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203A6845-B1F6-4B1E-892F-BBF43DDA89B6}" xr6:coauthVersionLast="47" xr6:coauthVersionMax="47" xr10:uidLastSave="{00000000-0000-0000-0000-000000000000}"/>
  <bookViews>
    <workbookView xWindow="-28920" yWindow="-120" windowWidth="29040" windowHeight="15840" tabRatio="728" xr2:uid="{00000000-000D-0000-FFFF-FFFF00000000}"/>
  </bookViews>
  <sheets>
    <sheet name="Rekapitulace pojištění" sheetId="8" r:id="rId1"/>
    <sheet name="Příloha č.2 (1)" sheetId="19" r:id="rId2"/>
    <sheet name="Příloha č.2 (2)" sheetId="20" r:id="rId3"/>
    <sheet name="Příloha č.2 (3)" sheetId="22" r:id="rId4"/>
    <sheet name="Příloha č.2 (4)" sheetId="24" r:id="rId5"/>
    <sheet name="Příloha č.2 (5)" sheetId="26" r:id="rId6"/>
    <sheet name="Příloha č.2 (6)" sheetId="21" r:id="rId7"/>
    <sheet name="Příloha č.2 (7)" sheetId="23" r:id="rId8"/>
    <sheet name="Příloha č.2 (8)" sheetId="18" r:id="rId9"/>
    <sheet name="Příloha č.2 (9)" sheetId="25" r:id="rId10"/>
    <sheet name="Příloha č.2 (10)" sheetId="27" r:id="rId11"/>
    <sheet name="Příloha č.2 (11)" sheetId="31" r:id="rId12"/>
    <sheet name="Příloha č.2 (12)" sheetId="2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8" l="1"/>
  <c r="E17" i="8"/>
  <c r="E16" i="8"/>
  <c r="E15" i="8"/>
  <c r="E14" i="8"/>
  <c r="E13" i="8"/>
  <c r="E12" i="8"/>
  <c r="E11" i="8"/>
  <c r="E10" i="8"/>
  <c r="E9" i="8"/>
  <c r="E8" i="8"/>
  <c r="E7" i="8"/>
  <c r="D18" i="8"/>
  <c r="D17" i="8"/>
  <c r="D16" i="8"/>
  <c r="D15" i="8"/>
  <c r="D14" i="8"/>
  <c r="D13" i="8"/>
  <c r="D12" i="8"/>
  <c r="D11" i="8"/>
  <c r="D10" i="8"/>
  <c r="D9" i="8"/>
  <c r="D8" i="8"/>
  <c r="D7" i="8"/>
  <c r="H44" i="31"/>
  <c r="G44" i="31"/>
  <c r="H47" i="27"/>
  <c r="H17" i="28"/>
  <c r="H48" i="25"/>
  <c r="G48" i="25"/>
  <c r="H48" i="18"/>
  <c r="H48" i="23"/>
  <c r="H47" i="21"/>
  <c r="H44" i="26"/>
  <c r="H48" i="24"/>
  <c r="H48" i="22"/>
  <c r="H48" i="20"/>
  <c r="H48" i="19"/>
  <c r="E20" i="8" l="1"/>
  <c r="D19" i="8"/>
  <c r="G17" i="28"/>
  <c r="G33" i="25"/>
  <c r="G32" i="25"/>
  <c r="G31" i="25"/>
  <c r="G30" i="25"/>
  <c r="G29" i="25"/>
  <c r="G28" i="25"/>
  <c r="G27" i="25"/>
  <c r="G26" i="25"/>
  <c r="G24" i="25"/>
  <c r="F33" i="25"/>
  <c r="F32" i="25"/>
  <c r="F31" i="25"/>
  <c r="F30" i="25"/>
  <c r="F29" i="25"/>
  <c r="F28" i="25"/>
  <c r="F27" i="25"/>
  <c r="F26" i="25"/>
  <c r="F24" i="25"/>
  <c r="G8" i="23"/>
  <c r="G48" i="23" s="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6" i="24"/>
  <c r="G15" i="24"/>
  <c r="G14" i="24"/>
  <c r="G13" i="24"/>
  <c r="G12" i="24"/>
  <c r="G11" i="24"/>
  <c r="G10" i="24"/>
  <c r="G9" i="24"/>
  <c r="G8" i="24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48" i="22" s="1"/>
  <c r="G12" i="22"/>
  <c r="G11" i="22"/>
  <c r="G10" i="22"/>
  <c r="G9" i="22"/>
  <c r="G8" i="22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48" i="20" s="1"/>
  <c r="G47" i="27"/>
  <c r="G48" i="18"/>
  <c r="G48" i="24"/>
  <c r="G47" i="21" l="1"/>
  <c r="G44" i="26"/>
  <c r="G4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1" authorId="0" shapeId="0" xr:uid="{7EA5E7E8-51C0-4A58-9BE0-640139DB0E99}">
      <text>
        <r>
          <rPr>
            <b/>
            <sz val="9"/>
            <color indexed="81"/>
            <rFont val="Tahoma"/>
            <family val="2"/>
            <charset val="238"/>
          </rPr>
          <t>doplněno výrobní číslo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3" authorId="0" shapeId="0" xr:uid="{3D9362B5-5B96-4385-B755-C7F08E96DE69}">
      <text>
        <r>
          <rPr>
            <b/>
            <sz val="9"/>
            <color indexed="81"/>
            <rFont val="Tahoma"/>
            <family val="2"/>
            <charset val="238"/>
          </rPr>
          <t>nástroj</t>
        </r>
      </text>
    </comment>
    <comment ref="B24" authorId="0" shapeId="0" xr:uid="{23B1455D-555C-49A2-9343-80613F268212}">
      <text>
        <r>
          <rPr>
            <b/>
            <sz val="9"/>
            <color indexed="81"/>
            <rFont val="Tahoma"/>
            <family val="2"/>
            <charset val="238"/>
          </rPr>
          <t>nástroj</t>
        </r>
      </text>
    </comment>
    <comment ref="C38" authorId="0" shapeId="0" xr:uid="{76F20964-25D3-41F2-8573-83EDE0466FBB}">
      <text>
        <r>
          <rPr>
            <b/>
            <sz val="9"/>
            <color indexed="81"/>
            <rFont val="Tahoma"/>
            <family val="2"/>
            <charset val="238"/>
          </rPr>
          <t>doplněno výrobní číslo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0" authorId="0" shapeId="0" xr:uid="{ADAEF30A-FE8B-44D0-AFBB-EF3CA511DEC4}">
      <text>
        <r>
          <rPr>
            <b/>
            <sz val="9"/>
            <color indexed="81"/>
            <rFont val="Tahoma"/>
            <family val="2"/>
            <charset val="238"/>
          </rPr>
          <t>opraveno výrobní číslo</t>
        </r>
      </text>
    </comment>
  </commentList>
</comments>
</file>

<file path=xl/sharedStrings.xml><?xml version="1.0" encoding="utf-8"?>
<sst xmlns="http://schemas.openxmlformats.org/spreadsheetml/2006/main" count="1994" uniqueCount="1495">
  <si>
    <t>Předmět pojištění</t>
  </si>
  <si>
    <t>Poznámka</t>
  </si>
  <si>
    <t>1.</t>
  </si>
  <si>
    <t xml:space="preserve"> </t>
  </si>
  <si>
    <t>Roční pojistné</t>
  </si>
  <si>
    <t>Pojištění elektroniky All Risk (mimo živlu a odcizení a  včetně vandalismu)</t>
  </si>
  <si>
    <t>Číslo přílohy</t>
  </si>
  <si>
    <t>Příloha č.2</t>
  </si>
  <si>
    <t>p.č.</t>
  </si>
  <si>
    <t>výrobní číslo</t>
  </si>
  <si>
    <t>Pořizovací cena</t>
  </si>
  <si>
    <t>Pojistná částka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</si>
  <si>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</si>
  <si>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</si>
  <si>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</si>
  <si>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</si>
  <si>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</si>
  <si>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</si>
  <si>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</si>
  <si>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</si>
  <si>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</si>
  <si>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</si>
  <si>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</si>
  <si>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</si>
  <si>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</si>
  <si>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</si>
  <si>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</si>
  <si>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</si>
  <si>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</si>
  <si>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</si>
  <si>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</si>
  <si>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</si>
  <si>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</si>
  <si>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</si>
  <si>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</si>
  <si>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</si>
  <si>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</si>
  <si>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</si>
  <si>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</si>
  <si>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</si>
  <si>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</si>
  <si>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</si>
  <si>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</si>
  <si>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</si>
  <si>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</si>
  <si>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</si>
  <si>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</si>
  <si>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</si>
  <si>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</si>
  <si>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Pojistná částka Kč</t>
  </si>
  <si>
    <t>39.</t>
  </si>
  <si>
    <t>40.</t>
  </si>
  <si>
    <t>SAMSUNG MEDISON ACCUVIX XG+přísl.</t>
  </si>
  <si>
    <t>Datum zařazení</t>
  </si>
  <si>
    <t>S061M3HD400004K</t>
  </si>
  <si>
    <t>S061M3HD400003B</t>
  </si>
  <si>
    <t>EMG/EP přístroj</t>
  </si>
  <si>
    <t>0451403</t>
  </si>
  <si>
    <t>Laser Opton Pro 7W</t>
  </si>
  <si>
    <t>1520007859</t>
  </si>
  <si>
    <t>Přístroj anesteziologický</t>
  </si>
  <si>
    <t>APHU00444</t>
  </si>
  <si>
    <t>APHU00445</t>
  </si>
  <si>
    <t>Celková cena za pojištění elektroniky All Risk (mimo. živlu, odcizení a včetně vandalismu)</t>
  </si>
  <si>
    <t>APHU00446</t>
  </si>
  <si>
    <t>Monitor anesteziologický</t>
  </si>
  <si>
    <t>SJF15152101WA</t>
  </si>
  <si>
    <t>SJF15152102WA</t>
  </si>
  <si>
    <t>Věž laparoskopická GYN</t>
  </si>
  <si>
    <t>RU849953-H</t>
  </si>
  <si>
    <t>Věž laparoskopická UROL</t>
  </si>
  <si>
    <t>UU734581-P</t>
  </si>
  <si>
    <t>Stůl operační pro traum.</t>
  </si>
  <si>
    <t>1752</t>
  </si>
  <si>
    <t>Stůl operační pro GYN/UROL</t>
  </si>
  <si>
    <t>5056</t>
  </si>
  <si>
    <t>UZ systém SonoSite M-Turbo</t>
  </si>
  <si>
    <t>WK30GX</t>
  </si>
  <si>
    <t>Hemokult.přístroj BD Bactec FX40</t>
  </si>
  <si>
    <t>FF1029</t>
  </si>
  <si>
    <t>SIS vysokovýkonový</t>
  </si>
  <si>
    <t>099--B-00137</t>
  </si>
  <si>
    <t>Postel porodní PPA-AP30 s přísl.</t>
  </si>
  <si>
    <t>2930</t>
  </si>
  <si>
    <t>Mikroskop NIKON Ci-S</t>
  </si>
  <si>
    <t>Resektoskop bipolární</t>
  </si>
  <si>
    <t>B000048</t>
  </si>
  <si>
    <t>VIDEOCOLONOSCOPE</t>
  </si>
  <si>
    <t>2621954,2621961, 2658765, 7623367, 7660339,1625414</t>
  </si>
  <si>
    <t>Ultrazvuk SAMSUNG MEDISON WS80A</t>
  </si>
  <si>
    <t>S0TNM3HG500006B</t>
  </si>
  <si>
    <t>Mikroskop Ci-L Stativ LED+kamera</t>
  </si>
  <si>
    <t>709066</t>
  </si>
  <si>
    <t>FF2389</t>
  </si>
  <si>
    <t>Mikroskop NIKON</t>
  </si>
  <si>
    <t>611776</t>
  </si>
  <si>
    <t>VIDEOGASTROSCOPE GIF-H180J</t>
  </si>
  <si>
    <t>2729515</t>
  </si>
  <si>
    <t>Myčka mini EDT2 Plus PAA</t>
  </si>
  <si>
    <t>17943265</t>
  </si>
  <si>
    <t>Úpravna vody AquaUNO</t>
  </si>
  <si>
    <t>749S5829 795S2048</t>
  </si>
  <si>
    <t>Vakuový tkáňový procesor</t>
  </si>
  <si>
    <t>2020/465</t>
  </si>
  <si>
    <t>Osmometr OM-6060 Arkray</t>
  </si>
  <si>
    <t>11702011</t>
  </si>
  <si>
    <t>EEG TruScan 32 CL</t>
  </si>
  <si>
    <t>TS-0320771804</t>
  </si>
  <si>
    <t>MALDI spektrometr</t>
  </si>
  <si>
    <t>8269956.03669</t>
  </si>
  <si>
    <t>Analyzátor ABL90 FLEX PLUS</t>
  </si>
  <si>
    <t>R0168N005</t>
  </si>
  <si>
    <t>Přístroj anestez.Aespire View</t>
  </si>
  <si>
    <t>APHX00338</t>
  </si>
  <si>
    <t>APHX00339</t>
  </si>
  <si>
    <t>Videolaryngoskop GlideScope Titanium</t>
  </si>
  <si>
    <t>AN182289</t>
  </si>
  <si>
    <t>Hemodynam. monitor PulsioFlex</t>
  </si>
  <si>
    <t>A17400010065</t>
  </si>
  <si>
    <t>Mikroskop BX43F</t>
  </si>
  <si>
    <t>8A46364</t>
  </si>
  <si>
    <t>8A46727</t>
  </si>
  <si>
    <t>8A46165</t>
  </si>
  <si>
    <t>8A46365</t>
  </si>
  <si>
    <t>Předmět pojištění - zdravotnická technika - vlastní</t>
  </si>
  <si>
    <t>Předmět pojištění - zdravotnická technika - zapůjčená po dobu opravy vlastního zařízení</t>
  </si>
  <si>
    <t>Celková rekapitulace pojišťovaného majetku</t>
  </si>
  <si>
    <t>Celková pojistná částka</t>
  </si>
  <si>
    <t>Limit plnění - 50 000 000 Kč</t>
  </si>
  <si>
    <t>Limit plnění - 5 000 000 Kč</t>
  </si>
  <si>
    <t>Inv. Číslo</t>
  </si>
  <si>
    <t>30640</t>
  </si>
  <si>
    <t>30639</t>
  </si>
  <si>
    <t>30677</t>
  </si>
  <si>
    <t>30753</t>
  </si>
  <si>
    <t>30727</t>
  </si>
  <si>
    <t>30732</t>
  </si>
  <si>
    <t>30733</t>
  </si>
  <si>
    <t>30734</t>
  </si>
  <si>
    <t>30735</t>
  </si>
  <si>
    <t>30747</t>
  </si>
  <si>
    <t>30748</t>
  </si>
  <si>
    <t>30749</t>
  </si>
  <si>
    <t>30750</t>
  </si>
  <si>
    <t>30745</t>
  </si>
  <si>
    <t>30770</t>
  </si>
  <si>
    <t>30780</t>
  </si>
  <si>
    <t>30796</t>
  </si>
  <si>
    <t>30794</t>
  </si>
  <si>
    <t>30789</t>
  </si>
  <si>
    <t>30800</t>
  </si>
  <si>
    <t>30809</t>
  </si>
  <si>
    <t>30826</t>
  </si>
  <si>
    <t>30829</t>
  </si>
  <si>
    <t>30831</t>
  </si>
  <si>
    <t>30846</t>
  </si>
  <si>
    <t>30847</t>
  </si>
  <si>
    <t>30855</t>
  </si>
  <si>
    <t>30856</t>
  </si>
  <si>
    <t>30866</t>
  </si>
  <si>
    <t>30869</t>
  </si>
  <si>
    <t>30874</t>
  </si>
  <si>
    <t>30878</t>
  </si>
  <si>
    <t>30879</t>
  </si>
  <si>
    <t>30880</t>
  </si>
  <si>
    <t>30886</t>
  </si>
  <si>
    <t>30890</t>
  </si>
  <si>
    <t>30895</t>
  </si>
  <si>
    <t>30896</t>
  </si>
  <si>
    <t>30893</t>
  </si>
  <si>
    <t>30894</t>
  </si>
  <si>
    <t>Dial.systém MultiFiltratePro</t>
  </si>
  <si>
    <t>Monitor hydratace BCM</t>
  </si>
  <si>
    <t>Tromboelastograf ROTEM sigma</t>
  </si>
  <si>
    <t>Ventilátor Hamilton G5</t>
  </si>
  <si>
    <t>Ventilátor HAMILTON C1</t>
  </si>
  <si>
    <t>Monitor lůžkový</t>
  </si>
  <si>
    <t>MONITOR CENTRÁLA</t>
  </si>
  <si>
    <t>Monitor transportní</t>
  </si>
  <si>
    <t>Lůžko resuscitační</t>
  </si>
  <si>
    <t>Ventilátor dětský BABYLOG 8000+</t>
  </si>
  <si>
    <t>6FTG1191</t>
  </si>
  <si>
    <t>7BJA4773</t>
  </si>
  <si>
    <t>10638</t>
  </si>
  <si>
    <t>15829</t>
  </si>
  <si>
    <t>15816</t>
  </si>
  <si>
    <t>15834</t>
  </si>
  <si>
    <t>15339</t>
  </si>
  <si>
    <t>15324</t>
  </si>
  <si>
    <t>15346</t>
  </si>
  <si>
    <t>15297</t>
  </si>
  <si>
    <t>15309</t>
  </si>
  <si>
    <t>00309</t>
  </si>
  <si>
    <t>00311</t>
  </si>
  <si>
    <t>00315</t>
  </si>
  <si>
    <t>00318</t>
  </si>
  <si>
    <t>00324</t>
  </si>
  <si>
    <t>00325</t>
  </si>
  <si>
    <t>09036</t>
  </si>
  <si>
    <t>09038</t>
  </si>
  <si>
    <t>09074</t>
  </si>
  <si>
    <t>09492</t>
  </si>
  <si>
    <t>09493</t>
  </si>
  <si>
    <t>09495</t>
  </si>
  <si>
    <t>01408</t>
  </si>
  <si>
    <t>00206</t>
  </si>
  <si>
    <t>00205</t>
  </si>
  <si>
    <t>20180088387</t>
  </si>
  <si>
    <t>20180088388</t>
  </si>
  <si>
    <t>20180088389</t>
  </si>
  <si>
    <t>20180088390</t>
  </si>
  <si>
    <t>20180088391</t>
  </si>
  <si>
    <t>20180088392</t>
  </si>
  <si>
    <t>20180088393</t>
  </si>
  <si>
    <t>ASIJ-0011</t>
  </si>
  <si>
    <t>00310</t>
  </si>
  <si>
    <t>00317</t>
  </si>
  <si>
    <t>00319</t>
  </si>
  <si>
    <t>00320</t>
  </si>
  <si>
    <t>00321</t>
  </si>
  <si>
    <t>00322</t>
  </si>
  <si>
    <t>30887</t>
  </si>
  <si>
    <t>30888</t>
  </si>
  <si>
    <t>30889</t>
  </si>
  <si>
    <t>30898</t>
  </si>
  <si>
    <t>30899</t>
  </si>
  <si>
    <t>30900</t>
  </si>
  <si>
    <t>30903</t>
  </si>
  <si>
    <t>30904</t>
  </si>
  <si>
    <t>30905</t>
  </si>
  <si>
    <t>30906</t>
  </si>
  <si>
    <t>30907</t>
  </si>
  <si>
    <t>30931</t>
  </si>
  <si>
    <t>30932</t>
  </si>
  <si>
    <t>30933</t>
  </si>
  <si>
    <t>30934</t>
  </si>
  <si>
    <t>30935</t>
  </si>
  <si>
    <t>30936</t>
  </si>
  <si>
    <t>30937</t>
  </si>
  <si>
    <t>30938</t>
  </si>
  <si>
    <t>30939</t>
  </si>
  <si>
    <t>30940</t>
  </si>
  <si>
    <t>30941</t>
  </si>
  <si>
    <t>30942</t>
  </si>
  <si>
    <t>30949</t>
  </si>
  <si>
    <t>30950</t>
  </si>
  <si>
    <t>30951</t>
  </si>
  <si>
    <t>30968</t>
  </si>
  <si>
    <t>30969</t>
  </si>
  <si>
    <t>30970</t>
  </si>
  <si>
    <t>30971</t>
  </si>
  <si>
    <t>30972</t>
  </si>
  <si>
    <t>30973</t>
  </si>
  <si>
    <t>30974</t>
  </si>
  <si>
    <t>30897</t>
  </si>
  <si>
    <t>30925</t>
  </si>
  <si>
    <t>30926</t>
  </si>
  <si>
    <t>30927</t>
  </si>
  <si>
    <t>30928</t>
  </si>
  <si>
    <t>30929</t>
  </si>
  <si>
    <t>30930</t>
  </si>
  <si>
    <t>Ventilátor přenosný Hamilton C1</t>
  </si>
  <si>
    <t>Signální telemetrie</t>
  </si>
  <si>
    <t>Box chladící BBR 370 W xPRO</t>
  </si>
  <si>
    <t>UZ diagn.dětský Samsung HS70A</t>
  </si>
  <si>
    <t>UZ diagn.spec.Samsung MEDISON HS70A</t>
  </si>
  <si>
    <t>UZ přenosný Philips CX50</t>
  </si>
  <si>
    <t>UZ diagn.speciální Philips AFINITI 70</t>
  </si>
  <si>
    <t>UZ stacionární Philips HD5</t>
  </si>
  <si>
    <t>UZ diagnostický Philips AFINITI 50</t>
  </si>
  <si>
    <t>Přístroj dialyzační 5008</t>
  </si>
  <si>
    <t>Přístroj dialyzační 5008S</t>
  </si>
  <si>
    <t>100456</t>
  </si>
  <si>
    <t>13706</t>
  </si>
  <si>
    <t>15319</t>
  </si>
  <si>
    <t>00211</t>
  </si>
  <si>
    <t>00306</t>
  </si>
  <si>
    <t>00307</t>
  </si>
  <si>
    <t>00308</t>
  </si>
  <si>
    <t>00312</t>
  </si>
  <si>
    <t>00313</t>
  </si>
  <si>
    <t>00314</t>
  </si>
  <si>
    <t>00316</t>
  </si>
  <si>
    <t>00323</t>
  </si>
  <si>
    <t>00326</t>
  </si>
  <si>
    <t>00327</t>
  </si>
  <si>
    <t>09047</t>
  </si>
  <si>
    <t>09071</t>
  </si>
  <si>
    <t>09110</t>
  </si>
  <si>
    <t>09494</t>
  </si>
  <si>
    <t>100445</t>
  </si>
  <si>
    <t>00207</t>
  </si>
  <si>
    <t>112230</t>
  </si>
  <si>
    <t>S19XM3HKA0</t>
  </si>
  <si>
    <t>S18XM3HK80</t>
  </si>
  <si>
    <t>SG61800161</t>
  </si>
  <si>
    <t>US818F0919</t>
  </si>
  <si>
    <t>CI47180232</t>
  </si>
  <si>
    <t>US818D0860</t>
  </si>
  <si>
    <t>8VEAKR65</t>
  </si>
  <si>
    <t>8VEAKR66</t>
  </si>
  <si>
    <t>8VEAKR67</t>
  </si>
  <si>
    <t>8VEAKR68</t>
  </si>
  <si>
    <t>8VEAKR69</t>
  </si>
  <si>
    <t>8VSAJB79</t>
  </si>
  <si>
    <t>8VSAJB80</t>
  </si>
  <si>
    <t>8VSAJB81</t>
  </si>
  <si>
    <t>8VSAJB82</t>
  </si>
  <si>
    <t>30947</t>
  </si>
  <si>
    <t>30901</t>
  </si>
  <si>
    <t>30902</t>
  </si>
  <si>
    <t>30952</t>
  </si>
  <si>
    <t>30915</t>
  </si>
  <si>
    <t>30916</t>
  </si>
  <si>
    <t>30917</t>
  </si>
  <si>
    <t>30918</t>
  </si>
  <si>
    <t>30919</t>
  </si>
  <si>
    <t>30920</t>
  </si>
  <si>
    <t>30921</t>
  </si>
  <si>
    <t>30922</t>
  </si>
  <si>
    <t>30923</t>
  </si>
  <si>
    <t>30924</t>
  </si>
  <si>
    <t>30943</t>
  </si>
  <si>
    <t>30944</t>
  </si>
  <si>
    <t>30945</t>
  </si>
  <si>
    <t>30946</t>
  </si>
  <si>
    <t>30948</t>
  </si>
  <si>
    <t>30953</t>
  </si>
  <si>
    <t>30954</t>
  </si>
  <si>
    <t>30955</t>
  </si>
  <si>
    <t>30956</t>
  </si>
  <si>
    <t>30957</t>
  </si>
  <si>
    <t>30987</t>
  </si>
  <si>
    <t>30990</t>
  </si>
  <si>
    <t>30988</t>
  </si>
  <si>
    <t>30989</t>
  </si>
  <si>
    <t>30986</t>
  </si>
  <si>
    <t>30985</t>
  </si>
  <si>
    <t>30995</t>
  </si>
  <si>
    <t>30996</t>
  </si>
  <si>
    <t>30997</t>
  </si>
  <si>
    <t>30998</t>
  </si>
  <si>
    <t>30999</t>
  </si>
  <si>
    <t>31000</t>
  </si>
  <si>
    <t>31001</t>
  </si>
  <si>
    <t>31002</t>
  </si>
  <si>
    <t>31003</t>
  </si>
  <si>
    <t xml:space="preserve">Dameca MRI508 </t>
  </si>
  <si>
    <t>Injekční systém NMR Medtron Accutron MR</t>
  </si>
  <si>
    <t>Magn.rezonance Philips</t>
  </si>
  <si>
    <t>Skiagrafie Samsung GC70</t>
  </si>
  <si>
    <t>Pojízdný RTG Samsung GM85</t>
  </si>
  <si>
    <t>Poj.skiaskop.přístroj s C ramenem</t>
  </si>
  <si>
    <t>Cystoskop vč.optik</t>
  </si>
  <si>
    <t>Elektrokoagulace</t>
  </si>
  <si>
    <t>UZ Generátor</t>
  </si>
  <si>
    <t>Světlo operační</t>
  </si>
  <si>
    <t>Myčka nástrojů</t>
  </si>
  <si>
    <t>Velkokapacitní mycí automat</t>
  </si>
  <si>
    <t>Řídící jednotka Shaver</t>
  </si>
  <si>
    <t>Koagul.plazm.systém pro nitrokl.operativu</t>
  </si>
  <si>
    <t>Flexibilní ureteroskop</t>
  </si>
  <si>
    <t>Myčka obuvi</t>
  </si>
  <si>
    <t>Plazmový sterilizátor</t>
  </si>
  <si>
    <t>Monitor hydratace systém BCM</t>
  </si>
  <si>
    <t>VĚŽ-Videoprocesor-OTV-S400</t>
  </si>
  <si>
    <t>VĚŽ-Videoscaner CH-S400-XY-EA</t>
  </si>
  <si>
    <t>VĚŽ-Záznam.zařízení UHI-4</t>
  </si>
  <si>
    <t>VĚŽ-Insuflátor UHI-4</t>
  </si>
  <si>
    <t>VĚŽ-Generátor elektrochir.ES6-400</t>
  </si>
  <si>
    <t>VĚŽ-UZ chirurgický SonoSung G2</t>
  </si>
  <si>
    <t>VĚŽ-pumpa irigační SonoSung IU200V</t>
  </si>
  <si>
    <t>8VSAJB83</t>
  </si>
  <si>
    <t>8VSAJB84</t>
  </si>
  <si>
    <t>8VSAJB85</t>
  </si>
  <si>
    <t>8VSAJB86</t>
  </si>
  <si>
    <t>8VSAJB87</t>
  </si>
  <si>
    <t>8VSAJB88</t>
  </si>
  <si>
    <t>8VSAJB89</t>
  </si>
  <si>
    <t>8VSAJB90</t>
  </si>
  <si>
    <t>8VSAJB91</t>
  </si>
  <si>
    <t>DK43202027</t>
  </si>
  <si>
    <t>30009950950</t>
  </si>
  <si>
    <t>84687</t>
  </si>
  <si>
    <t>52ZJM3EK900001Y</t>
  </si>
  <si>
    <t>5143M3JK800001M</t>
  </si>
  <si>
    <t>2870940</t>
  </si>
  <si>
    <t>2870955</t>
  </si>
  <si>
    <t>B004568</t>
  </si>
  <si>
    <t>B004572</t>
  </si>
  <si>
    <t>9812779</t>
  </si>
  <si>
    <t>580076, 580035</t>
  </si>
  <si>
    <t>580073, 580036</t>
  </si>
  <si>
    <t>580074, 580037</t>
  </si>
  <si>
    <t>580075, 580034</t>
  </si>
  <si>
    <t>18417385</t>
  </si>
  <si>
    <t>18414869</t>
  </si>
  <si>
    <t>AAX31784</t>
  </si>
  <si>
    <t>QR0Q000K8Z</t>
  </si>
  <si>
    <t>761195</t>
  </si>
  <si>
    <t>18416290</t>
  </si>
  <si>
    <t>1046180322</t>
  </si>
  <si>
    <t>7BJA5078</t>
  </si>
  <si>
    <t>16523</t>
  </si>
  <si>
    <t>7812312</t>
  </si>
  <si>
    <t>7800668</t>
  </si>
  <si>
    <t>1880039</t>
  </si>
  <si>
    <t>7843871</t>
  </si>
  <si>
    <t>B004458</t>
  </si>
  <si>
    <t>9629137</t>
  </si>
  <si>
    <t>9511229</t>
  </si>
  <si>
    <t>31004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</si>
  <si>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</si>
  <si>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</si>
  <si>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</si>
  <si>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</si>
  <si>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</si>
  <si>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</si>
  <si>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</si>
  <si>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</si>
  <si>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31029</t>
  </si>
  <si>
    <t>31102</t>
  </si>
  <si>
    <t>31103</t>
  </si>
  <si>
    <t>31104</t>
  </si>
  <si>
    <t>31083</t>
  </si>
  <si>
    <t>31084</t>
  </si>
  <si>
    <t>31053</t>
  </si>
  <si>
    <t>31054</t>
  </si>
  <si>
    <t>31055</t>
  </si>
  <si>
    <t>31056</t>
  </si>
  <si>
    <t>31057</t>
  </si>
  <si>
    <t>31058</t>
  </si>
  <si>
    <t>31059</t>
  </si>
  <si>
    <t>31063</t>
  </si>
  <si>
    <t>31065</t>
  </si>
  <si>
    <t>31069</t>
  </si>
  <si>
    <t>31075</t>
  </si>
  <si>
    <t>31077</t>
  </si>
  <si>
    <t>31064</t>
  </si>
  <si>
    <t>31067</t>
  </si>
  <si>
    <t>31101</t>
  </si>
  <si>
    <t>31125</t>
  </si>
  <si>
    <t>31113</t>
  </si>
  <si>
    <t>31114</t>
  </si>
  <si>
    <t>31115</t>
  </si>
  <si>
    <t>31116</t>
  </si>
  <si>
    <t>31117</t>
  </si>
  <si>
    <t>31118</t>
  </si>
  <si>
    <t>31119</t>
  </si>
  <si>
    <t>Součást dodávky MRI</t>
  </si>
  <si>
    <t>VĚŽ-Odsávačka KV-6</t>
  </si>
  <si>
    <t>VĚŽ-Monitor hl.LMD-X310S</t>
  </si>
  <si>
    <t>VĚŽ-Monitor.as.LMD-2735MD</t>
  </si>
  <si>
    <t>VĚŽ-Zdroj světla CLV-S400</t>
  </si>
  <si>
    <t>Aut.barvící přístroj</t>
  </si>
  <si>
    <t>Myčka podložních mís Franke Gynekologie</t>
  </si>
  <si>
    <t>Stůl operační mobilní</t>
  </si>
  <si>
    <t>Stůl operační systémový</t>
  </si>
  <si>
    <t>Myčka podložních mís Franke LDN 3AB</t>
  </si>
  <si>
    <t>Mobilní operační stůl s elektrohydraulických polohováním (vč. kabelového ovladače, hlavového dílu s adaptírem a nožním dílem - děleným</t>
  </si>
  <si>
    <t>Mikroskop Olympus BXx46</t>
  </si>
  <si>
    <t>Ultrasonograf 1202 Flex Focus 300</t>
  </si>
  <si>
    <t>Svítidlo operační</t>
  </si>
  <si>
    <t>Myčka podložních mís Franke Interna lůžka</t>
  </si>
  <si>
    <t>Fibroskop intubační LF-DP Olympus</t>
  </si>
  <si>
    <t>Lůžko JIP Eleganza 5 s vahami a laterálními náklony včetně příslušenství</t>
  </si>
  <si>
    <t>ReoGo</t>
  </si>
  <si>
    <t>AlterG Via</t>
  </si>
  <si>
    <t>Inkubátory Isolette 8000 plus</t>
  </si>
  <si>
    <t>Léčebný pohybový přístroj THERA TRAINER tigo</t>
  </si>
  <si>
    <t>Bilirubinometr JM-105</t>
  </si>
  <si>
    <t>Pumpa artroskopická Dyonics 25 Fluid - Pumpa arthroskopická - Kintec</t>
  </si>
  <si>
    <t>CTG centrální jednotka</t>
  </si>
  <si>
    <t>CTG monitor</t>
  </si>
  <si>
    <t>Bipedální proprioceptivní systém Pro-Kin PK.252</t>
  </si>
  <si>
    <t>Funkční elektrický neurostimulátor - WALKAIDE - Soubor</t>
  </si>
  <si>
    <t>Sonda MTEE X7-2t</t>
  </si>
  <si>
    <t>1738514</t>
  </si>
  <si>
    <t>8002490</t>
  </si>
  <si>
    <t>8001475</t>
  </si>
  <si>
    <t>7811860</t>
  </si>
  <si>
    <t>G1810031</t>
  </si>
  <si>
    <t>1554</t>
  </si>
  <si>
    <t>1500</t>
  </si>
  <si>
    <t>1181</t>
  </si>
  <si>
    <t>11636</t>
  </si>
  <si>
    <t>11637</t>
  </si>
  <si>
    <t>8G50274</t>
  </si>
  <si>
    <t>500432; 500124</t>
  </si>
  <si>
    <t>500433; 500125</t>
  </si>
  <si>
    <t>304271980</t>
  </si>
  <si>
    <t>304271979</t>
  </si>
  <si>
    <t>2836961</t>
  </si>
  <si>
    <t>20190127947</t>
  </si>
  <si>
    <t>20190127950</t>
  </si>
  <si>
    <t>RG-1818060</t>
  </si>
  <si>
    <t>V400-1175</t>
  </si>
  <si>
    <t>MC01035</t>
  </si>
  <si>
    <t>MC01034</t>
  </si>
  <si>
    <t>19261602</t>
  </si>
  <si>
    <t>H3800026</t>
  </si>
  <si>
    <t>ZN20684</t>
  </si>
  <si>
    <t>460793-M19600110001</t>
  </si>
  <si>
    <t>560039-M19600540001</t>
  </si>
  <si>
    <t>560039-M19600540002</t>
  </si>
  <si>
    <t>560039-M19600540003</t>
  </si>
  <si>
    <t>560039-M19600540004</t>
  </si>
  <si>
    <t>P2T-1188</t>
  </si>
  <si>
    <t>601767, 601435, 601475, 601725, 0000060423, 0000060174</t>
  </si>
  <si>
    <t>B39B7C</t>
  </si>
  <si>
    <t>31120</t>
  </si>
  <si>
    <t>31121</t>
  </si>
  <si>
    <t>31122</t>
  </si>
  <si>
    <t>31123</t>
  </si>
  <si>
    <t>31130</t>
  </si>
  <si>
    <t>31135</t>
  </si>
  <si>
    <t>31136</t>
  </si>
  <si>
    <t>31137</t>
  </si>
  <si>
    <t>31196</t>
  </si>
  <si>
    <t>Barvící automat Tissue-Tec Prisma Stainer Plus</t>
  </si>
  <si>
    <t>Myčka podložních mís Franke Chirurgie lůžka</t>
  </si>
  <si>
    <t>Tiskárna na kazety (histol.) - laserová NOVA ENB-91 (ref.: LB-26-ENB-91)</t>
  </si>
  <si>
    <t>zalévací linka</t>
  </si>
  <si>
    <t>Monitor vit. fcí Expression MR400</t>
  </si>
  <si>
    <t>Stůl operační HyBase 6100</t>
  </si>
  <si>
    <t>Arthroskop věž Zimmer</t>
  </si>
  <si>
    <t>Izolátor poloautomatický DNA - k PCR MT-Prep 24, Automat. Nucl. Acid Purif. Syst. - AusDiagnostic</t>
  </si>
  <si>
    <t>Analyzátor DNA-RNA s PCR MIC-4</t>
  </si>
  <si>
    <t>Minicentrifuga Gyrozen Mini GZ-1312</t>
  </si>
  <si>
    <t>Pumpa infuzní MRidium</t>
  </si>
  <si>
    <t>Lůžko pro JIP Eleganza 5 bez vah</t>
  </si>
  <si>
    <t>Sterilizátor parní</t>
  </si>
  <si>
    <t>Úpravna vody - reverzní osmóza</t>
  </si>
  <si>
    <t>Analyzátor mikrobiologický</t>
  </si>
  <si>
    <t>Inkubátor Isolette 8000 Plus</t>
  </si>
  <si>
    <t>Box hlubokomrazicí pultový</t>
  </si>
  <si>
    <t>Myčka podložních mís Franke 7. patro</t>
  </si>
  <si>
    <t>Myčka podložních mís Franke LDN3C</t>
  </si>
  <si>
    <t>Ventilátor plicní</t>
  </si>
  <si>
    <t>6172-0128</t>
  </si>
  <si>
    <t>304313580</t>
  </si>
  <si>
    <t>304313579</t>
  </si>
  <si>
    <t>2000-B-062-1119</t>
  </si>
  <si>
    <t>9104111019</t>
  </si>
  <si>
    <t>SM719440030WA</t>
  </si>
  <si>
    <t>SM719440029WA</t>
  </si>
  <si>
    <t>SM719440031WA</t>
  </si>
  <si>
    <t>SM719440032WA</t>
  </si>
  <si>
    <t>SG11900111</t>
  </si>
  <si>
    <t>USO19F0846</t>
  </si>
  <si>
    <t>US91003008</t>
  </si>
  <si>
    <t>G9-9C085801</t>
  </si>
  <si>
    <t>F4285A + F1059B + 32Z4K0088</t>
  </si>
  <si>
    <t>201103</t>
  </si>
  <si>
    <t>M0002032</t>
  </si>
  <si>
    <t>KGZS23518111017</t>
  </si>
  <si>
    <t>20190127951</t>
  </si>
  <si>
    <t>20190127948</t>
  </si>
  <si>
    <t>20190127949</t>
  </si>
  <si>
    <t>IR60104218</t>
  </si>
  <si>
    <t>20190117720</t>
  </si>
  <si>
    <t>20190117721</t>
  </si>
  <si>
    <t>20190117722</t>
  </si>
  <si>
    <t>20190117719</t>
  </si>
  <si>
    <t>18943296</t>
  </si>
  <si>
    <t>5200612</t>
  </si>
  <si>
    <t>5200614</t>
  </si>
  <si>
    <t>5200616</t>
  </si>
  <si>
    <t>583/2020</t>
  </si>
  <si>
    <t>5200670</t>
  </si>
  <si>
    <t>5200717</t>
  </si>
  <si>
    <t>584/2020</t>
  </si>
  <si>
    <t>18280</t>
  </si>
  <si>
    <t>DSPC-0063</t>
  </si>
  <si>
    <t>20210716202</t>
  </si>
  <si>
    <t>305466231</t>
  </si>
  <si>
    <t>305466230</t>
  </si>
  <si>
    <t>23680</t>
  </si>
  <si>
    <t>31332</t>
  </si>
  <si>
    <t>D34929</t>
  </si>
  <si>
    <t>31359</t>
  </si>
  <si>
    <t>31360</t>
  </si>
  <si>
    <t>31361</t>
  </si>
  <si>
    <t>31364</t>
  </si>
  <si>
    <t>31362</t>
  </si>
  <si>
    <t>31363</t>
  </si>
  <si>
    <t>31365</t>
  </si>
  <si>
    <t>31405</t>
  </si>
  <si>
    <t>31401</t>
  </si>
  <si>
    <t>31403</t>
  </si>
  <si>
    <t>31375</t>
  </si>
  <si>
    <t>31374</t>
  </si>
  <si>
    <t>31373</t>
  </si>
  <si>
    <t>01.07.2019</t>
  </si>
  <si>
    <t>04.02.2020</t>
  </si>
  <si>
    <t>24.05.2019</t>
  </si>
  <si>
    <t>30.07.2020</t>
  </si>
  <si>
    <t>24.07.2020</t>
  </si>
  <si>
    <t>21.07.2020</t>
  </si>
  <si>
    <t>20.07.2020</t>
  </si>
  <si>
    <t>Myčka podložních mís Franke CHIR JIP</t>
  </si>
  <si>
    <t>Myčka podložních mís Franke Neu JIP</t>
  </si>
  <si>
    <t>Myčka podložních mís Franke TRAL</t>
  </si>
  <si>
    <t>Myčka podložních mís Franke NEU L</t>
  </si>
  <si>
    <t>Myčka podložních mís Franke ORT L</t>
  </si>
  <si>
    <t>Stropní světlo Lucea Led 100</t>
  </si>
  <si>
    <t>Kardiotokograf EDAN</t>
  </si>
  <si>
    <t>Postel porodní AVE 2</t>
  </si>
  <si>
    <t>Svítidlo operační mobilní Maquet Volista StandOP</t>
  </si>
  <si>
    <t>Svítidlo operační Maquet Volista StandOp</t>
  </si>
  <si>
    <t>Videoprocesor Olympus CV-190 PLUS PAL W/O</t>
  </si>
  <si>
    <t>Analyzátor DNA-RNA s rt-PCR</t>
  </si>
  <si>
    <t>Automat pipetovací</t>
  </si>
  <si>
    <t>Bilirubinometr</t>
  </si>
  <si>
    <t>Centrální monitor</t>
  </si>
  <si>
    <t>Defibrilátor</t>
  </si>
  <si>
    <t>Dlaha motorová ramenní</t>
  </si>
  <si>
    <t>Izolátor automatický DNA - k PCR</t>
  </si>
  <si>
    <t>Lymfodrenážní přístroj</t>
  </si>
  <si>
    <t>Mechanický insuflátor/exsuflátor</t>
  </si>
  <si>
    <t>306037064</t>
  </si>
  <si>
    <t>306748061</t>
  </si>
  <si>
    <t>306876544</t>
  </si>
  <si>
    <t>306876546</t>
  </si>
  <si>
    <t>306876545</t>
  </si>
  <si>
    <t>511558, 511176</t>
  </si>
  <si>
    <t>511175, 511173</t>
  </si>
  <si>
    <t>560039-M19600550001</t>
  </si>
  <si>
    <t>2309</t>
  </si>
  <si>
    <t>PPB4048</t>
  </si>
  <si>
    <t>500006</t>
  </si>
  <si>
    <t>650068, 650061</t>
  </si>
  <si>
    <t>650060, 520963</t>
  </si>
  <si>
    <t>7120300</t>
  </si>
  <si>
    <t>787BR13874 + BR205277</t>
  </si>
  <si>
    <t>787BR16947+ BR209191</t>
  </si>
  <si>
    <t>OT2CEP20210624B09</t>
  </si>
  <si>
    <t>OT2CEP20211216R06</t>
  </si>
  <si>
    <t>H3800149</t>
  </si>
  <si>
    <t>02720</t>
  </si>
  <si>
    <t>02899</t>
  </si>
  <si>
    <t>02975</t>
  </si>
  <si>
    <t>02592</t>
  </si>
  <si>
    <t>49798762</t>
  </si>
  <si>
    <t>2225</t>
  </si>
  <si>
    <t>M9600879</t>
  </si>
  <si>
    <t>8514</t>
  </si>
  <si>
    <t>EO0702211071S</t>
  </si>
  <si>
    <t>01569</t>
  </si>
  <si>
    <t>03613</t>
  </si>
  <si>
    <t>01570</t>
  </si>
  <si>
    <t>01576</t>
  </si>
  <si>
    <t>04081</t>
  </si>
  <si>
    <t>04089</t>
  </si>
  <si>
    <t>01573</t>
  </si>
  <si>
    <t>01567</t>
  </si>
  <si>
    <t>01580</t>
  </si>
  <si>
    <t>04085</t>
  </si>
  <si>
    <t>03614</t>
  </si>
  <si>
    <t>31421</t>
  </si>
  <si>
    <t>31482</t>
  </si>
  <si>
    <t>31484</t>
  </si>
  <si>
    <t>31483</t>
  </si>
  <si>
    <t>31485</t>
  </si>
  <si>
    <t>31477</t>
  </si>
  <si>
    <t>31476</t>
  </si>
  <si>
    <t>30703</t>
  </si>
  <si>
    <t>31451</t>
  </si>
  <si>
    <t>31474</t>
  </si>
  <si>
    <t>31475</t>
  </si>
  <si>
    <t>31441</t>
  </si>
  <si>
    <t>31487</t>
  </si>
  <si>
    <t>31488</t>
  </si>
  <si>
    <t>31494</t>
  </si>
  <si>
    <t>31495</t>
  </si>
  <si>
    <t>31564</t>
  </si>
  <si>
    <t>31547</t>
  </si>
  <si>
    <t>21548</t>
  </si>
  <si>
    <t>31549</t>
  </si>
  <si>
    <t>31546</t>
  </si>
  <si>
    <t>31471</t>
  </si>
  <si>
    <t>31490</t>
  </si>
  <si>
    <t>31486</t>
  </si>
  <si>
    <t>31491</t>
  </si>
  <si>
    <t>31566</t>
  </si>
  <si>
    <t>31520</t>
  </si>
  <si>
    <t>31502</t>
  </si>
  <si>
    <t>31529</t>
  </si>
  <si>
    <t>31524</t>
  </si>
  <si>
    <t>31498</t>
  </si>
  <si>
    <t>31499</t>
  </si>
  <si>
    <t>31521</t>
  </si>
  <si>
    <t>31519</t>
  </si>
  <si>
    <t>31522</t>
  </si>
  <si>
    <t>31505</t>
  </si>
  <si>
    <t>31517</t>
  </si>
  <si>
    <t>09.09.2022</t>
  </si>
  <si>
    <t>11.11.2022</t>
  </si>
  <si>
    <t>01.02.2023</t>
  </si>
  <si>
    <t>22.11.2022</t>
  </si>
  <si>
    <t>10.08.2022</t>
  </si>
  <si>
    <t>19.10.2022</t>
  </si>
  <si>
    <t>03.11.2022</t>
  </si>
  <si>
    <t>13.02.2023</t>
  </si>
  <si>
    <t>Přístroj pro trénink pohybu paret. končetin</t>
  </si>
  <si>
    <t>Telemetrie</t>
  </si>
  <si>
    <t>04087</t>
  </si>
  <si>
    <t>03660</t>
  </si>
  <si>
    <t>04107</t>
  </si>
  <si>
    <t>03612</t>
  </si>
  <si>
    <t>01577</t>
  </si>
  <si>
    <t>01562</t>
  </si>
  <si>
    <t>01572</t>
  </si>
  <si>
    <t>04091</t>
  </si>
  <si>
    <t>04084</t>
  </si>
  <si>
    <t>01582</t>
  </si>
  <si>
    <t>03681</t>
  </si>
  <si>
    <t>03648</t>
  </si>
  <si>
    <t>01574</t>
  </si>
  <si>
    <t>01568</t>
  </si>
  <si>
    <t>01566</t>
  </si>
  <si>
    <t>01560</t>
  </si>
  <si>
    <t>01564</t>
  </si>
  <si>
    <t>04090</t>
  </si>
  <si>
    <t>04077</t>
  </si>
  <si>
    <t>03682</t>
  </si>
  <si>
    <t>04103</t>
  </si>
  <si>
    <t>03658</t>
  </si>
  <si>
    <t>01565</t>
  </si>
  <si>
    <t>01581</t>
  </si>
  <si>
    <t>01579</t>
  </si>
  <si>
    <t>03620</t>
  </si>
  <si>
    <t>04105</t>
  </si>
  <si>
    <t>01563</t>
  </si>
  <si>
    <t>01561</t>
  </si>
  <si>
    <t>01556</t>
  </si>
  <si>
    <t>04083</t>
  </si>
  <si>
    <t>04108</t>
  </si>
  <si>
    <t>01557</t>
  </si>
  <si>
    <t>01571</t>
  </si>
  <si>
    <t>01558</t>
  </si>
  <si>
    <t>01559</t>
  </si>
  <si>
    <t>01575</t>
  </si>
  <si>
    <t>01578</t>
  </si>
  <si>
    <t>22461361</t>
  </si>
  <si>
    <t>00647</t>
  </si>
  <si>
    <t>31516</t>
  </si>
  <si>
    <t>31506</t>
  </si>
  <si>
    <t>31501</t>
  </si>
  <si>
    <t>31497</t>
  </si>
  <si>
    <t>31527</t>
  </si>
  <si>
    <t>31523</t>
  </si>
  <si>
    <t>31525</t>
  </si>
  <si>
    <t>31504</t>
  </si>
  <si>
    <t>31503</t>
  </si>
  <si>
    <t>31528</t>
  </si>
  <si>
    <t>31515</t>
  </si>
  <si>
    <t>31508</t>
  </si>
  <si>
    <t>31532</t>
  </si>
  <si>
    <t>31531</t>
  </si>
  <si>
    <t>31540</t>
  </si>
  <si>
    <t>31544</t>
  </si>
  <si>
    <t>31542</t>
  </si>
  <si>
    <t>31500</t>
  </si>
  <si>
    <t>31512</t>
  </si>
  <si>
    <t>31507</t>
  </si>
  <si>
    <t>31510</t>
  </si>
  <si>
    <t>31511</t>
  </si>
  <si>
    <t>31539</t>
  </si>
  <si>
    <t>31538</t>
  </si>
  <si>
    <t>31530</t>
  </si>
  <si>
    <t>31514</t>
  </si>
  <si>
    <t>31518</t>
  </si>
  <si>
    <t>31543</t>
  </si>
  <si>
    <t>31536</t>
  </si>
  <si>
    <t>31534</t>
  </si>
  <si>
    <t>31513</t>
  </si>
  <si>
    <t>31509</t>
  </si>
  <si>
    <t>31535</t>
  </si>
  <si>
    <t>31533</t>
  </si>
  <si>
    <t>31537</t>
  </si>
  <si>
    <t>31541</t>
  </si>
  <si>
    <t>31545</t>
  </si>
  <si>
    <t>31526</t>
  </si>
  <si>
    <t>31493</t>
  </si>
  <si>
    <t>31550</t>
  </si>
  <si>
    <t>29.11.2022</t>
  </si>
  <si>
    <t>17.10.2022</t>
  </si>
  <si>
    <t>Videolaryngoskop</t>
  </si>
  <si>
    <t>Ultrazvukový přístroj Philips Affiniti 50</t>
  </si>
  <si>
    <t>Sonda Philips S5-1</t>
  </si>
  <si>
    <t>Sonda Philips L12-4</t>
  </si>
  <si>
    <t xml:space="preserve">SAMSUNG MEDISON HERA W10 </t>
  </si>
  <si>
    <t>Sonda SAMSUNG MEDISON 1-8 CV1-8A</t>
  </si>
  <si>
    <t>Sonda SAMSUNG MEDISPON 3-10 CA3-10A</t>
  </si>
  <si>
    <t>Sonda SAMSUNG MEDISPON 2-11 EA2-11AV</t>
  </si>
  <si>
    <t>TRIGON PLUS:Termostat – CO2, mikrobiologie</t>
  </si>
  <si>
    <t>Olympus:Holmiový laser s příslušenstvím</t>
  </si>
  <si>
    <t>Olympus: Příslušenství pro urologickou a chirurgickou operativu - soubor nástrojů, kabelů a optiky</t>
  </si>
  <si>
    <t>Hemodialyzační přístroj Multifiltrate</t>
  </si>
  <si>
    <t>Skiaskopicko-skiagrafický komplet s C-ramenem Ultimax včetně medicínského monitoru BARCO</t>
  </si>
  <si>
    <t>Skříň skladovací a sušící</t>
  </si>
  <si>
    <t>Stropní zvedací systém</t>
  </si>
  <si>
    <t>Myčka podložních mís</t>
  </si>
  <si>
    <t>Ventilátor novorozenecký</t>
  </si>
  <si>
    <t>Skiaskopicko-skiagrafický komplet s C ramenem</t>
  </si>
  <si>
    <t>Zákroková lampa</t>
  </si>
  <si>
    <t>Monitor endoskopický asistenční</t>
  </si>
  <si>
    <t>Myčka dezinfekční nástrojová</t>
  </si>
  <si>
    <t>00661</t>
  </si>
  <si>
    <t>00665</t>
  </si>
  <si>
    <t>00662</t>
  </si>
  <si>
    <t>614/2022</t>
  </si>
  <si>
    <t>CM221209</t>
  </si>
  <si>
    <t>USO22D1175</t>
  </si>
  <si>
    <t>US922D0207</t>
  </si>
  <si>
    <t>F076GM</t>
  </si>
  <si>
    <t>F06XLV</t>
  </si>
  <si>
    <t>S2PAM3HW100008R</t>
  </si>
  <si>
    <t>K0W8M3GT900076P</t>
  </si>
  <si>
    <t>K0STM3GW100011A</t>
  </si>
  <si>
    <t>K0TPM3GT300035W</t>
  </si>
  <si>
    <t>IC18220012</t>
  </si>
  <si>
    <t>LHT0262-0222</t>
  </si>
  <si>
    <t>2FTG7247</t>
  </si>
  <si>
    <t>E2O2312225, 722245119254</t>
  </si>
  <si>
    <t>NG823080</t>
  </si>
  <si>
    <t>235944020001</t>
  </si>
  <si>
    <t>310002747</t>
  </si>
  <si>
    <t>307019075</t>
  </si>
  <si>
    <t>310002748</t>
  </si>
  <si>
    <t>AT-06150</t>
  </si>
  <si>
    <t>AT-06156</t>
  </si>
  <si>
    <t>E2O2312225</t>
  </si>
  <si>
    <t>22/30892</t>
  </si>
  <si>
    <t>D27523180078</t>
  </si>
  <si>
    <t>D27523180087</t>
  </si>
  <si>
    <t>000184647022</t>
  </si>
  <si>
    <t>40160</t>
  </si>
  <si>
    <t>40165</t>
  </si>
  <si>
    <t>40434</t>
  </si>
  <si>
    <t>28742</t>
  </si>
  <si>
    <t>40158</t>
  </si>
  <si>
    <t>40433</t>
  </si>
  <si>
    <t>40436</t>
  </si>
  <si>
    <t>31553</t>
  </si>
  <si>
    <t>31552</t>
  </si>
  <si>
    <t>31551</t>
  </si>
  <si>
    <t>31496</t>
  </si>
  <si>
    <t>31557</t>
  </si>
  <si>
    <t>31594</t>
  </si>
  <si>
    <t>31595</t>
  </si>
  <si>
    <t>31596</t>
  </si>
  <si>
    <t>31605</t>
  </si>
  <si>
    <t>31587</t>
  </si>
  <si>
    <t>31593</t>
  </si>
  <si>
    <t>31636</t>
  </si>
  <si>
    <t>31635</t>
  </si>
  <si>
    <t>31648</t>
  </si>
  <si>
    <t>31650</t>
  </si>
  <si>
    <t>31647</t>
  </si>
  <si>
    <t>31664</t>
  </si>
  <si>
    <t>31639</t>
  </si>
  <si>
    <t>31599</t>
  </si>
  <si>
    <t>31597</t>
  </si>
  <si>
    <t>31598</t>
  </si>
  <si>
    <t>31637</t>
  </si>
  <si>
    <t>31638</t>
  </si>
  <si>
    <t>E-SOP23001/RTG</t>
  </si>
  <si>
    <t>31640</t>
  </si>
  <si>
    <t>31641</t>
  </si>
  <si>
    <t>31643</t>
  </si>
  <si>
    <t>31645</t>
  </si>
  <si>
    <t>31649</t>
  </si>
  <si>
    <t>30648</t>
  </si>
  <si>
    <t>31644</t>
  </si>
  <si>
    <t>31646</t>
  </si>
  <si>
    <t>08.12.2022</t>
  </si>
  <si>
    <t>10.05.2023</t>
  </si>
  <si>
    <t>23.05.2023</t>
  </si>
  <si>
    <t>09.06.2023</t>
  </si>
  <si>
    <t>22.06.2023</t>
  </si>
  <si>
    <t>29.06.2023</t>
  </si>
  <si>
    <t>Sterilizátor horkovzdušný</t>
  </si>
  <si>
    <t>RTG mobilní přístroj</t>
  </si>
  <si>
    <t>RTG mobilní C-rameno</t>
  </si>
  <si>
    <t>Inkubátor</t>
  </si>
  <si>
    <t>Lůžko elektrické polohovací bariatrické</t>
  </si>
  <si>
    <t>Videogastroskop</t>
  </si>
  <si>
    <t>Rotační mikrotom</t>
  </si>
  <si>
    <t>Fibroskop intubační</t>
  </si>
  <si>
    <t>Stůl operační - systémový</t>
  </si>
  <si>
    <t>Videogastroskop terapeutický</t>
  </si>
  <si>
    <t>Lůžko pro JIP</t>
  </si>
  <si>
    <t>Transportní lůžko -XXL</t>
  </si>
  <si>
    <t>Transportní lůžko</t>
  </si>
  <si>
    <t>Bodyplethysmograf</t>
  </si>
  <si>
    <t>Generátor elektrochirurgický</t>
  </si>
  <si>
    <t>Analyzátor</t>
  </si>
  <si>
    <t>Indentifikační systém pro endoskopii</t>
  </si>
  <si>
    <t>B523.0376</t>
  </si>
  <si>
    <t>STN23210026HA</t>
  </si>
  <si>
    <t>APWB02779</t>
  </si>
  <si>
    <t>STN23210025HA</t>
  </si>
  <si>
    <t>SM722450008WA</t>
  </si>
  <si>
    <t>STN23210027HA</t>
  </si>
  <si>
    <t>SM722450007WA</t>
  </si>
  <si>
    <t>57K9M33W300001M</t>
  </si>
  <si>
    <t>56KZM3JR900001Y</t>
  </si>
  <si>
    <t>93647</t>
  </si>
  <si>
    <t>ASSH-0058</t>
  </si>
  <si>
    <t>20230216053</t>
  </si>
  <si>
    <t>310005252</t>
  </si>
  <si>
    <t>2303051</t>
  </si>
  <si>
    <t>3522</t>
  </si>
  <si>
    <t>2140258</t>
  </si>
  <si>
    <t>00904</t>
  </si>
  <si>
    <t>2345244</t>
  </si>
  <si>
    <t>20230235574</t>
  </si>
  <si>
    <t>20230241113</t>
  </si>
  <si>
    <t>20230235575</t>
  </si>
  <si>
    <t>20230241111</t>
  </si>
  <si>
    <t>20230241110</t>
  </si>
  <si>
    <t>20230241112</t>
  </si>
  <si>
    <t>20230235576</t>
  </si>
  <si>
    <t>20230235580</t>
  </si>
  <si>
    <t>20230235577</t>
  </si>
  <si>
    <t>20230235579</t>
  </si>
  <si>
    <t>20230235578</t>
  </si>
  <si>
    <t>230100545</t>
  </si>
  <si>
    <t>40004052</t>
  </si>
  <si>
    <t>40004055</t>
  </si>
  <si>
    <t>40004053</t>
  </si>
  <si>
    <t>40004054</t>
  </si>
  <si>
    <t>40004056</t>
  </si>
  <si>
    <t>40004057</t>
  </si>
  <si>
    <t>40004058</t>
  </si>
  <si>
    <t>BD231702</t>
  </si>
  <si>
    <t>W000369</t>
  </si>
  <si>
    <t>31665</t>
  </si>
  <si>
    <t>31675</t>
  </si>
  <si>
    <t>31672</t>
  </si>
  <si>
    <t>31677</t>
  </si>
  <si>
    <t>31674</t>
  </si>
  <si>
    <t>31676</t>
  </si>
  <si>
    <t>31673</t>
  </si>
  <si>
    <t>31667</t>
  </si>
  <si>
    <t>31666</t>
  </si>
  <si>
    <t>31669</t>
  </si>
  <si>
    <t>31671</t>
  </si>
  <si>
    <t>31693</t>
  </si>
  <si>
    <t>31668</t>
  </si>
  <si>
    <t>31698</t>
  </si>
  <si>
    <t>31680</t>
  </si>
  <si>
    <t>31681</t>
  </si>
  <si>
    <t>31701</t>
  </si>
  <si>
    <t>31699</t>
  </si>
  <si>
    <t>31688</t>
  </si>
  <si>
    <t>31692</t>
  </si>
  <si>
    <t>31687</t>
  </si>
  <si>
    <t>31689</t>
  </si>
  <si>
    <t>31690</t>
  </si>
  <si>
    <t>31691</t>
  </si>
  <si>
    <t>31685</t>
  </si>
  <si>
    <t>31686</t>
  </si>
  <si>
    <t>31682</t>
  </si>
  <si>
    <t>31684</t>
  </si>
  <si>
    <t>31683</t>
  </si>
  <si>
    <t>31700</t>
  </si>
  <si>
    <t>31715</t>
  </si>
  <si>
    <t>31710</t>
  </si>
  <si>
    <t>31713</t>
  </si>
  <si>
    <t>31716</t>
  </si>
  <si>
    <t>31711</t>
  </si>
  <si>
    <t>31712</t>
  </si>
  <si>
    <t>31714</t>
  </si>
  <si>
    <t>31704</t>
  </si>
  <si>
    <t>31702</t>
  </si>
  <si>
    <t>21.07.2023</t>
  </si>
  <si>
    <t>25.07.2023</t>
  </si>
  <si>
    <t>11.08.2023</t>
  </si>
  <si>
    <t>21.08.2023</t>
  </si>
  <si>
    <t>06.09.2023</t>
  </si>
  <si>
    <t>08.09.2023</t>
  </si>
  <si>
    <t>12.09.2023</t>
  </si>
  <si>
    <t>19.09.2023</t>
  </si>
  <si>
    <t>10.10.2023</t>
  </si>
  <si>
    <t>13.10.2023</t>
  </si>
  <si>
    <t>16.10.2023</t>
  </si>
  <si>
    <t>31.10.2023</t>
  </si>
  <si>
    <t>15.11.2023</t>
  </si>
  <si>
    <t>21.11.2023</t>
  </si>
  <si>
    <t>01.12.2023</t>
  </si>
  <si>
    <t>Injekční systém</t>
  </si>
  <si>
    <t>Tomograf</t>
  </si>
  <si>
    <t>Oplachová pumpa</t>
  </si>
  <si>
    <t>Odsávací pumpa</t>
  </si>
  <si>
    <t>Insuflátor</t>
  </si>
  <si>
    <t>Videoprocesor se zdrojem světla</t>
  </si>
  <si>
    <t>Odsávačka kouře = desuflator</t>
  </si>
  <si>
    <t>Monitor asistenční</t>
  </si>
  <si>
    <t>Záznamové Zařízení</t>
  </si>
  <si>
    <t>Monitor hlavní</t>
  </si>
  <si>
    <t>Kamerová Hlava</t>
  </si>
  <si>
    <t>Zdroj světla Olympus</t>
  </si>
  <si>
    <t>Lůžko vyhřívané</t>
  </si>
  <si>
    <t>Systém TEP</t>
  </si>
  <si>
    <t>Chladnička-krevní banka</t>
  </si>
  <si>
    <t>Chladnička Liebherr 5511 var.h63</t>
  </si>
  <si>
    <t>Generátor UZ chirurgický</t>
  </si>
  <si>
    <t>Kamerová hlava</t>
  </si>
  <si>
    <t>Videoprocesor</t>
  </si>
  <si>
    <t>Záznamové zařízení</t>
  </si>
  <si>
    <t xml:space="preserve">Zdroj světla </t>
  </si>
  <si>
    <t>Motorová dlaha Kinetec</t>
  </si>
  <si>
    <t>CTM2323</t>
  </si>
  <si>
    <t>5KA22X2817</t>
  </si>
  <si>
    <t>2309CE1013</t>
  </si>
  <si>
    <t>2065191</t>
  </si>
  <si>
    <t/>
  </si>
  <si>
    <t>7301934</t>
  </si>
  <si>
    <t>21480148</t>
  </si>
  <si>
    <t>MX2-313563</t>
  </si>
  <si>
    <t>2061592</t>
  </si>
  <si>
    <t>8000661</t>
  </si>
  <si>
    <t>7301653</t>
  </si>
  <si>
    <t>B2231028003</t>
  </si>
  <si>
    <t>B2231028001</t>
  </si>
  <si>
    <t>11559918</t>
  </si>
  <si>
    <t>7003125154</t>
  </si>
  <si>
    <t>860076467</t>
  </si>
  <si>
    <t>860076450</t>
  </si>
  <si>
    <t>7211058</t>
  </si>
  <si>
    <t>8011179</t>
  </si>
  <si>
    <t>8010964</t>
  </si>
  <si>
    <t>7321899</t>
  </si>
  <si>
    <t>7020003</t>
  </si>
  <si>
    <t>7350455</t>
  </si>
  <si>
    <t>7350457</t>
  </si>
  <si>
    <t>8006406</t>
  </si>
  <si>
    <t>7351815</t>
  </si>
  <si>
    <t>7354895</t>
  </si>
  <si>
    <t>MX2-313099</t>
  </si>
  <si>
    <t>MX2-313119</t>
  </si>
  <si>
    <t>7221559</t>
  </si>
  <si>
    <t>7263312</t>
  </si>
  <si>
    <t>7263354</t>
  </si>
  <si>
    <t>40868</t>
  </si>
  <si>
    <t>31708</t>
  </si>
  <si>
    <t>31703</t>
  </si>
  <si>
    <t>31723</t>
  </si>
  <si>
    <t>31725</t>
  </si>
  <si>
    <t>31724</t>
  </si>
  <si>
    <t>31719</t>
  </si>
  <si>
    <t>31727</t>
  </si>
  <si>
    <t>31718</t>
  </si>
  <si>
    <t>31721</t>
  </si>
  <si>
    <t>31717</t>
  </si>
  <si>
    <t>31720</t>
  </si>
  <si>
    <t>31722</t>
  </si>
  <si>
    <t>31707</t>
  </si>
  <si>
    <t>31706</t>
  </si>
  <si>
    <t>31709</t>
  </si>
  <si>
    <t>31633</t>
  </si>
  <si>
    <t>31734</t>
  </si>
  <si>
    <t>31735</t>
  </si>
  <si>
    <t>31736</t>
  </si>
  <si>
    <t>31590</t>
  </si>
  <si>
    <t>31569</t>
  </si>
  <si>
    <t>31570</t>
  </si>
  <si>
    <t>31571</t>
  </si>
  <si>
    <t>31572</t>
  </si>
  <si>
    <t>31573</t>
  </si>
  <si>
    <t>31574</t>
  </si>
  <si>
    <t>31575</t>
  </si>
  <si>
    <t>31582</t>
  </si>
  <si>
    <t>31583</t>
  </si>
  <si>
    <t>31584</t>
  </si>
  <si>
    <t>31585</t>
  </si>
  <si>
    <t>31586</t>
  </si>
  <si>
    <t>31588</t>
  </si>
  <si>
    <t>31589</t>
  </si>
  <si>
    <t>31679</t>
  </si>
  <si>
    <t>06.12.2023</t>
  </si>
  <si>
    <t>15.12.2023</t>
  </si>
  <si>
    <t>18.12.2023</t>
  </si>
  <si>
    <t>31.20.2023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</si>
  <si>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</si>
  <si>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</si>
  <si>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</si>
  <si>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</si>
  <si>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</si>
  <si>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</si>
  <si>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</si>
  <si>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</si>
  <si>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</si>
  <si>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</si>
  <si>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</si>
  <si>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</si>
  <si>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</si>
  <si>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</si>
  <si>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</si>
  <si>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</si>
  <si>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</si>
  <si>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</si>
  <si>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</si>
  <si>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</si>
  <si>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</si>
  <si>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</si>
  <si>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</si>
  <si>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</si>
  <si>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</si>
  <si>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</si>
  <si>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</si>
  <si>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</si>
  <si>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</si>
  <si>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</si>
  <si>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</si>
  <si>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</si>
  <si>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</si>
  <si>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</si>
  <si>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</si>
  <si>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</si>
  <si>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</si>
  <si>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</si>
  <si>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</si>
  <si>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</si>
  <si>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</si>
  <si>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</si>
  <si>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</si>
  <si>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</si>
  <si>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</si>
  <si>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</si>
  <si>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</si>
  <si>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</si>
  <si>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</si>
  <si>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</si>
  <si>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</si>
  <si>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</si>
  <si>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</si>
  <si>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</si>
  <si>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</si>
  <si>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</si>
  <si>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</si>
  <si>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</si>
  <si>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</si>
  <si>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</si>
  <si>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</si>
  <si>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</si>
  <si>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</si>
  <si>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</si>
  <si>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</si>
  <si>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</si>
  <si>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</si>
  <si>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</si>
  <si>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</si>
  <si>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</si>
  <si>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</si>
  <si>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</si>
  <si>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</si>
  <si>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</si>
  <si>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</si>
  <si>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</si>
  <si>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</si>
  <si>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</si>
  <si>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</si>
  <si>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</si>
  <si>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</si>
  <si>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</si>
  <si>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</si>
  <si>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</si>
  <si>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</si>
  <si>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</si>
  <si>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</si>
  <si>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</si>
  <si>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</si>
  <si>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</si>
  <si>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</si>
  <si>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</si>
  <si>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</si>
  <si>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</si>
  <si>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</si>
  <si>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</si>
  <si>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</si>
  <si>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</si>
  <si>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</si>
  <si>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</si>
  <si>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</si>
  <si>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</si>
  <si>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</si>
  <si>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</si>
  <si>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</si>
  <si>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</si>
  <si>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</si>
  <si>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</si>
  <si>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</si>
  <si>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</si>
  <si>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</si>
  <si>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</si>
  <si>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</si>
  <si>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</si>
  <si>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</si>
  <si>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</si>
  <si>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</si>
  <si>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</si>
  <si>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</si>
  <si>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</si>
  <si>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</si>
  <si>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</si>
  <si>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</si>
  <si>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</si>
  <si>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</si>
  <si>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</si>
  <si>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</si>
  <si>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</si>
  <si>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</si>
  <si>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</si>
  <si>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</si>
  <si>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</si>
  <si>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</si>
  <si>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</si>
  <si>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</si>
  <si>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</si>
  <si>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</si>
  <si>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</si>
  <si>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</si>
  <si>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</si>
  <si>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</si>
  <si>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</si>
  <si>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</si>
  <si>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</si>
  <si>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</si>
  <si>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</si>
  <si>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</si>
  <si>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</si>
  <si>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</si>
  <si>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</si>
  <si>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</si>
  <si>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</si>
  <si>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</si>
  <si>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</si>
  <si>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</si>
  <si>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</si>
  <si>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</si>
  <si>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</si>
  <si>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</si>
  <si>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</si>
  <si>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</si>
  <si>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</si>
  <si>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</si>
  <si>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</si>
  <si>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</si>
  <si>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</si>
  <si>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</si>
  <si>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</si>
  <si>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</si>
  <si>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</si>
  <si>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</si>
  <si>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</si>
  <si>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</si>
  <si>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</si>
  <si>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</si>
  <si>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</si>
  <si>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</si>
  <si>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</si>
  <si>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</si>
  <si>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</si>
  <si>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</si>
  <si>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</si>
  <si>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</si>
  <si>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</si>
  <si>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</si>
  <si>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</si>
  <si>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</si>
  <si>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</si>
  <si>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</si>
  <si>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</si>
  <si>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</si>
  <si>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</si>
  <si>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</si>
  <si>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</si>
  <si>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</si>
  <si>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</si>
  <si>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</si>
  <si>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</si>
  <si>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</si>
  <si>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</si>
  <si>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</si>
  <si>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</si>
  <si>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</si>
  <si>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</si>
  <si>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</si>
  <si>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</si>
  <si>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</si>
  <si>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</si>
  <si>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</si>
  <si>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</si>
  <si>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</si>
  <si>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</si>
  <si>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</si>
  <si>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</si>
  <si>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</si>
  <si>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</si>
  <si>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</si>
  <si>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</si>
  <si>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</si>
  <si>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</si>
  <si>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</si>
  <si>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</si>
  <si>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</si>
  <si>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</si>
  <si>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</si>
  <si>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</si>
  <si>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</si>
  <si>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</si>
  <si>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</si>
  <si>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</si>
  <si>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</si>
  <si>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</si>
  <si>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</si>
  <si>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</si>
  <si>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</si>
  <si>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</si>
  <si>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</si>
  <si>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</si>
  <si>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</si>
  <si>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</si>
  <si>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</si>
  <si>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</si>
  <si>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</si>
  <si>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</si>
  <si>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</si>
  <si>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</si>
  <si>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</si>
  <si>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</si>
  <si>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</si>
  <si>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</si>
  <si>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</si>
  <si>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</si>
  <si>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</si>
  <si>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</si>
  <si>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</si>
  <si>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</si>
  <si>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</si>
  <si>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</si>
  <si>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</si>
  <si>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</si>
  <si>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</si>
  <si>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</si>
  <si>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</si>
  <si>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</si>
  <si>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</si>
  <si>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</si>
  <si>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</si>
  <si>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</si>
  <si>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</si>
  <si>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</si>
  <si>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</si>
  <si>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</si>
  <si>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</si>
  <si>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</si>
  <si>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</si>
  <si>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</si>
  <si>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</si>
  <si>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</si>
  <si>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</si>
  <si>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</si>
  <si>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</si>
  <si>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</si>
  <si>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</si>
  <si>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</si>
  <si>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</si>
  <si>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</si>
  <si>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</si>
  <si>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</si>
  <si>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</si>
  <si>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</si>
  <si>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</si>
  <si>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</si>
  <si>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</si>
  <si>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</si>
  <si>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</si>
  <si>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</si>
  <si>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</si>
  <si>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</si>
  <si>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</si>
  <si>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</si>
  <si>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</si>
  <si>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</si>
  <si>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</si>
  <si>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</si>
  <si>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</si>
  <si>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</si>
  <si>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</si>
  <si>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</si>
  <si>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</si>
  <si>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</si>
  <si>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</si>
  <si>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</si>
  <si>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</si>
  <si>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</si>
  <si>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</si>
  <si>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</si>
  <si>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</si>
  <si>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</si>
  <si>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</si>
  <si>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</si>
  <si>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</si>
  <si>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</si>
  <si>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</si>
  <si>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</si>
  <si>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</si>
  <si>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</si>
  <si>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</si>
  <si>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</si>
  <si>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</si>
  <si>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</si>
  <si>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</si>
  <si>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</si>
  <si>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</si>
  <si>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</si>
  <si>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</si>
  <si>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</si>
  <si>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</si>
  <si>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</si>
  <si>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</si>
  <si>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</si>
  <si>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</si>
  <si>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</si>
  <si>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</si>
  <si>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</si>
  <si>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</si>
  <si>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</si>
  <si>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</si>
  <si>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</si>
  <si>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</si>
  <si>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</si>
  <si>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</si>
  <si>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</si>
  <si>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</si>
  <si>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</si>
  <si>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</si>
  <si>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</si>
  <si>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</si>
  <si>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</si>
  <si>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</si>
  <si>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</si>
  <si>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</si>
  <si>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</si>
  <si>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</si>
  <si>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</si>
  <si>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</si>
  <si>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</si>
  <si>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</si>
  <si>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</si>
  <si>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</si>
  <si>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</si>
  <si>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</si>
  <si>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</si>
  <si>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</si>
  <si>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</si>
  <si>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</si>
  <si>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</si>
  <si>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</si>
  <si>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</si>
  <si>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</si>
  <si>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</si>
  <si>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</si>
  <si>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</si>
  <si>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</si>
  <si>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</si>
  <si>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</si>
  <si>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</si>
  <si>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</si>
  <si>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</si>
  <si>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</si>
  <si>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</si>
  <si>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Pojištění elektroniky All Risk (mimo živlu a odcizení a včetně vandalismu)</t>
  </si>
  <si>
    <t>Monitor LMD-2435MD</t>
  </si>
  <si>
    <t>NG824002</t>
  </si>
  <si>
    <t>Přístrojový vozík K10035365</t>
  </si>
  <si>
    <t>Insuflační jednotka CO2 UCR</t>
  </si>
  <si>
    <t>B003434, B002123</t>
  </si>
  <si>
    <t>Generátor elektrochirurgický s argonovou jednotkou APU-300</t>
  </si>
  <si>
    <t>B003454</t>
  </si>
  <si>
    <t>Generátor elektrochirurgický ESG-300</t>
  </si>
  <si>
    <t>177.</t>
  </si>
  <si>
    <t>178.</t>
  </si>
  <si>
    <t>179.</t>
  </si>
  <si>
    <t>180.</t>
  </si>
  <si>
    <t>240.</t>
  </si>
  <si>
    <t>391.</t>
  </si>
  <si>
    <t>437.</t>
  </si>
  <si>
    <t>438.</t>
  </si>
  <si>
    <t>439.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</si>
</sst>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0\ _K_č"/>
    <numFmt numFmtId="166" formatCode="[$-F800]dddd\,\ mmmm\ dd\,\ yyyy"/>
    <numFmt numFmtId="167" formatCode="#,##0.00\ &quot;Kč&quot;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sz val="1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.5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8"/>
      <color theme="1"/>
      <name val="Arial"/>
      <family val="2"/>
      <charset val="238"/>
    </font>
    <font>
      <b/>
      <u/>
      <sz val="8"/>
      <name val="Arial CE"/>
      <charset val="238"/>
    </font>
    <font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4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4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4" fillId="0" borderId="11" xfId="0" applyFont="1" applyBorder="1"/>
    <xf numFmtId="49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/>
    <xf numFmtId="49" fontId="3" fillId="0" borderId="1" xfId="0" applyNumberFormat="1" applyFont="1" applyBorder="1"/>
    <xf numFmtId="49" fontId="8" fillId="0" borderId="1" xfId="0" applyNumberFormat="1" applyFont="1" applyBorder="1"/>
    <xf numFmtId="0" fontId="0" fillId="0" borderId="1" xfId="0" applyBorder="1"/>
    <xf numFmtId="165" fontId="6" fillId="0" borderId="4" xfId="0" applyNumberFormat="1" applyFont="1" applyBorder="1" applyAlignment="1">
      <alignment horizontal="center"/>
    </xf>
    <xf numFmtId="0" fontId="8" fillId="0" borderId="1" xfId="0" applyFont="1" applyBorder="1"/>
    <xf numFmtId="49" fontId="0" fillId="0" borderId="1" xfId="0" applyNumberForma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0" fillId="0" borderId="1" xfId="0" applyBorder="1" applyAlignment="1">
      <alignment horizontal="left"/>
    </xf>
    <xf numFmtId="14" fontId="2" fillId="0" borderId="1" xfId="0" applyNumberFormat="1" applyFont="1" applyBorder="1"/>
    <xf numFmtId="0" fontId="1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14" fontId="0" fillId="0" borderId="1" xfId="0" applyNumberFormat="1" applyBorder="1" applyAlignment="1">
      <alignment horizontal="right"/>
    </xf>
    <xf numFmtId="14" fontId="8" fillId="0" borderId="1" xfId="0" applyNumberFormat="1" applyFont="1" applyBorder="1"/>
    <xf numFmtId="49" fontId="0" fillId="0" borderId="0" xfId="0" applyNumberFormat="1" applyAlignment="1">
      <alignment horizontal="left"/>
    </xf>
    <xf numFmtId="49" fontId="0" fillId="0" borderId="12" xfId="0" applyNumberFormat="1" applyBorder="1" applyAlignment="1">
      <alignment horizontal="left"/>
    </xf>
    <xf numFmtId="49" fontId="8" fillId="0" borderId="0" xfId="0" applyNumberFormat="1" applyFont="1"/>
    <xf numFmtId="49" fontId="8" fillId="0" borderId="12" xfId="0" applyNumberFormat="1" applyFont="1" applyBorder="1" applyAlignment="1">
      <alignment horizontal="left"/>
    </xf>
    <xf numFmtId="166" fontId="0" fillId="0" borderId="1" xfId="0" applyNumberForma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right"/>
    </xf>
    <xf numFmtId="167" fontId="6" fillId="5" borderId="15" xfId="0" applyNumberFormat="1" applyFont="1" applyFill="1" applyBorder="1" applyAlignment="1">
      <alignment horizontal="right"/>
    </xf>
    <xf numFmtId="167" fontId="6" fillId="5" borderId="1" xfId="0" applyNumberFormat="1" applyFont="1" applyFill="1" applyBorder="1" applyAlignment="1">
      <alignment horizontal="right"/>
    </xf>
    <xf numFmtId="167" fontId="15" fillId="5" borderId="4" xfId="0" applyNumberFormat="1" applyFont="1" applyFill="1" applyBorder="1" applyAlignment="1">
      <alignment horizontal="right"/>
    </xf>
    <xf numFmtId="167" fontId="15" fillId="5" borderId="1" xfId="0" applyNumberFormat="1" applyFont="1" applyFill="1" applyBorder="1" applyAlignment="1">
      <alignment horizontal="right"/>
    </xf>
    <xf numFmtId="167" fontId="15" fillId="5" borderId="16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Border="1"/>
    <xf numFmtId="167" fontId="7" fillId="4" borderId="1" xfId="0" applyNumberFormat="1" applyFont="1" applyFill="1" applyBorder="1"/>
    <xf numFmtId="167" fontId="16" fillId="0" borderId="1" xfId="0" applyNumberFormat="1" applyFont="1" applyBorder="1"/>
    <xf numFmtId="167" fontId="4" fillId="3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67" fontId="17" fillId="3" borderId="2" xfId="0" applyNumberFormat="1" applyFont="1" applyFill="1" applyBorder="1" applyAlignment="1">
      <alignment vertical="center"/>
    </xf>
    <xf numFmtId="0" fontId="0" fillId="0" borderId="19" xfId="0" applyBorder="1"/>
    <xf numFmtId="165" fontId="6" fillId="0" borderId="2" xfId="0" applyNumberFormat="1" applyFont="1" applyBorder="1" applyAlignment="1">
      <alignment horizontal="right"/>
    </xf>
    <xf numFmtId="167" fontId="6" fillId="3" borderId="2" xfId="0" applyNumberFormat="1" applyFont="1" applyFill="1" applyBorder="1" applyAlignment="1">
      <alignment horizontal="right"/>
    </xf>
    <xf numFmtId="167" fontId="7" fillId="4" borderId="4" xfId="0" applyNumberFormat="1" applyFont="1" applyFill="1" applyBorder="1" applyAlignment="1">
      <alignment horizontal="right"/>
    </xf>
    <xf numFmtId="167" fontId="15" fillId="5" borderId="0" xfId="0" applyNumberFormat="1" applyFont="1" applyFill="1" applyAlignment="1">
      <alignment horizontal="right"/>
    </xf>
    <xf numFmtId="167" fontId="4" fillId="3" borderId="2" xfId="0" applyNumberFormat="1" applyFont="1" applyFill="1" applyBorder="1" applyAlignment="1">
      <alignment horizontal="right" vertical="center"/>
    </xf>
    <xf numFmtId="167" fontId="16" fillId="4" borderId="1" xfId="0" applyNumberFormat="1" applyFont="1" applyFill="1" applyBorder="1"/>
    <xf numFmtId="167" fontId="7" fillId="0" borderId="1" xfId="0" applyNumberFormat="1" applyFont="1" applyBorder="1" applyAlignment="1">
      <alignment horizontal="right"/>
    </xf>
    <xf numFmtId="167" fontId="7" fillId="4" borderId="1" xfId="0" applyNumberFormat="1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167" fontId="16" fillId="0" borderId="1" xfId="0" applyNumberFormat="1" applyFont="1" applyBorder="1" applyAlignment="1">
      <alignment horizontal="right"/>
    </xf>
    <xf numFmtId="167" fontId="16" fillId="4" borderId="1" xfId="0" applyNumberFormat="1" applyFont="1" applyFill="1" applyBorder="1" applyAlignment="1">
      <alignment horizontal="right"/>
    </xf>
    <xf numFmtId="0" fontId="7" fillId="0" borderId="20" xfId="0" applyFont="1" applyBorder="1" applyAlignment="1">
      <alignment vertical="center"/>
    </xf>
    <xf numFmtId="0" fontId="4" fillId="0" borderId="9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0" xfId="0" applyNumberFormat="1" applyAlignment="1">
      <alignment horizontal="center"/>
    </xf>
    <xf numFmtId="167" fontId="7" fillId="0" borderId="12" xfId="0" applyNumberFormat="1" applyFont="1" applyBorder="1"/>
    <xf numFmtId="167" fontId="17" fillId="3" borderId="2" xfId="0" applyNumberFormat="1" applyFont="1" applyFill="1" applyBorder="1" applyAlignment="1">
      <alignment horizontal="right" vertical="center"/>
    </xf>
    <xf numFmtId="167" fontId="7" fillId="4" borderId="1" xfId="1" applyNumberFormat="1" applyFont="1" applyFill="1" applyBorder="1" applyAlignment="1">
      <alignment horizontal="right"/>
    </xf>
    <xf numFmtId="167" fontId="16" fillId="4" borderId="1" xfId="1" applyNumberFormat="1" applyFont="1" applyFill="1" applyBorder="1" applyAlignment="1">
      <alignment horizontal="right"/>
    </xf>
    <xf numFmtId="167" fontId="7" fillId="0" borderId="1" xfId="1" applyNumberFormat="1" applyFont="1" applyFill="1" applyBorder="1" applyAlignment="1">
      <alignment horizontal="right"/>
    </xf>
    <xf numFmtId="167" fontId="16" fillId="0" borderId="1" xfId="1" applyNumberFormat="1" applyFont="1" applyFill="1" applyBorder="1" applyAlignment="1">
      <alignment horizontal="right"/>
    </xf>
    <xf numFmtId="167" fontId="6" fillId="5" borderId="1" xfId="0" applyNumberFormat="1" applyFont="1" applyFill="1" applyBorder="1" applyAlignment="1">
      <alignment horizontal="right" vertical="center"/>
    </xf>
    <xf numFmtId="167" fontId="6" fillId="5" borderId="4" xfId="0" applyNumberFormat="1" applyFont="1" applyFill="1" applyBorder="1" applyAlignment="1">
      <alignment horizontal="right" vertical="center"/>
    </xf>
    <xf numFmtId="167" fontId="7" fillId="0" borderId="1" xfId="1" applyNumberFormat="1" applyFont="1" applyFill="1" applyBorder="1" applyAlignment="1">
      <alignment horizontal="right" vertical="center"/>
    </xf>
    <xf numFmtId="167" fontId="7" fillId="4" borderId="1" xfId="1" applyNumberFormat="1" applyFont="1" applyFill="1" applyBorder="1" applyAlignment="1">
      <alignment horizontal="right" vertical="center"/>
    </xf>
    <xf numFmtId="167" fontId="15" fillId="5" borderId="1" xfId="0" applyNumberFormat="1" applyFont="1" applyFill="1" applyBorder="1" applyAlignment="1">
      <alignment horizontal="right" vertical="center"/>
    </xf>
    <xf numFmtId="167" fontId="15" fillId="5" borderId="4" xfId="0" applyNumberFormat="1" applyFont="1" applyFill="1" applyBorder="1" applyAlignment="1">
      <alignment horizontal="right" vertical="center"/>
    </xf>
    <xf numFmtId="167" fontId="7" fillId="3" borderId="2" xfId="0" applyNumberFormat="1" applyFont="1" applyFill="1" applyBorder="1" applyAlignment="1">
      <alignment horizontal="right" vertical="center"/>
    </xf>
    <xf numFmtId="167" fontId="6" fillId="5" borderId="10" xfId="0" applyNumberFormat="1" applyFont="1" applyFill="1" applyBorder="1" applyAlignment="1">
      <alignment horizontal="right" vertical="center"/>
    </xf>
    <xf numFmtId="167" fontId="14" fillId="4" borderId="1" xfId="1" applyNumberFormat="1" applyFont="1" applyFill="1" applyBorder="1" applyAlignment="1">
      <alignment horizontal="right" vertical="center"/>
    </xf>
    <xf numFmtId="167" fontId="16" fillId="0" borderId="1" xfId="1" applyNumberFormat="1" applyFont="1" applyFill="1" applyBorder="1" applyAlignment="1">
      <alignment horizontal="right" vertical="center"/>
    </xf>
    <xf numFmtId="167" fontId="16" fillId="4" borderId="1" xfId="1" applyNumberFormat="1" applyFont="1" applyFill="1" applyBorder="1" applyAlignment="1">
      <alignment horizontal="right" vertical="center"/>
    </xf>
    <xf numFmtId="167" fontId="14" fillId="0" borderId="1" xfId="1" applyNumberFormat="1" applyFont="1" applyFill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7" fontId="7" fillId="3" borderId="2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67" fontId="6" fillId="5" borderId="15" xfId="0" applyNumberFormat="1" applyFont="1" applyFill="1" applyBorder="1" applyAlignment="1">
      <alignment horizontal="right" vertical="center"/>
    </xf>
    <xf numFmtId="0" fontId="4" fillId="0" borderId="25" xfId="0" applyFont="1" applyBorder="1"/>
    <xf numFmtId="167" fontId="17" fillId="3" borderId="23" xfId="0" applyNumberFormat="1" applyFont="1" applyFill="1" applyBorder="1" applyAlignment="1">
      <alignment vertical="center"/>
    </xf>
    <xf numFmtId="8" fontId="7" fillId="0" borderId="1" xfId="0" applyNumberFormat="1" applyFont="1" applyBorder="1"/>
    <xf numFmtId="44" fontId="7" fillId="4" borderId="1" xfId="1" applyFont="1" applyFill="1" applyBorder="1"/>
    <xf numFmtId="14" fontId="18" fillId="0" borderId="1" xfId="2" applyNumberFormat="1" applyFont="1" applyBorder="1" applyAlignment="1">
      <alignment horizontal="center"/>
    </xf>
    <xf numFmtId="14" fontId="18" fillId="0" borderId="0" xfId="2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4">
    <cellStyle name="Měna" xfId="1" builtinId="4"/>
    <cellStyle name="Měna 2" xfId="3" xr:uid="{19D27353-1BBD-44E9-A44A-B22BA89D55DC}"/>
    <cellStyle name="Normální" xfId="0" builtinId="0"/>
    <cellStyle name="Normální 2" xfId="2" xr:uid="{6A4A8A51-5925-4DBC-99FC-59DFA40857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tabSelected="1" zoomScaleNormal="100" workbookViewId="0">
      <selection activeCell="C30" sqref="C30"/>
    </sheetView>
  </sheetViews>
  <sheetFormatPr defaultRowHeight="12.5" x14ac:dyDescent="0.25"/>
  <cols>
    <col min="1" max="1" width="3.81640625" customWidth="1"/>
    <col min="2" max="2" width="8.1796875" customWidth="1"/>
    <col min="3" max="3" width="91.81640625" customWidth="1"/>
    <col min="4" max="4" width="16.54296875" customWidth="1"/>
    <col min="5" max="5" width="14.36328125" customWidth="1"/>
  </cols>
  <sheetData>
    <row r="1" spans="2:5" x14ac:dyDescent="0.25">
      <c r="B1" s="1"/>
      <c r="C1" s="1"/>
      <c r="D1" s="1"/>
    </row>
    <row r="2" spans="2:5" x14ac:dyDescent="0.25">
      <c r="B2" s="1"/>
      <c r="C2" s="1"/>
      <c r="D2" s="1"/>
    </row>
    <row r="3" spans="2:5" ht="23" x14ac:dyDescent="0.5">
      <c r="B3" s="2" t="s">
        <v>126</v>
      </c>
      <c r="D3" s="1"/>
    </row>
    <row r="4" spans="2:5" x14ac:dyDescent="0.25">
      <c r="B4" s="1"/>
      <c r="C4" s="1"/>
      <c r="D4" s="8"/>
    </row>
    <row r="5" spans="2:5" ht="13" thickBot="1" x14ac:dyDescent="0.3">
      <c r="B5" s="1"/>
      <c r="C5" s="1"/>
      <c r="D5" s="1"/>
    </row>
    <row r="6" spans="2:5" ht="32.25" customHeight="1" thickBot="1" x14ac:dyDescent="0.3">
      <c r="B6" s="5" t="s">
        <v>6</v>
      </c>
      <c r="C6" s="5" t="s">
        <v>124</v>
      </c>
      <c r="D6" s="5" t="s">
        <v>11</v>
      </c>
      <c r="E6" s="5" t="s">
        <v>4</v>
      </c>
    </row>
    <row r="7" spans="2:5" x14ac:dyDescent="0.25">
      <c r="B7" s="7">
        <v>1</v>
      </c>
      <c r="C7" s="118" t="s">
        <v>5</v>
      </c>
      <c r="D7" s="71">
        <f>'Příloha č.2 (1)'!G48</f>
        <v>38522889.304799996</v>
      </c>
      <c r="E7" s="58">
        <f>'Příloha č.2 (1)'!H48</f>
        <v>0</v>
      </c>
    </row>
    <row r="8" spans="2:5" x14ac:dyDescent="0.25">
      <c r="B8" s="7">
        <v>2</v>
      </c>
      <c r="C8" s="119"/>
      <c r="D8" s="71">
        <f>'Příloha č.2 (2)'!G48</f>
        <v>16324389.205199998</v>
      </c>
      <c r="E8" s="58">
        <f>'Příloha č.2 (2)'!H48</f>
        <v>0</v>
      </c>
    </row>
    <row r="9" spans="2:5" x14ac:dyDescent="0.25">
      <c r="B9" s="7">
        <v>3</v>
      </c>
      <c r="C9" s="119"/>
      <c r="D9" s="71">
        <f>'Příloha č.2 (3)'!G48</f>
        <v>20845111.914400004</v>
      </c>
      <c r="E9" s="58">
        <f>'Příloha č.2 (3)'!H48</f>
        <v>0</v>
      </c>
    </row>
    <row r="10" spans="2:5" x14ac:dyDescent="0.25">
      <c r="B10" s="7">
        <v>4</v>
      </c>
      <c r="C10" s="119"/>
      <c r="D10" s="71">
        <f>'Příloha č.2 (4)'!G48</f>
        <v>69599725.452400014</v>
      </c>
      <c r="E10" s="58">
        <f>'Příloha č.2 (4)'!H48</f>
        <v>0</v>
      </c>
    </row>
    <row r="11" spans="2:5" x14ac:dyDescent="0.25">
      <c r="B11" s="7">
        <v>5</v>
      </c>
      <c r="C11" s="119"/>
      <c r="D11" s="71">
        <f>'Příloha č.2 (5)'!G44</f>
        <v>23690785.294200003</v>
      </c>
      <c r="E11" s="58">
        <f>'Příloha č.2 (5)'!H44</f>
        <v>0</v>
      </c>
    </row>
    <row r="12" spans="2:5" x14ac:dyDescent="0.25">
      <c r="B12" s="7">
        <v>6</v>
      </c>
      <c r="C12" s="119"/>
      <c r="D12" s="71">
        <f>'Příloha č.2 (6)'!G47</f>
        <v>28335234.484400004</v>
      </c>
      <c r="E12" s="58">
        <f>'Příloha č.2 (6)'!H47</f>
        <v>0</v>
      </c>
    </row>
    <row r="13" spans="2:5" x14ac:dyDescent="0.25">
      <c r="B13" s="7">
        <v>7</v>
      </c>
      <c r="C13" s="119"/>
      <c r="D13" s="71">
        <f>'Příloha č.2 (7)'!G48</f>
        <v>13333086.85</v>
      </c>
      <c r="E13" s="58">
        <f>'Příloha č.2 (7)'!H48</f>
        <v>0</v>
      </c>
    </row>
    <row r="14" spans="2:5" x14ac:dyDescent="0.25">
      <c r="B14" s="7">
        <v>8</v>
      </c>
      <c r="C14" s="119"/>
      <c r="D14" s="71">
        <f>'Příloha č.2 (8)'!G48</f>
        <v>9580579.1699999981</v>
      </c>
      <c r="E14" s="58">
        <f>'Příloha č.2 (8)'!H48</f>
        <v>0</v>
      </c>
    </row>
    <row r="15" spans="2:5" x14ac:dyDescent="0.25">
      <c r="B15" s="7">
        <v>9</v>
      </c>
      <c r="C15" s="119"/>
      <c r="D15" s="71">
        <f>'Příloha č.2 (9)'!G48</f>
        <v>54580700.46334286</v>
      </c>
      <c r="E15" s="58">
        <f>'Příloha č.2 (9)'!H48</f>
        <v>0</v>
      </c>
    </row>
    <row r="16" spans="2:5" x14ac:dyDescent="0.25">
      <c r="B16" s="7">
        <v>10</v>
      </c>
      <c r="C16" s="119"/>
      <c r="D16" s="71">
        <f>'Příloha č.2 (10)'!G47</f>
        <v>32485648.560000006</v>
      </c>
      <c r="E16" s="58">
        <f>'Příloha č.2 (10)'!H47</f>
        <v>0</v>
      </c>
    </row>
    <row r="17" spans="2:6" ht="12.75" customHeight="1" x14ac:dyDescent="0.25">
      <c r="B17" s="7">
        <v>11</v>
      </c>
      <c r="C17" s="119"/>
      <c r="D17" s="71">
        <f>'Příloha č.2 (11)'!G44</f>
        <v>33125059.080000002</v>
      </c>
      <c r="E17" s="58">
        <f>'Příloha č.2 (11)'!H44</f>
        <v>0</v>
      </c>
    </row>
    <row r="18" spans="2:6" ht="12.75" customHeight="1" thickBot="1" x14ac:dyDescent="0.3">
      <c r="B18" s="7">
        <v>12</v>
      </c>
      <c r="C18" s="120"/>
      <c r="D18" s="71">
        <f>'Příloha č.2 (12)'!G17</f>
        <v>2765336.0400000005</v>
      </c>
      <c r="E18" s="72">
        <f>'Příloha č.2 (12)'!H17</f>
        <v>0</v>
      </c>
      <c r="F18" s="68"/>
    </row>
    <row r="19" spans="2:6" ht="13" thickBot="1" x14ac:dyDescent="0.3">
      <c r="B19" s="116" t="s">
        <v>127</v>
      </c>
      <c r="C19" s="117"/>
      <c r="D19" s="70">
        <f>SUM(D7:D18)</f>
        <v>343188545.81874287</v>
      </c>
      <c r="E19" s="69"/>
    </row>
    <row r="20" spans="2:6" ht="13" thickBot="1" x14ac:dyDescent="0.3">
      <c r="B20" s="116" t="s">
        <v>128</v>
      </c>
      <c r="C20" s="117"/>
      <c r="D20" s="11"/>
      <c r="E20" s="70">
        <f>SUM(E7:E18)</f>
        <v>0</v>
      </c>
    </row>
    <row r="22" spans="2:6" ht="13" thickBot="1" x14ac:dyDescent="0.3"/>
    <row r="23" spans="2:6" ht="21.5" thickBot="1" x14ac:dyDescent="0.3">
      <c r="B23" s="5" t="s">
        <v>6</v>
      </c>
      <c r="C23" s="5" t="s">
        <v>125</v>
      </c>
      <c r="D23" s="5"/>
      <c r="E23" s="5"/>
    </row>
    <row r="24" spans="2:6" ht="13" thickBot="1" x14ac:dyDescent="0.3">
      <c r="B24" s="116" t="s">
        <v>129</v>
      </c>
      <c r="C24" s="117"/>
      <c r="D24" s="11"/>
      <c r="E24" s="70">
        <v>0</v>
      </c>
    </row>
  </sheetData>
  <mergeCells count="4">
    <mergeCell ref="B19:C19"/>
    <mergeCell ref="B20:C20"/>
    <mergeCell ref="B24:C24"/>
    <mergeCell ref="C7:C18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>
    <oddHeader xml:space="preserve">&amp;C&amp;"Arial CE,Tučné"&amp;12Pojištění majetku Nemocnice s poliklinikou Česká Lípa, a.s.&amp;"Arial CE,Obyčejné"&amp;10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D75A-A09B-40C9-95F0-ED7B43F86EBF}">
  <dimension ref="A1:I48"/>
  <sheetViews>
    <sheetView showWhiteSpace="0" view="pageLayout" topLeftCell="A8" zoomScaleNormal="100" workbookViewId="0">
      <selection activeCell="A9" sqref="A8:A47"/>
    </sheetView>
  </sheetViews>
  <sheetFormatPr defaultRowHeight="12.5" x14ac:dyDescent="0.25"/>
  <cols>
    <col min="1" max="1" width="3.81640625" customWidth="1"/>
    <col min="2" max="2" width="70.453125" customWidth="1"/>
    <col min="3" max="3" width="23.453125" customWidth="1"/>
    <col min="4" max="4" width="15.1796875" customWidth="1"/>
    <col min="5" max="5" width="12.1796875" customWidth="1"/>
    <col min="6" max="6" width="15.1796875" customWidth="1"/>
    <col min="7" max="7" width="16.6328125" customWidth="1"/>
    <col min="8" max="8" width="15.90625" customWidth="1"/>
    <col min="9" max="9" width="14.542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7"/>
    </row>
    <row r="8" spans="1:9" x14ac:dyDescent="0.25">
      <c r="A8" s="3" t="s">
        <v>1357</v>
      </c>
      <c r="B8" s="21" t="s">
        <v>705</v>
      </c>
      <c r="C8" s="21" t="s">
        <v>809</v>
      </c>
      <c r="D8" s="21" t="s">
        <v>845</v>
      </c>
      <c r="E8" s="47" t="s">
        <v>787</v>
      </c>
      <c r="F8" s="96">
        <v>414209.62</v>
      </c>
      <c r="G8" s="97">
        <v>414209.62</v>
      </c>
      <c r="H8" s="101">
        <v>0</v>
      </c>
      <c r="I8" s="110"/>
    </row>
    <row r="9" spans="1:9" x14ac:dyDescent="0.25">
      <c r="A9" s="3" t="s">
        <v>1358</v>
      </c>
      <c r="B9" s="21" t="s">
        <v>705</v>
      </c>
      <c r="C9" s="21" t="s">
        <v>810</v>
      </c>
      <c r="D9" s="21" t="s">
        <v>846</v>
      </c>
      <c r="E9" s="47" t="s">
        <v>787</v>
      </c>
      <c r="F9" s="96">
        <v>414209.62</v>
      </c>
      <c r="G9" s="97">
        <v>414209.62</v>
      </c>
      <c r="H9" s="94">
        <v>0</v>
      </c>
      <c r="I9" s="12"/>
    </row>
    <row r="10" spans="1:9" x14ac:dyDescent="0.25">
      <c r="A10" s="3" t="s">
        <v>1359</v>
      </c>
      <c r="B10" s="21" t="s">
        <v>705</v>
      </c>
      <c r="C10" s="21" t="s">
        <v>811</v>
      </c>
      <c r="D10" s="21" t="s">
        <v>847</v>
      </c>
      <c r="E10" s="47" t="s">
        <v>787</v>
      </c>
      <c r="F10" s="96">
        <v>414209.62</v>
      </c>
      <c r="G10" s="97">
        <v>414209.62</v>
      </c>
      <c r="H10" s="95">
        <v>0</v>
      </c>
      <c r="I10" s="12"/>
    </row>
    <row r="11" spans="1:9" x14ac:dyDescent="0.25">
      <c r="A11" s="3" t="s">
        <v>1360</v>
      </c>
      <c r="B11" s="21" t="s">
        <v>532</v>
      </c>
      <c r="C11" s="21" t="s">
        <v>812</v>
      </c>
      <c r="D11" s="21" t="s">
        <v>848</v>
      </c>
      <c r="E11" s="47" t="s">
        <v>787</v>
      </c>
      <c r="F11" s="96">
        <v>484000</v>
      </c>
      <c r="G11" s="97">
        <v>484000</v>
      </c>
      <c r="H11" s="95">
        <v>0</v>
      </c>
      <c r="I11" s="12"/>
    </row>
    <row r="12" spans="1:9" x14ac:dyDescent="0.25">
      <c r="A12" s="3" t="s">
        <v>1361</v>
      </c>
      <c r="B12" s="21" t="s">
        <v>788</v>
      </c>
      <c r="C12" s="21" t="s">
        <v>813</v>
      </c>
      <c r="D12" s="21" t="s">
        <v>849</v>
      </c>
      <c r="E12" s="47" t="s">
        <v>877</v>
      </c>
      <c r="F12" s="96">
        <v>466000</v>
      </c>
      <c r="G12" s="97">
        <v>466000</v>
      </c>
      <c r="H12" s="95">
        <v>0</v>
      </c>
      <c r="I12" s="12"/>
    </row>
    <row r="13" spans="1:9" x14ac:dyDescent="0.25">
      <c r="A13" s="3" t="s">
        <v>1362</v>
      </c>
      <c r="B13" s="21" t="s">
        <v>789</v>
      </c>
      <c r="C13" s="21" t="s">
        <v>814</v>
      </c>
      <c r="D13" s="21" t="s">
        <v>850</v>
      </c>
      <c r="E13" s="48">
        <v>45006</v>
      </c>
      <c r="F13" s="96">
        <v>999000</v>
      </c>
      <c r="G13" s="97">
        <v>999000</v>
      </c>
      <c r="H13" s="95">
        <v>0</v>
      </c>
      <c r="I13" s="12"/>
    </row>
    <row r="14" spans="1:9" x14ac:dyDescent="0.25">
      <c r="A14" s="3" t="s">
        <v>1363</v>
      </c>
      <c r="B14" s="21" t="s">
        <v>789</v>
      </c>
      <c r="C14" s="21" t="s">
        <v>815</v>
      </c>
      <c r="D14" s="21" t="s">
        <v>851</v>
      </c>
      <c r="E14" s="48">
        <v>44984</v>
      </c>
      <c r="F14" s="96">
        <v>1349000</v>
      </c>
      <c r="G14" s="97">
        <v>1349000</v>
      </c>
      <c r="H14" s="95">
        <v>0</v>
      </c>
      <c r="I14" s="12"/>
    </row>
    <row r="15" spans="1:9" x14ac:dyDescent="0.25">
      <c r="A15" s="3" t="s">
        <v>1364</v>
      </c>
      <c r="B15" s="21" t="s">
        <v>790</v>
      </c>
      <c r="C15" s="21" t="s">
        <v>816</v>
      </c>
      <c r="D15" s="21"/>
      <c r="E15" s="48">
        <v>44984</v>
      </c>
      <c r="F15" s="96">
        <v>220000</v>
      </c>
      <c r="G15" s="97">
        <v>220000</v>
      </c>
      <c r="H15" s="95">
        <v>0</v>
      </c>
      <c r="I15" s="12"/>
    </row>
    <row r="16" spans="1:9" x14ac:dyDescent="0.25">
      <c r="A16" s="3" t="s">
        <v>1365</v>
      </c>
      <c r="B16" s="21" t="s">
        <v>791</v>
      </c>
      <c r="C16" s="21" t="s">
        <v>817</v>
      </c>
      <c r="D16" s="21"/>
      <c r="E16" s="48">
        <v>44984</v>
      </c>
      <c r="F16" s="96">
        <v>175000</v>
      </c>
      <c r="G16" s="97">
        <v>175000</v>
      </c>
      <c r="H16" s="95">
        <v>0</v>
      </c>
      <c r="I16" s="12"/>
    </row>
    <row r="17" spans="1:9" x14ac:dyDescent="0.25">
      <c r="A17" s="3" t="s">
        <v>1366</v>
      </c>
      <c r="B17" s="21" t="s">
        <v>792</v>
      </c>
      <c r="C17" s="21" t="s">
        <v>818</v>
      </c>
      <c r="D17" s="21" t="s">
        <v>852</v>
      </c>
      <c r="E17" s="48">
        <v>44984</v>
      </c>
      <c r="F17" s="96">
        <v>1502033</v>
      </c>
      <c r="G17" s="97">
        <v>1502033</v>
      </c>
      <c r="H17" s="95">
        <v>0</v>
      </c>
      <c r="I17" s="12"/>
    </row>
    <row r="18" spans="1:9" x14ac:dyDescent="0.25">
      <c r="A18" s="3" t="s">
        <v>1367</v>
      </c>
      <c r="B18" s="21" t="s">
        <v>793</v>
      </c>
      <c r="C18" s="21" t="s">
        <v>819</v>
      </c>
      <c r="D18" s="21"/>
      <c r="E18" s="48">
        <v>44984</v>
      </c>
      <c r="F18" s="96">
        <v>267759</v>
      </c>
      <c r="G18" s="97">
        <v>267759</v>
      </c>
      <c r="H18" s="95">
        <v>0</v>
      </c>
      <c r="I18" s="12"/>
    </row>
    <row r="19" spans="1:9" x14ac:dyDescent="0.25">
      <c r="A19" s="3" t="s">
        <v>1368</v>
      </c>
      <c r="B19" s="21" t="s">
        <v>794</v>
      </c>
      <c r="C19" s="21" t="s">
        <v>820</v>
      </c>
      <c r="D19" s="21"/>
      <c r="E19" s="48">
        <v>44984</v>
      </c>
      <c r="F19" s="96">
        <v>195976</v>
      </c>
      <c r="G19" s="97">
        <v>195976</v>
      </c>
      <c r="H19" s="95">
        <v>0</v>
      </c>
      <c r="I19" s="12"/>
    </row>
    <row r="20" spans="1:9" x14ac:dyDescent="0.25">
      <c r="A20" s="3" t="s">
        <v>1369</v>
      </c>
      <c r="B20" s="21" t="s">
        <v>795</v>
      </c>
      <c r="C20" s="21" t="s">
        <v>821</v>
      </c>
      <c r="D20" s="21"/>
      <c r="E20" s="48">
        <v>44984</v>
      </c>
      <c r="F20" s="96">
        <v>176480</v>
      </c>
      <c r="G20" s="97">
        <v>176480</v>
      </c>
      <c r="H20" s="95">
        <v>0</v>
      </c>
      <c r="I20" s="12"/>
    </row>
    <row r="21" spans="1:9" x14ac:dyDescent="0.25">
      <c r="A21" s="3" t="s">
        <v>1370</v>
      </c>
      <c r="B21" s="22" t="s">
        <v>796</v>
      </c>
      <c r="C21" s="21" t="s">
        <v>822</v>
      </c>
      <c r="D21" s="21" t="s">
        <v>853</v>
      </c>
      <c r="E21" s="48">
        <v>45027</v>
      </c>
      <c r="F21" s="96">
        <v>241879</v>
      </c>
      <c r="G21" s="102">
        <v>241879</v>
      </c>
      <c r="H21" s="95">
        <v>0</v>
      </c>
      <c r="I21" s="12"/>
    </row>
    <row r="22" spans="1:9" x14ac:dyDescent="0.25">
      <c r="A22" s="3" t="s">
        <v>1371</v>
      </c>
      <c r="B22" s="22" t="s">
        <v>797</v>
      </c>
      <c r="C22" s="21" t="s">
        <v>823</v>
      </c>
      <c r="D22" s="21" t="s">
        <v>854</v>
      </c>
      <c r="E22" s="48">
        <v>45027</v>
      </c>
      <c r="F22" s="96">
        <v>3533387.55</v>
      </c>
      <c r="G22" s="97">
        <v>3533387.55</v>
      </c>
      <c r="H22" s="95">
        <v>0</v>
      </c>
      <c r="I22" s="12"/>
    </row>
    <row r="23" spans="1:9" x14ac:dyDescent="0.25">
      <c r="A23" s="3" t="s">
        <v>1372</v>
      </c>
      <c r="B23" s="27" t="s">
        <v>798</v>
      </c>
      <c r="C23" s="27" t="s">
        <v>3</v>
      </c>
      <c r="D23" s="27" t="s">
        <v>855</v>
      </c>
      <c r="E23" s="49">
        <v>45027</v>
      </c>
      <c r="F23" s="103">
        <v>1905169.33</v>
      </c>
      <c r="G23" s="104">
        <v>1905169.33</v>
      </c>
      <c r="H23" s="95">
        <v>0</v>
      </c>
      <c r="I23" s="12"/>
    </row>
    <row r="24" spans="1:9" x14ac:dyDescent="0.25">
      <c r="A24" s="3" t="s">
        <v>1373</v>
      </c>
      <c r="B24" s="43" t="s">
        <v>799</v>
      </c>
      <c r="C24" s="22" t="s">
        <v>824</v>
      </c>
      <c r="D24" s="21" t="s">
        <v>856</v>
      </c>
      <c r="E24" s="50"/>
      <c r="F24" s="105">
        <f>706640*1.21</f>
        <v>855034.4</v>
      </c>
      <c r="G24" s="97">
        <f>706640*1.21</f>
        <v>855034.4</v>
      </c>
      <c r="H24" s="95">
        <v>0</v>
      </c>
      <c r="I24" s="12"/>
    </row>
    <row r="25" spans="1:9" x14ac:dyDescent="0.25">
      <c r="A25" s="3" t="s">
        <v>1374</v>
      </c>
      <c r="B25" s="52" t="s">
        <v>800</v>
      </c>
      <c r="C25" s="22" t="s">
        <v>825</v>
      </c>
      <c r="D25" s="21" t="s">
        <v>857</v>
      </c>
      <c r="E25" s="50"/>
      <c r="F25" s="105">
        <v>14883000</v>
      </c>
      <c r="G25" s="97">
        <v>14883000</v>
      </c>
      <c r="H25" s="95">
        <v>0</v>
      </c>
      <c r="I25" s="12"/>
    </row>
    <row r="26" spans="1:9" x14ac:dyDescent="0.25">
      <c r="A26" s="3" t="s">
        <v>1375</v>
      </c>
      <c r="B26" s="43" t="s">
        <v>538</v>
      </c>
      <c r="C26" s="22"/>
      <c r="D26" s="21" t="s">
        <v>858</v>
      </c>
      <c r="E26" s="50"/>
      <c r="F26" s="105">
        <f t="shared" ref="F26:G28" si="0">4127552/7</f>
        <v>589650.28571428568</v>
      </c>
      <c r="G26" s="97">
        <f t="shared" si="0"/>
        <v>589650.28571428568</v>
      </c>
      <c r="H26" s="95">
        <v>0</v>
      </c>
      <c r="I26" s="12"/>
    </row>
    <row r="27" spans="1:9" x14ac:dyDescent="0.25">
      <c r="A27" s="3" t="s">
        <v>1376</v>
      </c>
      <c r="B27" s="43" t="s">
        <v>538</v>
      </c>
      <c r="C27" s="22"/>
      <c r="D27" s="22" t="s">
        <v>859</v>
      </c>
      <c r="E27" s="50"/>
      <c r="F27" s="105">
        <f t="shared" si="0"/>
        <v>589650.28571428568</v>
      </c>
      <c r="G27" s="97">
        <f t="shared" si="0"/>
        <v>589650.28571428568</v>
      </c>
      <c r="H27" s="95">
        <v>0</v>
      </c>
      <c r="I27" s="12"/>
    </row>
    <row r="28" spans="1:9" x14ac:dyDescent="0.25">
      <c r="A28" s="3" t="s">
        <v>1377</v>
      </c>
      <c r="B28" s="43" t="s">
        <v>538</v>
      </c>
      <c r="C28" s="45"/>
      <c r="D28" s="22" t="s">
        <v>860</v>
      </c>
      <c r="E28" s="51"/>
      <c r="F28" s="105">
        <f t="shared" si="0"/>
        <v>589650.28571428568</v>
      </c>
      <c r="G28" s="97">
        <f t="shared" si="0"/>
        <v>589650.28571428568</v>
      </c>
      <c r="H28" s="95">
        <v>0</v>
      </c>
      <c r="I28" s="12"/>
    </row>
    <row r="29" spans="1:9" x14ac:dyDescent="0.25">
      <c r="A29" s="3" t="s">
        <v>1378</v>
      </c>
      <c r="B29" s="44" t="s">
        <v>801</v>
      </c>
      <c r="C29" s="27" t="s">
        <v>826</v>
      </c>
      <c r="D29" s="27" t="s">
        <v>861</v>
      </c>
      <c r="E29" s="49">
        <v>45110</v>
      </c>
      <c r="F29" s="103">
        <f>498242.52*1.21</f>
        <v>602873.44920000003</v>
      </c>
      <c r="G29" s="97">
        <f>498242.52*1.21</f>
        <v>602873.44920000003</v>
      </c>
      <c r="H29" s="95">
        <v>0</v>
      </c>
      <c r="I29" s="12"/>
    </row>
    <row r="30" spans="1:9" x14ac:dyDescent="0.25">
      <c r="A30" s="3" t="s">
        <v>1379</v>
      </c>
      <c r="B30" s="44" t="s">
        <v>802</v>
      </c>
      <c r="C30" s="27" t="s">
        <v>827</v>
      </c>
      <c r="D30" s="27" t="s">
        <v>862</v>
      </c>
      <c r="E30" s="49"/>
      <c r="F30" s="103">
        <f>911504*1.21</f>
        <v>1102919.8400000001</v>
      </c>
      <c r="G30" s="97">
        <f>911504*1.21</f>
        <v>1102919.8400000001</v>
      </c>
      <c r="H30" s="95">
        <v>0</v>
      </c>
      <c r="I30" s="12"/>
    </row>
    <row r="31" spans="1:9" x14ac:dyDescent="0.25">
      <c r="A31" s="3" t="s">
        <v>1380</v>
      </c>
      <c r="B31" s="44" t="s">
        <v>803</v>
      </c>
      <c r="C31" s="27" t="s">
        <v>828</v>
      </c>
      <c r="D31" s="27" t="s">
        <v>863</v>
      </c>
      <c r="E31" s="49"/>
      <c r="F31" s="103">
        <f>257637.9*1.21</f>
        <v>311741.859</v>
      </c>
      <c r="G31" s="97">
        <f>257637.9*1.21</f>
        <v>311741.859</v>
      </c>
      <c r="H31" s="95">
        <v>0</v>
      </c>
      <c r="I31" s="12"/>
    </row>
    <row r="32" spans="1:9" x14ac:dyDescent="0.25">
      <c r="A32" s="3" t="s">
        <v>1381</v>
      </c>
      <c r="B32" s="44" t="s">
        <v>803</v>
      </c>
      <c r="C32" s="27" t="s">
        <v>829</v>
      </c>
      <c r="D32" s="27" t="s">
        <v>864</v>
      </c>
      <c r="E32" s="49"/>
      <c r="F32" s="103">
        <f t="shared" ref="F32:G33" si="1">257637.9*1.21</f>
        <v>311741.859</v>
      </c>
      <c r="G32" s="97">
        <f t="shared" si="1"/>
        <v>311741.859</v>
      </c>
      <c r="H32" s="95">
        <v>0</v>
      </c>
      <c r="I32" s="12"/>
    </row>
    <row r="33" spans="1:9" x14ac:dyDescent="0.25">
      <c r="A33" s="3" t="s">
        <v>1382</v>
      </c>
      <c r="B33" s="44" t="s">
        <v>803</v>
      </c>
      <c r="C33" s="27" t="s">
        <v>830</v>
      </c>
      <c r="D33" s="27" t="s">
        <v>865</v>
      </c>
      <c r="E33" s="49"/>
      <c r="F33" s="103">
        <f t="shared" si="1"/>
        <v>311741.859</v>
      </c>
      <c r="G33" s="97">
        <f t="shared" si="1"/>
        <v>311741.859</v>
      </c>
      <c r="H33" s="95">
        <v>0</v>
      </c>
      <c r="I33" s="12"/>
    </row>
    <row r="34" spans="1:9" x14ac:dyDescent="0.25">
      <c r="A34" s="3" t="s">
        <v>1383</v>
      </c>
      <c r="B34" s="13" t="s">
        <v>804</v>
      </c>
      <c r="C34" s="13" t="s">
        <v>831</v>
      </c>
      <c r="D34" s="13" t="s">
        <v>866</v>
      </c>
      <c r="E34" s="47" t="s">
        <v>878</v>
      </c>
      <c r="F34" s="106">
        <v>911369</v>
      </c>
      <c r="G34" s="97">
        <v>911369</v>
      </c>
      <c r="H34" s="95">
        <v>0</v>
      </c>
      <c r="I34" s="81"/>
    </row>
    <row r="35" spans="1:9" x14ac:dyDescent="0.25">
      <c r="A35" s="3" t="s">
        <v>1384</v>
      </c>
      <c r="B35" s="13" t="s">
        <v>804</v>
      </c>
      <c r="C35" s="13" t="s">
        <v>832</v>
      </c>
      <c r="D35" s="13" t="s">
        <v>867</v>
      </c>
      <c r="E35" s="47" t="s">
        <v>878</v>
      </c>
      <c r="F35" s="106">
        <v>1214238</v>
      </c>
      <c r="G35" s="97">
        <v>1214238</v>
      </c>
      <c r="H35" s="94">
        <v>0</v>
      </c>
      <c r="I35" s="12"/>
    </row>
    <row r="36" spans="1:9" x14ac:dyDescent="0.25">
      <c r="A36" s="3" t="s">
        <v>1385</v>
      </c>
      <c r="B36" s="13" t="s">
        <v>805</v>
      </c>
      <c r="C36" s="13" t="s">
        <v>833</v>
      </c>
      <c r="D36" s="13" t="s">
        <v>857</v>
      </c>
      <c r="E36" s="47" t="s">
        <v>879</v>
      </c>
      <c r="F36" s="106">
        <v>14919300</v>
      </c>
      <c r="G36" s="97">
        <v>14919300</v>
      </c>
      <c r="H36" s="95">
        <v>0</v>
      </c>
      <c r="I36" s="12"/>
    </row>
    <row r="37" spans="1:9" x14ac:dyDescent="0.25">
      <c r="A37" s="3" t="s">
        <v>1386</v>
      </c>
      <c r="B37" s="13" t="s">
        <v>806</v>
      </c>
      <c r="C37" s="13" t="s">
        <v>834</v>
      </c>
      <c r="D37" s="13" t="s">
        <v>868</v>
      </c>
      <c r="E37" s="47" t="s">
        <v>879</v>
      </c>
      <c r="F37" s="106"/>
      <c r="G37" s="97"/>
      <c r="H37" s="95">
        <v>0</v>
      </c>
      <c r="I37" s="12"/>
    </row>
    <row r="38" spans="1:9" x14ac:dyDescent="0.25">
      <c r="A38" s="3" t="s">
        <v>1387</v>
      </c>
      <c r="B38" s="13" t="s">
        <v>807</v>
      </c>
      <c r="C38" s="13" t="s">
        <v>835</v>
      </c>
      <c r="D38" s="13" t="s">
        <v>869</v>
      </c>
      <c r="E38" s="47" t="s">
        <v>880</v>
      </c>
      <c r="F38" s="106">
        <v>125840</v>
      </c>
      <c r="G38" s="97">
        <v>125840</v>
      </c>
      <c r="H38" s="95">
        <v>0</v>
      </c>
      <c r="I38" s="12"/>
    </row>
    <row r="39" spans="1:9" x14ac:dyDescent="0.25">
      <c r="A39" s="3" t="s">
        <v>1388</v>
      </c>
      <c r="B39" s="13" t="s">
        <v>807</v>
      </c>
      <c r="C39" s="13" t="s">
        <v>836</v>
      </c>
      <c r="D39" s="13" t="s">
        <v>870</v>
      </c>
      <c r="E39" s="47" t="s">
        <v>880</v>
      </c>
      <c r="F39" s="106">
        <v>125840</v>
      </c>
      <c r="G39" s="97">
        <v>125840</v>
      </c>
      <c r="H39" s="95">
        <v>0</v>
      </c>
      <c r="I39" s="12"/>
    </row>
    <row r="40" spans="1:9" x14ac:dyDescent="0.25">
      <c r="A40" s="3" t="s">
        <v>1389</v>
      </c>
      <c r="B40" s="13" t="s">
        <v>808</v>
      </c>
      <c r="C40" s="13" t="s">
        <v>837</v>
      </c>
      <c r="D40" s="13" t="s">
        <v>871</v>
      </c>
      <c r="E40" s="47" t="s">
        <v>881</v>
      </c>
      <c r="F40" s="106">
        <v>250244.57</v>
      </c>
      <c r="G40" s="97">
        <v>250244.57</v>
      </c>
      <c r="H40" s="95">
        <v>0</v>
      </c>
      <c r="I40" s="12"/>
    </row>
    <row r="41" spans="1:9" x14ac:dyDescent="0.25">
      <c r="A41" s="3" t="s">
        <v>1390</v>
      </c>
      <c r="B41" s="13" t="s">
        <v>538</v>
      </c>
      <c r="C41" s="13" t="s">
        <v>838</v>
      </c>
      <c r="D41" s="13" t="s">
        <v>872</v>
      </c>
      <c r="E41" s="47" t="s">
        <v>882</v>
      </c>
      <c r="F41" s="106">
        <v>589650.29</v>
      </c>
      <c r="G41" s="97">
        <v>589650.29</v>
      </c>
      <c r="H41" s="95">
        <v>0</v>
      </c>
      <c r="I41" s="12"/>
    </row>
    <row r="42" spans="1:9" x14ac:dyDescent="0.25">
      <c r="A42" s="3" t="s">
        <v>1391</v>
      </c>
      <c r="B42" s="13" t="s">
        <v>538</v>
      </c>
      <c r="C42" s="13" t="s">
        <v>839</v>
      </c>
      <c r="D42" s="13" t="s">
        <v>873</v>
      </c>
      <c r="E42" s="47" t="s">
        <v>882</v>
      </c>
      <c r="F42" s="106">
        <v>589650.29</v>
      </c>
      <c r="G42" s="97">
        <v>589650.29</v>
      </c>
      <c r="H42" s="95">
        <v>0</v>
      </c>
      <c r="I42" s="12"/>
    </row>
    <row r="43" spans="1:9" x14ac:dyDescent="0.25">
      <c r="A43" s="3" t="s">
        <v>1392</v>
      </c>
      <c r="B43" s="13" t="s">
        <v>538</v>
      </c>
      <c r="C43" s="13" t="s">
        <v>840</v>
      </c>
      <c r="D43" s="13" t="s">
        <v>874</v>
      </c>
      <c r="E43" s="47" t="s">
        <v>882</v>
      </c>
      <c r="F43" s="106">
        <v>589650.29</v>
      </c>
      <c r="G43" s="97">
        <v>589650.29</v>
      </c>
      <c r="H43" s="95">
        <v>0</v>
      </c>
      <c r="I43" s="12"/>
    </row>
    <row r="44" spans="1:9" x14ac:dyDescent="0.25">
      <c r="A44" s="3" t="s">
        <v>1393</v>
      </c>
      <c r="B44" s="13" t="s">
        <v>538</v>
      </c>
      <c r="C44" s="13" t="s">
        <v>841</v>
      </c>
      <c r="D44" s="13" t="s">
        <v>875</v>
      </c>
      <c r="E44" s="47" t="s">
        <v>882</v>
      </c>
      <c r="F44" s="106">
        <v>589650.29</v>
      </c>
      <c r="G44" s="97">
        <v>589650.29</v>
      </c>
      <c r="H44" s="95">
        <v>0</v>
      </c>
      <c r="I44" s="12"/>
    </row>
    <row r="45" spans="1:9" x14ac:dyDescent="0.25">
      <c r="A45" s="3" t="s">
        <v>1394</v>
      </c>
      <c r="B45" s="13" t="s">
        <v>538</v>
      </c>
      <c r="C45" s="13" t="s">
        <v>842</v>
      </c>
      <c r="D45" s="13" t="s">
        <v>876</v>
      </c>
      <c r="E45" s="47" t="s">
        <v>882</v>
      </c>
      <c r="F45" s="106">
        <v>589650.29</v>
      </c>
      <c r="G45" s="97">
        <v>589650.29</v>
      </c>
      <c r="H45" s="95">
        <v>0</v>
      </c>
      <c r="I45" s="12"/>
    </row>
    <row r="46" spans="1:9" x14ac:dyDescent="0.25">
      <c r="A46" s="3" t="s">
        <v>1395</v>
      </c>
      <c r="B46" s="13" t="s">
        <v>538</v>
      </c>
      <c r="C46" s="13" t="s">
        <v>843</v>
      </c>
      <c r="D46" s="13" t="s">
        <v>859</v>
      </c>
      <c r="E46" s="47" t="s">
        <v>882</v>
      </c>
      <c r="F46" s="106">
        <v>589650.29</v>
      </c>
      <c r="G46" s="97">
        <v>589650.29</v>
      </c>
      <c r="H46" s="95">
        <v>0</v>
      </c>
      <c r="I46" s="12"/>
    </row>
    <row r="47" spans="1:9" ht="13" thickBot="1" x14ac:dyDescent="0.3">
      <c r="A47" s="3" t="s">
        <v>1396</v>
      </c>
      <c r="B47" s="13" t="s">
        <v>538</v>
      </c>
      <c r="C47" s="13" t="s">
        <v>844</v>
      </c>
      <c r="D47" s="13" t="s">
        <v>860</v>
      </c>
      <c r="E47" s="47" t="s">
        <v>882</v>
      </c>
      <c r="F47" s="106">
        <v>589650.29</v>
      </c>
      <c r="G47" s="97">
        <v>589650.29</v>
      </c>
      <c r="H47" s="109">
        <v>0</v>
      </c>
      <c r="I47" s="10"/>
    </row>
    <row r="48" spans="1:9" ht="17" customHeight="1" thickBot="1" x14ac:dyDescent="0.3">
      <c r="A48" s="121" t="s">
        <v>63</v>
      </c>
      <c r="B48" s="122"/>
      <c r="C48" s="122"/>
      <c r="D48" s="122"/>
      <c r="E48" s="122"/>
      <c r="F48" s="123"/>
      <c r="G48" s="107">
        <f>SUM(G8:G47)</f>
        <v>54580700.46334286</v>
      </c>
      <c r="H48" s="111">
        <f>SUM(H8:H47)</f>
        <v>0</v>
      </c>
      <c r="I48" s="108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majetku Nemocnice s poliklinikou Česká Lípa, a.s.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19DC-AAD7-41AE-8AB0-794856F59A32}">
  <dimension ref="A1:I47"/>
  <sheetViews>
    <sheetView view="pageLayout" topLeftCell="A7" zoomScaleNormal="100" workbookViewId="0">
      <selection activeCell="B43" sqref="B43"/>
    </sheetView>
  </sheetViews>
  <sheetFormatPr defaultRowHeight="12.5" x14ac:dyDescent="0.25"/>
  <cols>
    <col min="1" max="1" width="3.81640625" customWidth="1"/>
    <col min="2" max="2" width="58" customWidth="1"/>
    <col min="3" max="3" width="16.81640625" customWidth="1"/>
    <col min="4" max="4" width="12.81640625" customWidth="1"/>
    <col min="5" max="5" width="15.81640625" customWidth="1"/>
    <col min="6" max="6" width="14.81640625" customWidth="1"/>
    <col min="7" max="7" width="17.1796875" customWidth="1"/>
    <col min="8" max="8" width="15.5429687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1397</v>
      </c>
      <c r="B8" s="13" t="s">
        <v>883</v>
      </c>
      <c r="C8" s="13" t="s">
        <v>900</v>
      </c>
      <c r="D8" s="13" t="s">
        <v>939</v>
      </c>
      <c r="E8" s="39" t="s">
        <v>978</v>
      </c>
      <c r="F8" s="112">
        <v>105896.78</v>
      </c>
      <c r="G8" s="113">
        <v>105896.78</v>
      </c>
      <c r="H8" s="58">
        <v>0</v>
      </c>
      <c r="I8" s="12"/>
    </row>
    <row r="9" spans="1:9" x14ac:dyDescent="0.25">
      <c r="A9" s="3" t="s">
        <v>1398</v>
      </c>
      <c r="B9" s="13" t="s">
        <v>65</v>
      </c>
      <c r="C9" s="13" t="s">
        <v>901</v>
      </c>
      <c r="D9" s="13" t="s">
        <v>940</v>
      </c>
      <c r="E9" s="39" t="s">
        <v>979</v>
      </c>
      <c r="F9" s="112">
        <v>847000</v>
      </c>
      <c r="G9" s="113">
        <v>847000</v>
      </c>
      <c r="H9" s="58">
        <v>0</v>
      </c>
      <c r="I9" s="12"/>
    </row>
    <row r="10" spans="1:9" x14ac:dyDescent="0.25">
      <c r="A10" s="3" t="s">
        <v>1399</v>
      </c>
      <c r="B10" s="13" t="s">
        <v>60</v>
      </c>
      <c r="C10" s="13" t="s">
        <v>902</v>
      </c>
      <c r="D10" s="13" t="s">
        <v>941</v>
      </c>
      <c r="E10" s="39" t="s">
        <v>979</v>
      </c>
      <c r="F10" s="112">
        <v>1970001</v>
      </c>
      <c r="G10" s="113">
        <v>1970001</v>
      </c>
      <c r="H10" s="58">
        <v>0</v>
      </c>
      <c r="I10" s="12"/>
    </row>
    <row r="11" spans="1:9" x14ac:dyDescent="0.25">
      <c r="A11" s="3" t="s">
        <v>1400</v>
      </c>
      <c r="B11" s="13" t="s">
        <v>65</v>
      </c>
      <c r="C11" s="13" t="s">
        <v>903</v>
      </c>
      <c r="D11" s="13" t="s">
        <v>942</v>
      </c>
      <c r="E11" s="39" t="s">
        <v>979</v>
      </c>
      <c r="F11" s="112">
        <v>847000</v>
      </c>
      <c r="G11" s="113">
        <v>847000</v>
      </c>
      <c r="H11" s="58">
        <v>0</v>
      </c>
      <c r="I11" s="12"/>
    </row>
    <row r="12" spans="1:9" x14ac:dyDescent="0.25">
      <c r="A12" s="3" t="s">
        <v>1401</v>
      </c>
      <c r="B12" s="13" t="s">
        <v>60</v>
      </c>
      <c r="C12" s="13" t="s">
        <v>904</v>
      </c>
      <c r="D12" s="13" t="s">
        <v>943</v>
      </c>
      <c r="E12" s="39" t="s">
        <v>979</v>
      </c>
      <c r="F12" s="112">
        <v>1573000</v>
      </c>
      <c r="G12" s="113">
        <v>1573000</v>
      </c>
      <c r="H12" s="58">
        <v>0</v>
      </c>
      <c r="I12" s="12"/>
    </row>
    <row r="13" spans="1:9" x14ac:dyDescent="0.25">
      <c r="A13" s="3" t="s">
        <v>1402</v>
      </c>
      <c r="B13" s="13" t="s">
        <v>65</v>
      </c>
      <c r="C13" s="13" t="s">
        <v>905</v>
      </c>
      <c r="D13" s="13" t="s">
        <v>944</v>
      </c>
      <c r="E13" s="39" t="s">
        <v>979</v>
      </c>
      <c r="F13" s="112">
        <v>847000</v>
      </c>
      <c r="G13" s="113">
        <v>847000</v>
      </c>
      <c r="H13" s="58">
        <v>0</v>
      </c>
      <c r="I13" s="12"/>
    </row>
    <row r="14" spans="1:9" x14ac:dyDescent="0.25">
      <c r="A14" s="3" t="s">
        <v>1403</v>
      </c>
      <c r="B14" s="13" t="s">
        <v>60</v>
      </c>
      <c r="C14" s="13" t="s">
        <v>906</v>
      </c>
      <c r="D14" s="13" t="s">
        <v>945</v>
      </c>
      <c r="E14" s="39" t="s">
        <v>979</v>
      </c>
      <c r="F14" s="112">
        <v>1573000</v>
      </c>
      <c r="G14" s="113">
        <v>1573000</v>
      </c>
      <c r="H14" s="58">
        <v>0</v>
      </c>
      <c r="I14" s="12"/>
    </row>
    <row r="15" spans="1:9" x14ac:dyDescent="0.25">
      <c r="A15" s="3" t="s">
        <v>1404</v>
      </c>
      <c r="B15" s="13" t="s">
        <v>884</v>
      </c>
      <c r="C15" s="13" t="s">
        <v>907</v>
      </c>
      <c r="D15" s="13" t="s">
        <v>946</v>
      </c>
      <c r="E15" s="39" t="s">
        <v>980</v>
      </c>
      <c r="F15" s="112">
        <v>3412200</v>
      </c>
      <c r="G15" s="113">
        <v>3412200</v>
      </c>
      <c r="H15" s="58">
        <v>0</v>
      </c>
      <c r="I15" s="12"/>
    </row>
    <row r="16" spans="1:9" x14ac:dyDescent="0.25">
      <c r="A16" s="3" t="s">
        <v>1405</v>
      </c>
      <c r="B16" s="13" t="s">
        <v>884</v>
      </c>
      <c r="C16" s="13" t="s">
        <v>908</v>
      </c>
      <c r="D16" s="13" t="s">
        <v>947</v>
      </c>
      <c r="E16" s="39" t="s">
        <v>980</v>
      </c>
      <c r="F16" s="112">
        <v>3115750</v>
      </c>
      <c r="G16" s="113">
        <v>3115750</v>
      </c>
      <c r="H16" s="58">
        <v>0</v>
      </c>
      <c r="I16" s="12"/>
    </row>
    <row r="17" spans="1:9" x14ac:dyDescent="0.25">
      <c r="A17" s="3" t="s">
        <v>1406</v>
      </c>
      <c r="B17" s="13" t="s">
        <v>885</v>
      </c>
      <c r="C17" s="13" t="s">
        <v>909</v>
      </c>
      <c r="D17" s="13" t="s">
        <v>948</v>
      </c>
      <c r="E17" s="39" t="s">
        <v>980</v>
      </c>
      <c r="F17" s="112">
        <v>3607518</v>
      </c>
      <c r="G17" s="113">
        <v>3607518</v>
      </c>
      <c r="H17" s="58">
        <v>0</v>
      </c>
      <c r="I17" s="12"/>
    </row>
    <row r="18" spans="1:9" x14ac:dyDescent="0.25">
      <c r="A18" s="3" t="s">
        <v>1407</v>
      </c>
      <c r="B18" s="13" t="s">
        <v>886</v>
      </c>
      <c r="C18" s="13" t="s">
        <v>910</v>
      </c>
      <c r="D18" s="13" t="s">
        <v>949</v>
      </c>
      <c r="E18" s="39" t="s">
        <v>981</v>
      </c>
      <c r="F18" s="112">
        <v>713537</v>
      </c>
      <c r="G18" s="113">
        <v>713537</v>
      </c>
      <c r="H18" s="58">
        <v>0</v>
      </c>
      <c r="I18" s="12"/>
    </row>
    <row r="19" spans="1:9" x14ac:dyDescent="0.25">
      <c r="A19" s="3" t="s">
        <v>1408</v>
      </c>
      <c r="B19" s="13" t="s">
        <v>887</v>
      </c>
      <c r="C19" s="13" t="s">
        <v>911</v>
      </c>
      <c r="D19" s="13" t="s">
        <v>950</v>
      </c>
      <c r="E19" s="39" t="s">
        <v>982</v>
      </c>
      <c r="F19" s="112">
        <v>136497.64000000001</v>
      </c>
      <c r="G19" s="113">
        <v>136497.64000000001</v>
      </c>
      <c r="H19" s="58">
        <v>0</v>
      </c>
      <c r="I19" s="12"/>
    </row>
    <row r="20" spans="1:9" x14ac:dyDescent="0.25">
      <c r="A20" s="3" t="s">
        <v>1409</v>
      </c>
      <c r="B20" s="13" t="s">
        <v>803</v>
      </c>
      <c r="C20" s="13" t="s">
        <v>912</v>
      </c>
      <c r="D20" s="13" t="s">
        <v>951</v>
      </c>
      <c r="E20" s="39" t="s">
        <v>982</v>
      </c>
      <c r="F20" s="112">
        <v>291957.03000000003</v>
      </c>
      <c r="G20" s="113">
        <v>291957.03000000003</v>
      </c>
      <c r="H20" s="58">
        <v>0</v>
      </c>
      <c r="I20" s="12"/>
    </row>
    <row r="21" spans="1:9" x14ac:dyDescent="0.25">
      <c r="A21" s="3" t="s">
        <v>1410</v>
      </c>
      <c r="B21" s="13" t="s">
        <v>888</v>
      </c>
      <c r="C21" s="13" t="s">
        <v>913</v>
      </c>
      <c r="D21" s="13" t="s">
        <v>952</v>
      </c>
      <c r="E21" s="39" t="s">
        <v>983</v>
      </c>
      <c r="F21" s="112">
        <v>1109947.52</v>
      </c>
      <c r="G21" s="113">
        <v>1109947.52</v>
      </c>
      <c r="H21" s="58">
        <v>0</v>
      </c>
      <c r="I21" s="12"/>
    </row>
    <row r="22" spans="1:9" x14ac:dyDescent="0.25">
      <c r="A22" s="3" t="s">
        <v>1411</v>
      </c>
      <c r="B22" s="13" t="s">
        <v>889</v>
      </c>
      <c r="C22" s="13" t="s">
        <v>914</v>
      </c>
      <c r="D22" s="13" t="s">
        <v>953</v>
      </c>
      <c r="E22" s="39" t="s">
        <v>984</v>
      </c>
      <c r="F22" s="112">
        <v>598950</v>
      </c>
      <c r="G22" s="113">
        <v>598950</v>
      </c>
      <c r="H22" s="58">
        <v>0</v>
      </c>
      <c r="I22" s="12"/>
    </row>
    <row r="23" spans="1:9" x14ac:dyDescent="0.25">
      <c r="A23" s="3" t="s">
        <v>1412</v>
      </c>
      <c r="B23" s="13" t="s">
        <v>890</v>
      </c>
      <c r="C23" s="13" t="s">
        <v>915</v>
      </c>
      <c r="D23" s="13" t="s">
        <v>954</v>
      </c>
      <c r="E23" s="39" t="s">
        <v>985</v>
      </c>
      <c r="F23" s="112">
        <v>223850</v>
      </c>
      <c r="G23" s="113">
        <v>223850</v>
      </c>
      <c r="H23" s="58">
        <v>0</v>
      </c>
      <c r="I23" s="12"/>
    </row>
    <row r="24" spans="1:9" x14ac:dyDescent="0.25">
      <c r="A24" s="3" t="s">
        <v>1413</v>
      </c>
      <c r="B24" s="13" t="s">
        <v>891</v>
      </c>
      <c r="C24" s="13" t="s">
        <v>916</v>
      </c>
      <c r="D24" s="13" t="s">
        <v>955</v>
      </c>
      <c r="E24" s="39" t="s">
        <v>986</v>
      </c>
      <c r="F24" s="112">
        <v>2741860</v>
      </c>
      <c r="G24" s="113">
        <v>2741860</v>
      </c>
      <c r="H24" s="58">
        <v>0</v>
      </c>
      <c r="I24" s="12"/>
    </row>
    <row r="25" spans="1:9" x14ac:dyDescent="0.25">
      <c r="A25" s="3" t="s">
        <v>1414</v>
      </c>
      <c r="B25" s="13" t="s">
        <v>892</v>
      </c>
      <c r="C25" s="13" t="s">
        <v>917</v>
      </c>
      <c r="D25" s="13" t="s">
        <v>956</v>
      </c>
      <c r="E25" s="39" t="s">
        <v>987</v>
      </c>
      <c r="F25" s="112">
        <v>1004239.02</v>
      </c>
      <c r="G25" s="113">
        <v>1004239.02</v>
      </c>
      <c r="H25" s="58">
        <v>0</v>
      </c>
      <c r="I25" s="12"/>
    </row>
    <row r="26" spans="1:9" x14ac:dyDescent="0.25">
      <c r="A26" s="3" t="s">
        <v>1415</v>
      </c>
      <c r="B26" s="13" t="s">
        <v>893</v>
      </c>
      <c r="C26" s="13" t="s">
        <v>918</v>
      </c>
      <c r="D26" s="13" t="s">
        <v>957</v>
      </c>
      <c r="E26" s="39" t="s">
        <v>988</v>
      </c>
      <c r="F26" s="112">
        <v>260079.68</v>
      </c>
      <c r="G26" s="113">
        <v>260079.68</v>
      </c>
      <c r="H26" s="58">
        <v>0</v>
      </c>
      <c r="I26" s="12"/>
    </row>
    <row r="27" spans="1:9" x14ac:dyDescent="0.25">
      <c r="A27" s="3" t="s">
        <v>1416</v>
      </c>
      <c r="B27" s="13" t="s">
        <v>894</v>
      </c>
      <c r="C27" s="13" t="s">
        <v>919</v>
      </c>
      <c r="D27" s="13" t="s">
        <v>958</v>
      </c>
      <c r="E27" s="39" t="s">
        <v>988</v>
      </c>
      <c r="F27" s="112">
        <v>122723.76</v>
      </c>
      <c r="G27" s="113">
        <v>122723.76</v>
      </c>
      <c r="H27" s="58">
        <v>0</v>
      </c>
      <c r="I27" s="12"/>
    </row>
    <row r="28" spans="1:9" x14ac:dyDescent="0.25">
      <c r="A28" s="3" t="s">
        <v>1417</v>
      </c>
      <c r="B28" s="13" t="s">
        <v>893</v>
      </c>
      <c r="C28" s="13" t="s">
        <v>920</v>
      </c>
      <c r="D28" s="13" t="s">
        <v>959</v>
      </c>
      <c r="E28" s="39" t="s">
        <v>988</v>
      </c>
      <c r="F28" s="112">
        <v>260078.68</v>
      </c>
      <c r="G28" s="113">
        <v>260078.68</v>
      </c>
      <c r="H28" s="58">
        <v>0</v>
      </c>
      <c r="I28" s="12"/>
    </row>
    <row r="29" spans="1:9" x14ac:dyDescent="0.25">
      <c r="A29" s="3" t="s">
        <v>1418</v>
      </c>
      <c r="B29" s="13" t="s">
        <v>895</v>
      </c>
      <c r="C29" s="13" t="s">
        <v>921</v>
      </c>
      <c r="D29" s="13" t="s">
        <v>960</v>
      </c>
      <c r="E29" s="39" t="s">
        <v>988</v>
      </c>
      <c r="F29" s="112">
        <v>120504</v>
      </c>
      <c r="G29" s="113">
        <v>120504</v>
      </c>
      <c r="H29" s="58">
        <v>0</v>
      </c>
      <c r="I29" s="12"/>
    </row>
    <row r="30" spans="1:9" x14ac:dyDescent="0.25">
      <c r="A30" s="3" t="s">
        <v>1419</v>
      </c>
      <c r="B30" s="13" t="s">
        <v>895</v>
      </c>
      <c r="C30" s="13" t="s">
        <v>922</v>
      </c>
      <c r="D30" s="13" t="s">
        <v>961</v>
      </c>
      <c r="E30" s="39" t="s">
        <v>988</v>
      </c>
      <c r="F30" s="112">
        <v>120504.77</v>
      </c>
      <c r="G30" s="113">
        <v>120504.77</v>
      </c>
      <c r="H30" s="58">
        <v>0</v>
      </c>
      <c r="I30" s="12"/>
    </row>
    <row r="31" spans="1:9" x14ac:dyDescent="0.25">
      <c r="A31" s="3" t="s">
        <v>1420</v>
      </c>
      <c r="B31" s="13" t="s">
        <v>894</v>
      </c>
      <c r="C31" s="13" t="s">
        <v>923</v>
      </c>
      <c r="D31" s="13" t="s">
        <v>962</v>
      </c>
      <c r="E31" s="39" t="s">
        <v>988</v>
      </c>
      <c r="F31" s="112">
        <v>122723</v>
      </c>
      <c r="G31" s="113">
        <v>122723</v>
      </c>
      <c r="H31" s="58">
        <v>0</v>
      </c>
      <c r="I31" s="12"/>
    </row>
    <row r="32" spans="1:9" x14ac:dyDescent="0.25">
      <c r="A32" s="3" t="s">
        <v>1421</v>
      </c>
      <c r="B32" s="13" t="s">
        <v>893</v>
      </c>
      <c r="C32" s="13" t="s">
        <v>924</v>
      </c>
      <c r="D32" s="13" t="s">
        <v>963</v>
      </c>
      <c r="E32" s="39" t="s">
        <v>988</v>
      </c>
      <c r="F32" s="112">
        <v>260079.68</v>
      </c>
      <c r="G32" s="113">
        <v>260079.68</v>
      </c>
      <c r="H32" s="58">
        <v>0</v>
      </c>
      <c r="I32" s="12"/>
    </row>
    <row r="33" spans="1:9" x14ac:dyDescent="0.25">
      <c r="A33" s="3" t="s">
        <v>1422</v>
      </c>
      <c r="B33" s="13" t="s">
        <v>893</v>
      </c>
      <c r="C33" s="13" t="s">
        <v>925</v>
      </c>
      <c r="D33" s="13" t="s">
        <v>964</v>
      </c>
      <c r="E33" s="39" t="s">
        <v>988</v>
      </c>
      <c r="F33" s="112">
        <v>260079.68</v>
      </c>
      <c r="G33" s="113">
        <v>260079.68</v>
      </c>
      <c r="H33" s="58">
        <v>0</v>
      </c>
      <c r="I33" s="12"/>
    </row>
    <row r="34" spans="1:9" x14ac:dyDescent="0.25">
      <c r="A34" s="3" t="s">
        <v>1423</v>
      </c>
      <c r="B34" s="13" t="s">
        <v>893</v>
      </c>
      <c r="C34" s="13" t="s">
        <v>926</v>
      </c>
      <c r="D34" s="13" t="s">
        <v>965</v>
      </c>
      <c r="E34" s="39" t="s">
        <v>988</v>
      </c>
      <c r="F34" s="112">
        <v>260079.65</v>
      </c>
      <c r="G34" s="113">
        <v>260079.65</v>
      </c>
      <c r="H34" s="58">
        <v>0</v>
      </c>
      <c r="I34" s="12"/>
    </row>
    <row r="35" spans="1:9" x14ac:dyDescent="0.25">
      <c r="A35" s="3" t="s">
        <v>1424</v>
      </c>
      <c r="B35" s="13" t="s">
        <v>893</v>
      </c>
      <c r="C35" s="13" t="s">
        <v>927</v>
      </c>
      <c r="D35" s="13" t="s">
        <v>966</v>
      </c>
      <c r="E35" s="39" t="s">
        <v>988</v>
      </c>
      <c r="F35" s="112">
        <v>260079.68</v>
      </c>
      <c r="G35" s="113">
        <v>260079.68</v>
      </c>
      <c r="H35" s="58">
        <v>0</v>
      </c>
      <c r="I35" s="12"/>
    </row>
    <row r="36" spans="1:9" x14ac:dyDescent="0.25">
      <c r="A36" s="3" t="s">
        <v>1425</v>
      </c>
      <c r="B36" s="13" t="s">
        <v>893</v>
      </c>
      <c r="C36" s="13" t="s">
        <v>928</v>
      </c>
      <c r="D36" s="13" t="s">
        <v>967</v>
      </c>
      <c r="E36" s="39" t="s">
        <v>988</v>
      </c>
      <c r="F36" s="112">
        <v>260079.68</v>
      </c>
      <c r="G36" s="113">
        <v>260079.68</v>
      </c>
      <c r="H36" s="58">
        <v>0</v>
      </c>
      <c r="I36" s="12"/>
    </row>
    <row r="37" spans="1:9" x14ac:dyDescent="0.25">
      <c r="A37" s="3" t="s">
        <v>1426</v>
      </c>
      <c r="B37" s="13" t="s">
        <v>896</v>
      </c>
      <c r="C37" s="13" t="s">
        <v>929</v>
      </c>
      <c r="D37" s="13" t="s">
        <v>968</v>
      </c>
      <c r="E37" s="39" t="s">
        <v>989</v>
      </c>
      <c r="F37" s="112">
        <v>1196811</v>
      </c>
      <c r="G37" s="113">
        <v>1196811</v>
      </c>
      <c r="H37" s="58">
        <v>0</v>
      </c>
      <c r="I37" s="12"/>
    </row>
    <row r="38" spans="1:9" x14ac:dyDescent="0.25">
      <c r="A38" s="3" t="s">
        <v>1427</v>
      </c>
      <c r="B38" s="13" t="s">
        <v>897</v>
      </c>
      <c r="C38" s="13" t="s">
        <v>930</v>
      </c>
      <c r="D38" s="13" t="s">
        <v>969</v>
      </c>
      <c r="E38" s="39" t="s">
        <v>990</v>
      </c>
      <c r="F38" s="112">
        <v>466647.05</v>
      </c>
      <c r="G38" s="113">
        <v>466647.05</v>
      </c>
      <c r="H38" s="58">
        <v>0</v>
      </c>
      <c r="I38" s="12"/>
    </row>
    <row r="39" spans="1:9" x14ac:dyDescent="0.25">
      <c r="A39" s="3" t="s">
        <v>1428</v>
      </c>
      <c r="B39" s="13" t="s">
        <v>897</v>
      </c>
      <c r="C39" s="13" t="s">
        <v>931</v>
      </c>
      <c r="D39" s="13" t="s">
        <v>970</v>
      </c>
      <c r="E39" s="39" t="s">
        <v>990</v>
      </c>
      <c r="F39" s="112">
        <v>466647.01</v>
      </c>
      <c r="G39" s="113">
        <v>466647.01</v>
      </c>
      <c r="H39" s="58">
        <v>0</v>
      </c>
      <c r="I39" s="12"/>
    </row>
    <row r="40" spans="1:9" x14ac:dyDescent="0.25">
      <c r="A40" s="3" t="s">
        <v>1429</v>
      </c>
      <c r="B40" s="13" t="s">
        <v>897</v>
      </c>
      <c r="C40" s="13" t="s">
        <v>932</v>
      </c>
      <c r="D40" s="13" t="s">
        <v>971</v>
      </c>
      <c r="E40" s="39" t="s">
        <v>990</v>
      </c>
      <c r="F40" s="112">
        <v>466647.05</v>
      </c>
      <c r="G40" s="113">
        <v>466647.05</v>
      </c>
      <c r="H40" s="58">
        <v>0</v>
      </c>
      <c r="I40" s="12"/>
    </row>
    <row r="41" spans="1:9" x14ac:dyDescent="0.25">
      <c r="A41" s="3" t="s">
        <v>1430</v>
      </c>
      <c r="B41" s="13" t="s">
        <v>897</v>
      </c>
      <c r="C41" s="13" t="s">
        <v>933</v>
      </c>
      <c r="D41" s="13" t="s">
        <v>972</v>
      </c>
      <c r="E41" s="39" t="s">
        <v>990</v>
      </c>
      <c r="F41" s="112">
        <v>466647.05</v>
      </c>
      <c r="G41" s="113">
        <v>466647.05</v>
      </c>
      <c r="H41" s="58">
        <v>0</v>
      </c>
      <c r="I41" s="12"/>
    </row>
    <row r="42" spans="1:9" x14ac:dyDescent="0.25">
      <c r="A42" s="3" t="s">
        <v>1431</v>
      </c>
      <c r="B42" s="13" t="s">
        <v>897</v>
      </c>
      <c r="C42" s="13" t="s">
        <v>934</v>
      </c>
      <c r="D42" s="13" t="s">
        <v>973</v>
      </c>
      <c r="E42" s="39" t="s">
        <v>990</v>
      </c>
      <c r="F42" s="112">
        <v>466647.05</v>
      </c>
      <c r="G42" s="113">
        <v>466647.05</v>
      </c>
      <c r="H42" s="58">
        <v>0</v>
      </c>
      <c r="I42" s="12"/>
    </row>
    <row r="43" spans="1:9" x14ac:dyDescent="0.25">
      <c r="A43" s="3" t="s">
        <v>1491</v>
      </c>
      <c r="B43" s="13" t="s">
        <v>897</v>
      </c>
      <c r="C43" s="13" t="s">
        <v>935</v>
      </c>
      <c r="D43" s="13" t="s">
        <v>974</v>
      </c>
      <c r="E43" s="39" t="s">
        <v>990</v>
      </c>
      <c r="F43" s="112">
        <v>466647.05</v>
      </c>
      <c r="G43" s="113">
        <v>466647.05</v>
      </c>
      <c r="H43" s="58">
        <v>0</v>
      </c>
      <c r="I43" s="12"/>
    </row>
    <row r="44" spans="1:9" x14ac:dyDescent="0.25">
      <c r="A44" s="3" t="s">
        <v>1432</v>
      </c>
      <c r="B44" s="13" t="s">
        <v>897</v>
      </c>
      <c r="C44" s="13" t="s">
        <v>936</v>
      </c>
      <c r="D44" s="13" t="s">
        <v>975</v>
      </c>
      <c r="E44" s="39" t="s">
        <v>990</v>
      </c>
      <c r="F44" s="112">
        <v>466647.05</v>
      </c>
      <c r="G44" s="113">
        <v>466647.05</v>
      </c>
      <c r="H44" s="58">
        <v>0</v>
      </c>
      <c r="I44" s="12"/>
    </row>
    <row r="45" spans="1:9" x14ac:dyDescent="0.25">
      <c r="A45" s="3" t="s">
        <v>1433</v>
      </c>
      <c r="B45" s="13" t="s">
        <v>898</v>
      </c>
      <c r="C45" s="13" t="s">
        <v>937</v>
      </c>
      <c r="D45" s="13" t="s">
        <v>976</v>
      </c>
      <c r="E45" s="39" t="s">
        <v>991</v>
      </c>
      <c r="F45" s="112">
        <v>499125</v>
      </c>
      <c r="G45" s="113">
        <v>499125</v>
      </c>
      <c r="H45" s="58">
        <v>0</v>
      </c>
      <c r="I45" s="12"/>
    </row>
    <row r="46" spans="1:9" ht="13" thickBot="1" x14ac:dyDescent="0.3">
      <c r="A46" s="3" t="s">
        <v>1434</v>
      </c>
      <c r="B46" s="13" t="s">
        <v>899</v>
      </c>
      <c r="C46" s="13" t="s">
        <v>938</v>
      </c>
      <c r="D46" s="13" t="s">
        <v>977</v>
      </c>
      <c r="E46" s="39" t="s">
        <v>992</v>
      </c>
      <c r="F46" s="112">
        <v>496967</v>
      </c>
      <c r="G46" s="113">
        <v>496967</v>
      </c>
      <c r="H46" s="58">
        <v>0</v>
      </c>
      <c r="I46" s="10"/>
    </row>
    <row r="47" spans="1:9" ht="17" customHeight="1" thickBot="1" x14ac:dyDescent="0.3">
      <c r="A47" s="121" t="s">
        <v>63</v>
      </c>
      <c r="B47" s="122"/>
      <c r="C47" s="122"/>
      <c r="D47" s="122"/>
      <c r="E47" s="122"/>
      <c r="F47" s="123"/>
      <c r="G47" s="107">
        <f>SUM(G8:G46)</f>
        <v>32485648.560000006</v>
      </c>
      <c r="H47" s="67">
        <f>SUM(H8:H46)</f>
        <v>0</v>
      </c>
      <c r="I47" s="65"/>
    </row>
  </sheetData>
  <mergeCells count="2">
    <mergeCell ref="A47:F47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0E1-8469-4ED7-A635-FAC53C5CD3F5}">
  <dimension ref="A1:I44"/>
  <sheetViews>
    <sheetView view="pageLayout" topLeftCell="A5" zoomScaleNormal="100" workbookViewId="0">
      <selection activeCell="F21" sqref="F21"/>
    </sheetView>
  </sheetViews>
  <sheetFormatPr defaultRowHeight="12.5" x14ac:dyDescent="0.25"/>
  <cols>
    <col min="1" max="1" width="3.81640625" customWidth="1"/>
    <col min="2" max="2" width="58" customWidth="1"/>
    <col min="3" max="3" width="16.81640625" customWidth="1"/>
    <col min="4" max="4" width="12.81640625" customWidth="1"/>
    <col min="5" max="6" width="16.1796875" customWidth="1"/>
    <col min="7" max="7" width="17.81640625" customWidth="1"/>
    <col min="8" max="8" width="15.9062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3"/>
      <c r="B7" s="4"/>
      <c r="C7" s="13"/>
      <c r="D7" s="14"/>
      <c r="E7" s="15"/>
      <c r="F7" s="15"/>
      <c r="G7" s="19"/>
      <c r="H7" s="53"/>
      <c r="I7" s="9"/>
    </row>
    <row r="8" spans="1:9" x14ac:dyDescent="0.25">
      <c r="A8" s="3" t="s">
        <v>1435</v>
      </c>
      <c r="B8" s="13" t="s">
        <v>993</v>
      </c>
      <c r="C8" s="13" t="s">
        <v>1015</v>
      </c>
      <c r="D8" s="13" t="s">
        <v>1048</v>
      </c>
      <c r="E8" s="39" t="s">
        <v>1083</v>
      </c>
      <c r="F8" s="112">
        <v>1016400</v>
      </c>
      <c r="G8" s="113">
        <v>1016400</v>
      </c>
      <c r="H8" s="55">
        <v>0</v>
      </c>
      <c r="I8" s="12"/>
    </row>
    <row r="9" spans="1:9" x14ac:dyDescent="0.25">
      <c r="A9" s="3" t="s">
        <v>1436</v>
      </c>
      <c r="B9" s="13" t="s">
        <v>994</v>
      </c>
      <c r="C9" s="13" t="s">
        <v>1016</v>
      </c>
      <c r="D9" s="13" t="s">
        <v>1049</v>
      </c>
      <c r="E9" s="39" t="s">
        <v>1083</v>
      </c>
      <c r="F9" s="112">
        <v>17000500</v>
      </c>
      <c r="G9" s="113">
        <v>17000500</v>
      </c>
      <c r="H9" s="55">
        <v>0</v>
      </c>
      <c r="I9" s="12"/>
    </row>
    <row r="10" spans="1:9" x14ac:dyDescent="0.25">
      <c r="A10" s="3" t="s">
        <v>1437</v>
      </c>
      <c r="B10" s="13" t="s">
        <v>995</v>
      </c>
      <c r="C10" s="13" t="s">
        <v>1017</v>
      </c>
      <c r="D10" s="13" t="s">
        <v>1050</v>
      </c>
      <c r="E10" s="39" t="s">
        <v>1083</v>
      </c>
      <c r="F10" s="112">
        <v>344850</v>
      </c>
      <c r="G10" s="113">
        <v>344850</v>
      </c>
      <c r="H10" s="55">
        <v>0</v>
      </c>
      <c r="I10" s="12"/>
    </row>
    <row r="11" spans="1:9" x14ac:dyDescent="0.25">
      <c r="A11" s="3" t="s">
        <v>1438</v>
      </c>
      <c r="B11" s="13" t="s">
        <v>996</v>
      </c>
      <c r="C11" s="13" t="s">
        <v>1018</v>
      </c>
      <c r="D11" s="13" t="s">
        <v>1051</v>
      </c>
      <c r="E11" s="39" t="s">
        <v>1083</v>
      </c>
      <c r="F11" s="112">
        <v>208120</v>
      </c>
      <c r="G11" s="113">
        <v>208120</v>
      </c>
      <c r="H11" s="55">
        <v>0</v>
      </c>
      <c r="I11" s="12"/>
    </row>
    <row r="12" spans="1:9" x14ac:dyDescent="0.25">
      <c r="A12" s="3" t="s">
        <v>1439</v>
      </c>
      <c r="B12" s="13" t="s">
        <v>997</v>
      </c>
      <c r="C12" s="13" t="s">
        <v>1019</v>
      </c>
      <c r="D12" s="13" t="s">
        <v>1052</v>
      </c>
      <c r="E12" s="39" t="s">
        <v>1083</v>
      </c>
      <c r="F12" s="112">
        <v>513040</v>
      </c>
      <c r="G12" s="113">
        <v>513040</v>
      </c>
      <c r="H12" s="55">
        <v>0</v>
      </c>
      <c r="I12" s="12"/>
    </row>
    <row r="13" spans="1:9" x14ac:dyDescent="0.25">
      <c r="A13" s="3" t="s">
        <v>1440</v>
      </c>
      <c r="B13" s="13" t="s">
        <v>998</v>
      </c>
      <c r="C13" s="13" t="s">
        <v>1020</v>
      </c>
      <c r="D13" s="13" t="s">
        <v>1053</v>
      </c>
      <c r="E13" s="39" t="s">
        <v>1083</v>
      </c>
      <c r="F13" s="112">
        <v>780450</v>
      </c>
      <c r="G13" s="113">
        <v>780450</v>
      </c>
      <c r="H13" s="55">
        <v>0</v>
      </c>
      <c r="I13" s="12"/>
    </row>
    <row r="14" spans="1:9" x14ac:dyDescent="0.25">
      <c r="A14" s="3" t="s">
        <v>1441</v>
      </c>
      <c r="B14" s="13" t="s">
        <v>999</v>
      </c>
      <c r="C14" s="13" t="s">
        <v>1021</v>
      </c>
      <c r="D14" s="13" t="s">
        <v>1054</v>
      </c>
      <c r="E14" s="39" t="s">
        <v>1083</v>
      </c>
      <c r="F14" s="112">
        <v>349590</v>
      </c>
      <c r="G14" s="113">
        <v>349590</v>
      </c>
      <c r="H14" s="55">
        <v>0</v>
      </c>
      <c r="I14" s="12"/>
    </row>
    <row r="15" spans="1:9" x14ac:dyDescent="0.25">
      <c r="A15" s="3" t="s">
        <v>1442</v>
      </c>
      <c r="B15" s="13" t="s">
        <v>1000</v>
      </c>
      <c r="C15" s="13" t="s">
        <v>1019</v>
      </c>
      <c r="D15" s="13" t="s">
        <v>1055</v>
      </c>
      <c r="E15" s="39" t="s">
        <v>1083</v>
      </c>
      <c r="F15" s="112">
        <v>490050</v>
      </c>
      <c r="G15" s="113">
        <v>490050</v>
      </c>
      <c r="H15" s="55">
        <v>0</v>
      </c>
      <c r="I15" s="12"/>
    </row>
    <row r="16" spans="1:9" x14ac:dyDescent="0.25">
      <c r="A16" s="3" t="s">
        <v>1443</v>
      </c>
      <c r="B16" s="13" t="s">
        <v>1001</v>
      </c>
      <c r="C16" s="13" t="s">
        <v>1022</v>
      </c>
      <c r="D16" s="13" t="s">
        <v>1056</v>
      </c>
      <c r="E16" s="39" t="s">
        <v>1083</v>
      </c>
      <c r="F16" s="112">
        <v>424710</v>
      </c>
      <c r="G16" s="113">
        <v>424710</v>
      </c>
      <c r="H16" s="55">
        <v>0</v>
      </c>
      <c r="I16" s="12"/>
    </row>
    <row r="17" spans="1:9" x14ac:dyDescent="0.25">
      <c r="A17" s="3" t="s">
        <v>1444</v>
      </c>
      <c r="B17" s="13" t="s">
        <v>996</v>
      </c>
      <c r="C17" s="13" t="s">
        <v>1023</v>
      </c>
      <c r="D17" s="13" t="s">
        <v>1051</v>
      </c>
      <c r="E17" s="39" t="s">
        <v>1083</v>
      </c>
      <c r="F17" s="112">
        <v>208120</v>
      </c>
      <c r="G17" s="113">
        <v>208120</v>
      </c>
      <c r="H17" s="55">
        <v>0</v>
      </c>
      <c r="I17" s="12"/>
    </row>
    <row r="18" spans="1:9" x14ac:dyDescent="0.25">
      <c r="A18" s="3" t="s">
        <v>1445</v>
      </c>
      <c r="B18" s="13" t="s">
        <v>1002</v>
      </c>
      <c r="C18" s="13" t="s">
        <v>1024</v>
      </c>
      <c r="D18" s="13" t="s">
        <v>1057</v>
      </c>
      <c r="E18" s="39" t="s">
        <v>1083</v>
      </c>
      <c r="F18" s="112">
        <v>568700</v>
      </c>
      <c r="G18" s="113">
        <v>568700</v>
      </c>
      <c r="H18" s="55">
        <v>0</v>
      </c>
      <c r="I18" s="12"/>
    </row>
    <row r="19" spans="1:9" x14ac:dyDescent="0.25">
      <c r="A19" s="3" t="s">
        <v>1446</v>
      </c>
      <c r="B19" s="13" t="s">
        <v>1003</v>
      </c>
      <c r="C19" s="13" t="s">
        <v>1019</v>
      </c>
      <c r="D19" s="13" t="s">
        <v>1058</v>
      </c>
      <c r="E19" s="39" t="s">
        <v>1083</v>
      </c>
      <c r="F19" s="112">
        <v>617100</v>
      </c>
      <c r="G19" s="113">
        <v>617100</v>
      </c>
      <c r="H19" s="55">
        <v>0</v>
      </c>
      <c r="I19" s="12"/>
    </row>
    <row r="20" spans="1:9" x14ac:dyDescent="0.25">
      <c r="A20" s="3" t="s">
        <v>1447</v>
      </c>
      <c r="B20" s="13" t="s">
        <v>1004</v>
      </c>
      <c r="C20" s="13" t="s">
        <v>1025</v>
      </c>
      <c r="D20" s="13" t="s">
        <v>1059</v>
      </c>
      <c r="E20" s="39" t="s">
        <v>1083</v>
      </c>
      <c r="F20" s="112">
        <v>534820</v>
      </c>
      <c r="G20" s="113">
        <v>534820</v>
      </c>
      <c r="H20" s="55">
        <v>0</v>
      </c>
      <c r="I20" s="12"/>
    </row>
    <row r="21" spans="1:9" x14ac:dyDescent="0.25">
      <c r="A21" s="3" t="s">
        <v>1448</v>
      </c>
      <c r="B21" s="13" t="s">
        <v>1005</v>
      </c>
      <c r="C21" s="13" t="s">
        <v>1026</v>
      </c>
      <c r="D21" s="13" t="s">
        <v>1060</v>
      </c>
      <c r="E21" s="39" t="s">
        <v>1084</v>
      </c>
      <c r="F21" s="112">
        <v>1002195.81</v>
      </c>
      <c r="G21" s="113">
        <v>1002195.81</v>
      </c>
      <c r="H21" s="55">
        <v>0</v>
      </c>
      <c r="I21" s="12"/>
    </row>
    <row r="22" spans="1:9" x14ac:dyDescent="0.25">
      <c r="A22" s="3" t="s">
        <v>1449</v>
      </c>
      <c r="B22" s="13" t="s">
        <v>1005</v>
      </c>
      <c r="C22" s="13" t="s">
        <v>1027</v>
      </c>
      <c r="D22" s="13" t="s">
        <v>1061</v>
      </c>
      <c r="E22" s="39" t="s">
        <v>1084</v>
      </c>
      <c r="F22" s="112">
        <v>1002195.81</v>
      </c>
      <c r="G22" s="113">
        <v>1002195.81</v>
      </c>
      <c r="H22" s="55">
        <v>0</v>
      </c>
      <c r="I22" s="12"/>
    </row>
    <row r="23" spans="1:9" x14ac:dyDescent="0.25">
      <c r="A23" s="3" t="s">
        <v>1450</v>
      </c>
      <c r="B23" s="13" t="s">
        <v>897</v>
      </c>
      <c r="C23" s="13" t="s">
        <v>1028</v>
      </c>
      <c r="D23" s="13" t="s">
        <v>1062</v>
      </c>
      <c r="E23" s="39" t="s">
        <v>1085</v>
      </c>
      <c r="F23" s="112">
        <v>1909107.75</v>
      </c>
      <c r="G23" s="113">
        <v>1909107.75</v>
      </c>
      <c r="H23" s="55">
        <v>0</v>
      </c>
      <c r="I23" s="12"/>
    </row>
    <row r="24" spans="1:9" x14ac:dyDescent="0.25">
      <c r="A24" s="3" t="s">
        <v>1451</v>
      </c>
      <c r="B24" s="13" t="s">
        <v>1006</v>
      </c>
      <c r="C24" s="13"/>
      <c r="D24" s="13" t="s">
        <v>1063</v>
      </c>
      <c r="E24" s="40">
        <v>45077</v>
      </c>
      <c r="F24" s="112">
        <v>422928</v>
      </c>
      <c r="G24" s="113">
        <v>422928</v>
      </c>
      <c r="H24" s="55">
        <v>0</v>
      </c>
      <c r="I24" s="12"/>
    </row>
    <row r="25" spans="1:9" x14ac:dyDescent="0.25">
      <c r="A25" s="3" t="s">
        <v>1452</v>
      </c>
      <c r="B25" s="13" t="s">
        <v>1007</v>
      </c>
      <c r="C25" s="13" t="s">
        <v>1029</v>
      </c>
      <c r="D25" s="13" t="s">
        <v>1064</v>
      </c>
      <c r="E25" s="40">
        <v>45291</v>
      </c>
      <c r="F25" s="112">
        <v>305961.81</v>
      </c>
      <c r="G25" s="113">
        <v>305961.81</v>
      </c>
      <c r="H25" s="55">
        <v>0</v>
      </c>
      <c r="I25" s="12"/>
    </row>
    <row r="26" spans="1:9" x14ac:dyDescent="0.25">
      <c r="A26" s="3" t="s">
        <v>1453</v>
      </c>
      <c r="B26" s="13" t="s">
        <v>1008</v>
      </c>
      <c r="C26" s="13" t="s">
        <v>1030</v>
      </c>
      <c r="D26" s="13" t="s">
        <v>1065</v>
      </c>
      <c r="E26" s="40">
        <v>45291</v>
      </c>
      <c r="F26" s="112">
        <v>103220.26</v>
      </c>
      <c r="G26" s="113">
        <v>103220.26</v>
      </c>
      <c r="H26" s="55">
        <v>0</v>
      </c>
      <c r="I26" s="12"/>
    </row>
    <row r="27" spans="1:9" x14ac:dyDescent="0.25">
      <c r="A27" s="3" t="s">
        <v>1454</v>
      </c>
      <c r="B27" s="13" t="s">
        <v>1008</v>
      </c>
      <c r="C27" s="13" t="s">
        <v>1031</v>
      </c>
      <c r="D27" s="13" t="s">
        <v>1066</v>
      </c>
      <c r="E27" s="40">
        <v>45291</v>
      </c>
      <c r="F27" s="112">
        <v>103220.26</v>
      </c>
      <c r="G27" s="113">
        <v>103220.26</v>
      </c>
      <c r="H27" s="55">
        <v>0</v>
      </c>
      <c r="I27" s="12"/>
    </row>
    <row r="28" spans="1:9" x14ac:dyDescent="0.25">
      <c r="A28" s="3" t="s">
        <v>1455</v>
      </c>
      <c r="B28" s="13" t="s">
        <v>1009</v>
      </c>
      <c r="C28" s="13" t="s">
        <v>1032</v>
      </c>
      <c r="D28" s="13" t="s">
        <v>1067</v>
      </c>
      <c r="E28" s="40">
        <v>45077</v>
      </c>
      <c r="F28" s="112">
        <v>266201.51</v>
      </c>
      <c r="G28" s="113">
        <v>266201.51</v>
      </c>
      <c r="H28" s="55">
        <v>0</v>
      </c>
      <c r="I28" s="12"/>
    </row>
    <row r="29" spans="1:9" x14ac:dyDescent="0.25">
      <c r="A29" s="3" t="s">
        <v>1456</v>
      </c>
      <c r="B29" s="13" t="s">
        <v>897</v>
      </c>
      <c r="C29" s="13" t="s">
        <v>1033</v>
      </c>
      <c r="D29" s="13" t="s">
        <v>1068</v>
      </c>
      <c r="E29" s="40">
        <v>45077</v>
      </c>
      <c r="F29" s="112">
        <v>286465.99</v>
      </c>
      <c r="G29" s="113">
        <v>286465.99</v>
      </c>
      <c r="H29" s="55">
        <v>0</v>
      </c>
      <c r="I29" s="12"/>
    </row>
    <row r="30" spans="1:9" x14ac:dyDescent="0.25">
      <c r="A30" s="3" t="s">
        <v>1457</v>
      </c>
      <c r="B30" s="13" t="s">
        <v>897</v>
      </c>
      <c r="C30" s="13" t="s">
        <v>1034</v>
      </c>
      <c r="D30" s="13" t="s">
        <v>1069</v>
      </c>
      <c r="E30" s="40">
        <v>45077</v>
      </c>
      <c r="F30" s="112">
        <v>286465.99</v>
      </c>
      <c r="G30" s="113">
        <v>286465.99</v>
      </c>
      <c r="H30" s="55">
        <v>0</v>
      </c>
      <c r="I30" s="12"/>
    </row>
    <row r="31" spans="1:9" x14ac:dyDescent="0.25">
      <c r="A31" s="3" t="s">
        <v>1458</v>
      </c>
      <c r="B31" s="13" t="s">
        <v>1010</v>
      </c>
      <c r="C31" s="13" t="s">
        <v>1035</v>
      </c>
      <c r="D31" s="13" t="s">
        <v>1070</v>
      </c>
      <c r="E31" s="40">
        <v>45077</v>
      </c>
      <c r="F31" s="112">
        <v>521183.6</v>
      </c>
      <c r="G31" s="113">
        <v>521183.6</v>
      </c>
      <c r="H31" s="55">
        <v>0</v>
      </c>
      <c r="I31" s="12"/>
    </row>
    <row r="32" spans="1:9" x14ac:dyDescent="0.25">
      <c r="A32" s="3" t="s">
        <v>1459</v>
      </c>
      <c r="B32" s="13" t="s">
        <v>1010</v>
      </c>
      <c r="C32" s="13" t="s">
        <v>1036</v>
      </c>
      <c r="D32" s="13" t="s">
        <v>1071</v>
      </c>
      <c r="E32" s="40">
        <v>45077</v>
      </c>
      <c r="F32" s="112">
        <v>286407</v>
      </c>
      <c r="G32" s="113">
        <v>286407</v>
      </c>
      <c r="H32" s="55">
        <v>0</v>
      </c>
      <c r="I32" s="12"/>
    </row>
    <row r="33" spans="1:9" x14ac:dyDescent="0.25">
      <c r="A33" s="3" t="s">
        <v>1460</v>
      </c>
      <c r="B33" s="13" t="s">
        <v>1000</v>
      </c>
      <c r="C33" s="13" t="s">
        <v>1037</v>
      </c>
      <c r="D33" s="13" t="s">
        <v>1072</v>
      </c>
      <c r="E33" s="40">
        <v>45077</v>
      </c>
      <c r="F33" s="112">
        <v>215033.94</v>
      </c>
      <c r="G33" s="113">
        <v>215033.94</v>
      </c>
      <c r="H33" s="55">
        <v>0</v>
      </c>
      <c r="I33" s="12"/>
    </row>
    <row r="34" spans="1:9" x14ac:dyDescent="0.25">
      <c r="A34" s="3" t="s">
        <v>1461</v>
      </c>
      <c r="B34" s="13" t="s">
        <v>1002</v>
      </c>
      <c r="C34" s="13" t="s">
        <v>1038</v>
      </c>
      <c r="D34" s="13" t="s">
        <v>1073</v>
      </c>
      <c r="E34" s="40">
        <v>45077</v>
      </c>
      <c r="F34" s="112">
        <v>215033.94</v>
      </c>
      <c r="G34" s="113">
        <v>215033.94</v>
      </c>
      <c r="H34" s="55">
        <v>0</v>
      </c>
      <c r="I34" s="12"/>
    </row>
    <row r="35" spans="1:9" x14ac:dyDescent="0.25">
      <c r="A35" s="3" t="s">
        <v>1462</v>
      </c>
      <c r="B35" s="13" t="s">
        <v>1002</v>
      </c>
      <c r="C35" s="13" t="s">
        <v>1039</v>
      </c>
      <c r="D35" s="13" t="s">
        <v>1074</v>
      </c>
      <c r="E35" s="40">
        <v>45077</v>
      </c>
      <c r="F35" s="112">
        <v>414602.27</v>
      </c>
      <c r="G35" s="113">
        <v>414602.27</v>
      </c>
      <c r="H35" s="55">
        <v>0</v>
      </c>
      <c r="I35" s="12"/>
    </row>
    <row r="36" spans="1:9" x14ac:dyDescent="0.25">
      <c r="A36" s="3" t="s">
        <v>1463</v>
      </c>
      <c r="B36" s="13" t="s">
        <v>1011</v>
      </c>
      <c r="C36" s="13" t="s">
        <v>1040</v>
      </c>
      <c r="D36" s="13" t="s">
        <v>1075</v>
      </c>
      <c r="E36" s="40">
        <v>45077</v>
      </c>
      <c r="F36" s="112">
        <v>608145.69999999995</v>
      </c>
      <c r="G36" s="113">
        <v>608145.69999999995</v>
      </c>
      <c r="H36" s="55">
        <v>0</v>
      </c>
      <c r="I36" s="12"/>
    </row>
    <row r="37" spans="1:9" x14ac:dyDescent="0.25">
      <c r="A37" s="3" t="s">
        <v>1464</v>
      </c>
      <c r="B37" s="13" t="s">
        <v>998</v>
      </c>
      <c r="C37" s="13" t="s">
        <v>1041</v>
      </c>
      <c r="D37" s="13" t="s">
        <v>1076</v>
      </c>
      <c r="E37" s="40">
        <v>45077</v>
      </c>
      <c r="F37" s="112">
        <v>629018.19999999995</v>
      </c>
      <c r="G37" s="113">
        <v>629018.19999999995</v>
      </c>
      <c r="H37" s="55">
        <v>0</v>
      </c>
      <c r="I37" s="12"/>
    </row>
    <row r="38" spans="1:9" x14ac:dyDescent="0.25">
      <c r="A38" s="3" t="s">
        <v>1465</v>
      </c>
      <c r="B38" s="13" t="s">
        <v>1012</v>
      </c>
      <c r="C38" s="13" t="s">
        <v>1042</v>
      </c>
      <c r="D38" s="13" t="s">
        <v>1077</v>
      </c>
      <c r="E38" s="40">
        <v>45077</v>
      </c>
      <c r="F38" s="112">
        <v>203344.43</v>
      </c>
      <c r="G38" s="113">
        <v>203344.43</v>
      </c>
      <c r="H38" s="55">
        <v>0</v>
      </c>
      <c r="I38" s="12"/>
    </row>
    <row r="39" spans="1:9" x14ac:dyDescent="0.25">
      <c r="A39" s="3" t="s">
        <v>1466</v>
      </c>
      <c r="B39" s="13" t="s">
        <v>1012</v>
      </c>
      <c r="C39" s="13" t="s">
        <v>1043</v>
      </c>
      <c r="D39" s="13" t="s">
        <v>1078</v>
      </c>
      <c r="E39" s="40">
        <v>45077</v>
      </c>
      <c r="F39" s="112">
        <v>203344.43</v>
      </c>
      <c r="G39" s="113">
        <v>203344.43</v>
      </c>
      <c r="H39" s="55">
        <v>0</v>
      </c>
      <c r="I39" s="12"/>
    </row>
    <row r="40" spans="1:9" x14ac:dyDescent="0.25">
      <c r="A40" s="3" t="s">
        <v>1467</v>
      </c>
      <c r="B40" s="13" t="s">
        <v>1013</v>
      </c>
      <c r="C40" s="13" t="s">
        <v>1044</v>
      </c>
      <c r="D40" s="13" t="s">
        <v>1079</v>
      </c>
      <c r="E40" s="40">
        <v>45077</v>
      </c>
      <c r="F40" s="112">
        <v>375134.18</v>
      </c>
      <c r="G40" s="113">
        <v>375134.18</v>
      </c>
      <c r="H40" s="55">
        <v>0</v>
      </c>
      <c r="I40" s="12"/>
    </row>
    <row r="41" spans="1:9" x14ac:dyDescent="0.25">
      <c r="A41" s="3" t="s">
        <v>1468</v>
      </c>
      <c r="B41" s="13" t="s">
        <v>997</v>
      </c>
      <c r="C41" s="13" t="s">
        <v>1045</v>
      </c>
      <c r="D41" s="13" t="s">
        <v>1080</v>
      </c>
      <c r="E41" s="40">
        <v>45077</v>
      </c>
      <c r="F41" s="112">
        <v>234909.1</v>
      </c>
      <c r="G41" s="113">
        <v>234909.1</v>
      </c>
      <c r="H41" s="55">
        <v>0</v>
      </c>
      <c r="I41" s="12"/>
    </row>
    <row r="42" spans="1:9" x14ac:dyDescent="0.25">
      <c r="A42" s="3" t="s">
        <v>1469</v>
      </c>
      <c r="B42" s="13" t="s">
        <v>997</v>
      </c>
      <c r="C42" s="13" t="s">
        <v>1046</v>
      </c>
      <c r="D42" s="13" t="s">
        <v>1081</v>
      </c>
      <c r="E42" s="40">
        <v>45077</v>
      </c>
      <c r="F42" s="112">
        <v>234909.1</v>
      </c>
      <c r="G42" s="113">
        <v>234909.1</v>
      </c>
      <c r="H42" s="55">
        <v>0</v>
      </c>
      <c r="I42" s="12"/>
    </row>
    <row r="43" spans="1:9" ht="13" thickBot="1" x14ac:dyDescent="0.3">
      <c r="A43" s="3" t="s">
        <v>1470</v>
      </c>
      <c r="B43" s="13" t="s">
        <v>1014</v>
      </c>
      <c r="C43" s="13" t="s">
        <v>1047</v>
      </c>
      <c r="D43" s="13" t="s">
        <v>1082</v>
      </c>
      <c r="E43" s="40" t="s">
        <v>1086</v>
      </c>
      <c r="F43" s="112">
        <v>239580</v>
      </c>
      <c r="G43" s="113">
        <v>239580</v>
      </c>
      <c r="H43" s="56">
        <v>0</v>
      </c>
      <c r="I43" s="12"/>
    </row>
    <row r="44" spans="1:9" ht="17" customHeight="1" thickBot="1" x14ac:dyDescent="0.3">
      <c r="A44" s="121" t="s">
        <v>63</v>
      </c>
      <c r="B44" s="122"/>
      <c r="C44" s="122"/>
      <c r="D44" s="122"/>
      <c r="E44" s="122"/>
      <c r="F44" s="123"/>
      <c r="G44" s="107">
        <f>SUM(G8:G43)</f>
        <v>33125059.080000002</v>
      </c>
      <c r="H44" s="67">
        <f>SUM(H8:H43)</f>
        <v>0</v>
      </c>
      <c r="I44" s="6"/>
    </row>
  </sheetData>
  <mergeCells count="1">
    <mergeCell ref="A44:F4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AE22-BA5A-4201-AC2D-DECE7E99732E}">
  <dimension ref="A1:I17"/>
  <sheetViews>
    <sheetView view="pageLayout" zoomScaleNormal="100" workbookViewId="0">
      <selection activeCell="E26" sqref="E26"/>
    </sheetView>
  </sheetViews>
  <sheetFormatPr defaultRowHeight="12.5" x14ac:dyDescent="0.25"/>
  <cols>
    <col min="1" max="1" width="3.81640625" customWidth="1"/>
    <col min="2" max="2" width="58" customWidth="1"/>
    <col min="3" max="3" width="16.81640625" customWidth="1"/>
    <col min="4" max="4" width="12.81640625" customWidth="1"/>
    <col min="5" max="6" width="16.1796875" customWidth="1"/>
    <col min="7" max="7" width="17.81640625" customWidth="1"/>
    <col min="8" max="8" width="15.9062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3"/>
      <c r="B7" s="4"/>
      <c r="C7" s="13"/>
      <c r="D7" s="14"/>
      <c r="E7" s="15"/>
      <c r="F7" s="15"/>
      <c r="G7" s="19"/>
      <c r="H7" s="53"/>
      <c r="I7" s="9"/>
    </row>
    <row r="8" spans="1:9" x14ac:dyDescent="0.25">
      <c r="A8" s="3" t="s">
        <v>1471</v>
      </c>
      <c r="B8" s="13" t="s">
        <v>1485</v>
      </c>
      <c r="C8" s="13" t="s">
        <v>1484</v>
      </c>
      <c r="D8" s="13">
        <v>31749</v>
      </c>
      <c r="E8" s="114">
        <v>45358</v>
      </c>
      <c r="F8" s="112">
        <v>448726</v>
      </c>
      <c r="G8" s="113">
        <v>448726</v>
      </c>
      <c r="H8" s="55">
        <v>0</v>
      </c>
      <c r="I8" s="12"/>
    </row>
    <row r="9" spans="1:9" x14ac:dyDescent="0.25">
      <c r="A9" s="3" t="s">
        <v>1472</v>
      </c>
      <c r="B9" s="13" t="s">
        <v>1483</v>
      </c>
      <c r="C9" s="13" t="s">
        <v>1482</v>
      </c>
      <c r="D9" s="13">
        <v>31750</v>
      </c>
      <c r="E9" s="114">
        <v>45358</v>
      </c>
      <c r="F9" s="112">
        <v>819866</v>
      </c>
      <c r="G9" s="113">
        <v>819866</v>
      </c>
      <c r="H9" s="55">
        <v>0</v>
      </c>
      <c r="I9" s="12"/>
    </row>
    <row r="10" spans="1:9" x14ac:dyDescent="0.25">
      <c r="A10" s="3" t="s">
        <v>1473</v>
      </c>
      <c r="B10" s="13" t="s">
        <v>1481</v>
      </c>
      <c r="C10" s="13">
        <v>7364872</v>
      </c>
      <c r="D10" s="13">
        <v>31751</v>
      </c>
      <c r="E10" s="114">
        <v>45391</v>
      </c>
      <c r="F10" s="112">
        <v>148454.65666666665</v>
      </c>
      <c r="G10" s="113">
        <v>148454.65666666665</v>
      </c>
      <c r="H10" s="55">
        <v>0</v>
      </c>
      <c r="I10" s="12"/>
    </row>
    <row r="11" spans="1:9" x14ac:dyDescent="0.25">
      <c r="A11" s="3" t="s">
        <v>1474</v>
      </c>
      <c r="B11" s="13" t="s">
        <v>1481</v>
      </c>
      <c r="C11" s="13">
        <v>7364878</v>
      </c>
      <c r="D11" s="13">
        <v>31752</v>
      </c>
      <c r="E11" s="114">
        <v>45391</v>
      </c>
      <c r="F11" s="112">
        <v>148454.65666666665</v>
      </c>
      <c r="G11" s="113">
        <v>148454.65666666665</v>
      </c>
      <c r="H11" s="55">
        <v>0</v>
      </c>
      <c r="I11" s="12"/>
    </row>
    <row r="12" spans="1:9" x14ac:dyDescent="0.25">
      <c r="A12" s="3" t="s">
        <v>1475</v>
      </c>
      <c r="B12" s="13" t="s">
        <v>1481</v>
      </c>
      <c r="C12" s="13">
        <v>7364680</v>
      </c>
      <c r="D12" s="13">
        <v>31753</v>
      </c>
      <c r="E12" s="114">
        <v>45391</v>
      </c>
      <c r="F12" s="112">
        <v>148454.65666666665</v>
      </c>
      <c r="G12" s="113">
        <v>148454.65666666665</v>
      </c>
      <c r="H12" s="55">
        <v>0</v>
      </c>
      <c r="I12" s="12"/>
    </row>
    <row r="13" spans="1:9" x14ac:dyDescent="0.25">
      <c r="A13" s="3" t="s">
        <v>1476</v>
      </c>
      <c r="B13" s="13" t="s">
        <v>1480</v>
      </c>
      <c r="C13" s="13">
        <v>22330803</v>
      </c>
      <c r="D13" s="13">
        <v>31754</v>
      </c>
      <c r="E13" s="114">
        <v>45391</v>
      </c>
      <c r="F13" s="112">
        <v>197073.79</v>
      </c>
      <c r="G13" s="113">
        <v>197073.79</v>
      </c>
      <c r="H13" s="55">
        <v>0</v>
      </c>
      <c r="I13" s="12"/>
    </row>
    <row r="14" spans="1:9" x14ac:dyDescent="0.25">
      <c r="A14" s="3" t="s">
        <v>1492</v>
      </c>
      <c r="B14" s="13" t="s">
        <v>801</v>
      </c>
      <c r="C14" s="13" t="s">
        <v>1479</v>
      </c>
      <c r="D14" s="13">
        <v>31742</v>
      </c>
      <c r="E14" s="114">
        <v>45310</v>
      </c>
      <c r="F14" s="112">
        <v>602873</v>
      </c>
      <c r="G14" s="113">
        <v>602873</v>
      </c>
      <c r="H14" s="55">
        <v>0</v>
      </c>
      <c r="I14" s="12"/>
    </row>
    <row r="15" spans="1:9" x14ac:dyDescent="0.25">
      <c r="A15" s="3" t="s">
        <v>1493</v>
      </c>
      <c r="B15" s="13" t="s">
        <v>1478</v>
      </c>
      <c r="C15" s="13">
        <v>8009045</v>
      </c>
      <c r="D15" s="13">
        <v>31757</v>
      </c>
      <c r="E15" s="114">
        <v>45391</v>
      </c>
      <c r="F15" s="112">
        <v>125716.64</v>
      </c>
      <c r="G15" s="113">
        <v>125716.64</v>
      </c>
      <c r="H15" s="55">
        <v>0</v>
      </c>
      <c r="I15" s="12"/>
    </row>
    <row r="16" spans="1:9" ht="13" thickBot="1" x14ac:dyDescent="0.3">
      <c r="A16" s="3" t="s">
        <v>1494</v>
      </c>
      <c r="B16" s="13" t="s">
        <v>1478</v>
      </c>
      <c r="C16" s="13">
        <v>8009065</v>
      </c>
      <c r="D16" s="13">
        <v>31758</v>
      </c>
      <c r="E16" s="115">
        <v>45391</v>
      </c>
      <c r="F16" s="112">
        <v>125716.64</v>
      </c>
      <c r="G16" s="113">
        <v>125716.64</v>
      </c>
      <c r="H16" s="55">
        <v>0</v>
      </c>
      <c r="I16" s="12"/>
    </row>
    <row r="17" spans="1:9" ht="17" customHeight="1" thickBot="1" x14ac:dyDescent="0.3">
      <c r="A17" s="121" t="s">
        <v>63</v>
      </c>
      <c r="B17" s="122"/>
      <c r="C17" s="122"/>
      <c r="D17" s="122"/>
      <c r="E17" s="122"/>
      <c r="F17" s="123"/>
      <c r="G17" s="107">
        <f>SUM(G8:G16)</f>
        <v>2765336.0400000005</v>
      </c>
      <c r="H17" s="67">
        <f>SUM(H8:H16)</f>
        <v>0</v>
      </c>
      <c r="I17" s="6"/>
    </row>
  </sheetData>
  <mergeCells count="1">
    <mergeCell ref="A17:F1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D720-5F5D-40FA-8BD2-9AA0349737DD}">
  <dimension ref="A1:I48"/>
  <sheetViews>
    <sheetView view="pageLayout" zoomScaleNormal="100" workbookViewId="0">
      <selection activeCell="B3" sqref="B3"/>
    </sheetView>
  </sheetViews>
  <sheetFormatPr defaultRowHeight="12.5" x14ac:dyDescent="0.25"/>
  <cols>
    <col min="1" max="1" width="3.81640625" customWidth="1"/>
    <col min="2" max="2" width="67" customWidth="1"/>
    <col min="3" max="3" width="18.54296875" customWidth="1"/>
    <col min="4" max="4" width="10.453125" customWidth="1"/>
    <col min="5" max="5" width="14.81640625" customWidth="1"/>
    <col min="6" max="6" width="17" customWidth="1"/>
    <col min="7" max="7" width="14.81640625" customWidth="1"/>
    <col min="8" max="8" width="15.5429687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>
      <c r="C5" t="s">
        <v>3</v>
      </c>
    </row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2</v>
      </c>
      <c r="B8" s="13" t="s">
        <v>52</v>
      </c>
      <c r="C8" s="13" t="s">
        <v>54</v>
      </c>
      <c r="D8" s="13" t="s">
        <v>131</v>
      </c>
      <c r="E8" s="48">
        <v>41455</v>
      </c>
      <c r="F8" s="61">
        <v>1164398.06</v>
      </c>
      <c r="G8" s="62">
        <v>1373989.7108</v>
      </c>
      <c r="H8" s="58">
        <v>0</v>
      </c>
      <c r="I8" s="12"/>
    </row>
    <row r="9" spans="1:9" x14ac:dyDescent="0.25">
      <c r="A9" s="3" t="s">
        <v>12</v>
      </c>
      <c r="B9" s="13" t="s">
        <v>52</v>
      </c>
      <c r="C9" s="13" t="s">
        <v>55</v>
      </c>
      <c r="D9" s="13" t="s">
        <v>132</v>
      </c>
      <c r="E9" s="48">
        <v>41455</v>
      </c>
      <c r="F9" s="61">
        <v>1012590.2</v>
      </c>
      <c r="G9" s="62">
        <v>1194856.436</v>
      </c>
      <c r="H9" s="58">
        <v>0</v>
      </c>
      <c r="I9" s="12"/>
    </row>
    <row r="10" spans="1:9" x14ac:dyDescent="0.25">
      <c r="A10" s="3" t="s">
        <v>13</v>
      </c>
      <c r="B10" s="13" t="s">
        <v>56</v>
      </c>
      <c r="C10" s="13" t="s">
        <v>57</v>
      </c>
      <c r="D10" s="17" t="s">
        <v>133</v>
      </c>
      <c r="E10" s="48">
        <v>41759</v>
      </c>
      <c r="F10" s="61">
        <v>386595</v>
      </c>
      <c r="G10" s="62">
        <v>456182.1</v>
      </c>
      <c r="H10" s="58">
        <v>0</v>
      </c>
      <c r="I10" s="12"/>
    </row>
    <row r="11" spans="1:9" x14ac:dyDescent="0.25">
      <c r="A11" s="3" t="s">
        <v>14</v>
      </c>
      <c r="B11" s="16" t="s">
        <v>58</v>
      </c>
      <c r="C11" s="16" t="s">
        <v>59</v>
      </c>
      <c r="D11" s="16" t="s">
        <v>134</v>
      </c>
      <c r="E11" s="54">
        <v>42308</v>
      </c>
      <c r="F11" s="63">
        <v>223705</v>
      </c>
      <c r="G11" s="62">
        <v>263971.89999999997</v>
      </c>
      <c r="H11" s="58">
        <v>0</v>
      </c>
      <c r="I11" s="12"/>
    </row>
    <row r="12" spans="1:9" x14ac:dyDescent="0.25">
      <c r="A12" s="3" t="s">
        <v>15</v>
      </c>
      <c r="B12" s="17" t="s">
        <v>60</v>
      </c>
      <c r="C12" s="13" t="s">
        <v>61</v>
      </c>
      <c r="D12" s="17" t="s">
        <v>135</v>
      </c>
      <c r="E12" s="48">
        <v>42338</v>
      </c>
      <c r="F12" s="61">
        <v>598950</v>
      </c>
      <c r="G12" s="62">
        <v>706761</v>
      </c>
      <c r="H12" s="58">
        <v>0</v>
      </c>
      <c r="I12" s="12"/>
    </row>
    <row r="13" spans="1:9" x14ac:dyDescent="0.25">
      <c r="A13" s="3" t="s">
        <v>16</v>
      </c>
      <c r="B13" s="13" t="s">
        <v>60</v>
      </c>
      <c r="C13" s="13" t="s">
        <v>62</v>
      </c>
      <c r="D13" s="13" t="s">
        <v>136</v>
      </c>
      <c r="E13" s="48">
        <v>42338</v>
      </c>
      <c r="F13" s="61">
        <v>598950</v>
      </c>
      <c r="G13" s="62">
        <v>706761</v>
      </c>
      <c r="H13" s="58">
        <v>0</v>
      </c>
      <c r="I13" s="12"/>
    </row>
    <row r="14" spans="1:9" x14ac:dyDescent="0.25">
      <c r="A14" s="3" t="s">
        <v>17</v>
      </c>
      <c r="B14" s="13" t="s">
        <v>60</v>
      </c>
      <c r="C14" s="13" t="s">
        <v>64</v>
      </c>
      <c r="D14" s="13" t="s">
        <v>137</v>
      </c>
      <c r="E14" s="48">
        <v>42338</v>
      </c>
      <c r="F14" s="61">
        <v>598950</v>
      </c>
      <c r="G14" s="62">
        <v>706761</v>
      </c>
      <c r="H14" s="58">
        <v>0</v>
      </c>
      <c r="I14" s="12"/>
    </row>
    <row r="15" spans="1:9" x14ac:dyDescent="0.25">
      <c r="A15" s="3" t="s">
        <v>18</v>
      </c>
      <c r="B15" s="16" t="s">
        <v>65</v>
      </c>
      <c r="C15" s="16" t="s">
        <v>66</v>
      </c>
      <c r="D15" s="16" t="s">
        <v>138</v>
      </c>
      <c r="E15" s="54">
        <v>42338</v>
      </c>
      <c r="F15" s="63">
        <v>87725</v>
      </c>
      <c r="G15" s="62">
        <v>103515.5</v>
      </c>
      <c r="H15" s="58">
        <v>0</v>
      </c>
      <c r="I15" s="12"/>
    </row>
    <row r="16" spans="1:9" x14ac:dyDescent="0.25">
      <c r="A16" s="3" t="s">
        <v>19</v>
      </c>
      <c r="B16" s="16" t="s">
        <v>65</v>
      </c>
      <c r="C16" s="16" t="s">
        <v>67</v>
      </c>
      <c r="D16" s="16" t="s">
        <v>139</v>
      </c>
      <c r="E16" s="54">
        <v>42338</v>
      </c>
      <c r="F16" s="63">
        <v>87725</v>
      </c>
      <c r="G16" s="62">
        <v>103515.5</v>
      </c>
      <c r="H16" s="58">
        <v>0</v>
      </c>
      <c r="I16" s="12"/>
    </row>
    <row r="17" spans="1:9" x14ac:dyDescent="0.25">
      <c r="A17" s="3" t="s">
        <v>20</v>
      </c>
      <c r="B17" s="13" t="s">
        <v>68</v>
      </c>
      <c r="C17" s="13" t="s">
        <v>69</v>
      </c>
      <c r="D17" s="17" t="s">
        <v>140</v>
      </c>
      <c r="E17" s="48">
        <v>42338</v>
      </c>
      <c r="F17" s="61">
        <v>1192306.17</v>
      </c>
      <c r="G17" s="62">
        <v>1406921.2805999999</v>
      </c>
      <c r="H17" s="58">
        <v>0</v>
      </c>
      <c r="I17" s="12"/>
    </row>
    <row r="18" spans="1:9" x14ac:dyDescent="0.25">
      <c r="A18" s="3" t="s">
        <v>21</v>
      </c>
      <c r="B18" s="13" t="s">
        <v>70</v>
      </c>
      <c r="C18" s="13" t="s">
        <v>71</v>
      </c>
      <c r="D18" s="13" t="s">
        <v>141</v>
      </c>
      <c r="E18" s="48">
        <v>42338</v>
      </c>
      <c r="F18" s="61">
        <v>1341523.3700000001</v>
      </c>
      <c r="G18" s="62">
        <v>1582997.5766</v>
      </c>
      <c r="H18" s="58">
        <v>0</v>
      </c>
      <c r="I18" s="12"/>
    </row>
    <row r="19" spans="1:9" x14ac:dyDescent="0.25">
      <c r="A19" s="3" t="s">
        <v>22</v>
      </c>
      <c r="B19" s="13" t="s">
        <v>72</v>
      </c>
      <c r="C19" s="17" t="s">
        <v>73</v>
      </c>
      <c r="D19" s="13" t="s">
        <v>142</v>
      </c>
      <c r="E19" s="48">
        <v>42338</v>
      </c>
      <c r="F19" s="61">
        <v>1498236</v>
      </c>
      <c r="G19" s="62">
        <v>1767918.48</v>
      </c>
      <c r="H19" s="58">
        <v>0</v>
      </c>
      <c r="I19" s="12"/>
    </row>
    <row r="20" spans="1:9" x14ac:dyDescent="0.25">
      <c r="A20" s="3" t="s">
        <v>23</v>
      </c>
      <c r="B20" s="13" t="s">
        <v>74</v>
      </c>
      <c r="C20" s="17" t="s">
        <v>75</v>
      </c>
      <c r="D20" s="17" t="s">
        <v>143</v>
      </c>
      <c r="E20" s="48">
        <v>42338</v>
      </c>
      <c r="F20" s="61">
        <v>810580</v>
      </c>
      <c r="G20" s="62">
        <v>956484.39999999991</v>
      </c>
      <c r="H20" s="58">
        <v>0</v>
      </c>
      <c r="I20" s="12"/>
    </row>
    <row r="21" spans="1:9" x14ac:dyDescent="0.25">
      <c r="A21" s="3" t="s">
        <v>24</v>
      </c>
      <c r="B21" s="16" t="s">
        <v>76</v>
      </c>
      <c r="C21" s="16" t="s">
        <v>77</v>
      </c>
      <c r="D21" s="16" t="s">
        <v>144</v>
      </c>
      <c r="E21" s="54">
        <v>42338</v>
      </c>
      <c r="F21" s="63">
        <v>963160</v>
      </c>
      <c r="G21" s="62">
        <v>1136528.8</v>
      </c>
      <c r="H21" s="58">
        <v>0</v>
      </c>
      <c r="I21" s="12"/>
    </row>
    <row r="22" spans="1:9" x14ac:dyDescent="0.25">
      <c r="A22" s="3" t="s">
        <v>25</v>
      </c>
      <c r="B22" s="13" t="s">
        <v>78</v>
      </c>
      <c r="C22" s="13" t="s">
        <v>79</v>
      </c>
      <c r="D22" s="17" t="s">
        <v>145</v>
      </c>
      <c r="E22" s="48">
        <v>42460</v>
      </c>
      <c r="F22" s="61">
        <v>303068.7</v>
      </c>
      <c r="G22" s="62">
        <v>357621.06599999999</v>
      </c>
      <c r="H22" s="58">
        <v>0</v>
      </c>
      <c r="I22" s="12"/>
    </row>
    <row r="23" spans="1:9" x14ac:dyDescent="0.25">
      <c r="A23" s="3" t="s">
        <v>26</v>
      </c>
      <c r="B23" s="13" t="s">
        <v>80</v>
      </c>
      <c r="C23" s="17" t="s">
        <v>81</v>
      </c>
      <c r="D23" s="13" t="s">
        <v>146</v>
      </c>
      <c r="E23" s="48">
        <v>42551</v>
      </c>
      <c r="F23" s="61">
        <v>871200</v>
      </c>
      <c r="G23" s="62">
        <v>1028016</v>
      </c>
      <c r="H23" s="58">
        <v>0</v>
      </c>
      <c r="I23" s="12"/>
    </row>
    <row r="24" spans="1:9" x14ac:dyDescent="0.25">
      <c r="A24" s="3" t="s">
        <v>27</v>
      </c>
      <c r="B24" s="13" t="s">
        <v>82</v>
      </c>
      <c r="C24" s="13" t="s">
        <v>83</v>
      </c>
      <c r="D24" s="13" t="s">
        <v>147</v>
      </c>
      <c r="E24" s="48">
        <v>42674</v>
      </c>
      <c r="F24" s="61">
        <v>435545.55</v>
      </c>
      <c r="G24" s="62">
        <v>513943.74899999995</v>
      </c>
      <c r="H24" s="58">
        <v>0</v>
      </c>
      <c r="I24" s="12"/>
    </row>
    <row r="25" spans="1:9" x14ac:dyDescent="0.25">
      <c r="A25" s="3" t="s">
        <v>28</v>
      </c>
      <c r="B25" s="17" t="s">
        <v>84</v>
      </c>
      <c r="C25" s="18"/>
      <c r="D25" s="13" t="s">
        <v>148</v>
      </c>
      <c r="E25" s="48">
        <v>42674</v>
      </c>
      <c r="F25" s="61">
        <v>261448.33</v>
      </c>
      <c r="G25" s="62">
        <v>308509.02939999994</v>
      </c>
      <c r="H25" s="58">
        <v>0</v>
      </c>
      <c r="I25" s="12"/>
    </row>
    <row r="26" spans="1:9" x14ac:dyDescent="0.25">
      <c r="A26" s="3" t="s">
        <v>29</v>
      </c>
      <c r="B26" s="16" t="s">
        <v>85</v>
      </c>
      <c r="C26" s="16" t="s">
        <v>86</v>
      </c>
      <c r="D26" s="16" t="s">
        <v>149</v>
      </c>
      <c r="E26" s="54">
        <v>42674</v>
      </c>
      <c r="F26" s="63">
        <v>510404</v>
      </c>
      <c r="G26" s="62">
        <v>602276.72</v>
      </c>
      <c r="H26" s="58">
        <v>0</v>
      </c>
      <c r="I26" s="12"/>
    </row>
    <row r="27" spans="1:9" x14ac:dyDescent="0.25">
      <c r="A27" s="3" t="s">
        <v>30</v>
      </c>
      <c r="B27" s="13" t="s">
        <v>87</v>
      </c>
      <c r="C27" s="17" t="s">
        <v>88</v>
      </c>
      <c r="D27" s="13" t="s">
        <v>150</v>
      </c>
      <c r="E27" s="48">
        <v>42704</v>
      </c>
      <c r="F27" s="61">
        <v>3509000</v>
      </c>
      <c r="G27" s="62">
        <v>4140620</v>
      </c>
      <c r="H27" s="58">
        <v>0</v>
      </c>
      <c r="I27" s="12"/>
    </row>
    <row r="28" spans="1:9" x14ac:dyDescent="0.25">
      <c r="A28" s="3" t="s">
        <v>31</v>
      </c>
      <c r="B28" s="13" t="s">
        <v>89</v>
      </c>
      <c r="C28" s="13" t="s">
        <v>90</v>
      </c>
      <c r="D28" s="13" t="s">
        <v>151</v>
      </c>
      <c r="E28" s="48">
        <v>42766</v>
      </c>
      <c r="F28" s="61">
        <v>2017312</v>
      </c>
      <c r="G28" s="62">
        <v>2380428.1599999997</v>
      </c>
      <c r="H28" s="58">
        <v>0</v>
      </c>
      <c r="I28" s="12"/>
    </row>
    <row r="29" spans="1:9" x14ac:dyDescent="0.25">
      <c r="A29" s="3" t="s">
        <v>32</v>
      </c>
      <c r="B29" s="13" t="s">
        <v>91</v>
      </c>
      <c r="C29" s="13" t="s">
        <v>92</v>
      </c>
      <c r="D29" s="13" t="s">
        <v>152</v>
      </c>
      <c r="E29" s="48">
        <v>42978</v>
      </c>
      <c r="F29" s="61">
        <v>256378.43</v>
      </c>
      <c r="G29" s="62">
        <v>302526.54739999998</v>
      </c>
      <c r="H29" s="58">
        <v>0</v>
      </c>
      <c r="I29" s="12"/>
    </row>
    <row r="30" spans="1:9" x14ac:dyDescent="0.25">
      <c r="A30" s="3" t="s">
        <v>33</v>
      </c>
      <c r="B30" s="13" t="s">
        <v>78</v>
      </c>
      <c r="C30" s="13" t="s">
        <v>93</v>
      </c>
      <c r="D30" s="13" t="s">
        <v>153</v>
      </c>
      <c r="E30" s="48">
        <v>42978</v>
      </c>
      <c r="F30" s="61">
        <v>284676.7</v>
      </c>
      <c r="G30" s="62">
        <v>335918.50599999999</v>
      </c>
      <c r="H30" s="58">
        <v>0</v>
      </c>
      <c r="I30" s="12"/>
    </row>
    <row r="31" spans="1:9" x14ac:dyDescent="0.25">
      <c r="A31" s="3" t="s">
        <v>34</v>
      </c>
      <c r="B31" s="13" t="s">
        <v>94</v>
      </c>
      <c r="C31" s="17" t="s">
        <v>95</v>
      </c>
      <c r="D31" s="13" t="s">
        <v>154</v>
      </c>
      <c r="E31" s="48">
        <v>43039</v>
      </c>
      <c r="F31" s="61">
        <v>193339.85</v>
      </c>
      <c r="G31" s="62">
        <v>228141.02299999999</v>
      </c>
      <c r="H31" s="58">
        <v>0</v>
      </c>
      <c r="I31" s="12"/>
    </row>
    <row r="32" spans="1:9" x14ac:dyDescent="0.25">
      <c r="A32" s="3" t="s">
        <v>35</v>
      </c>
      <c r="B32" s="13" t="s">
        <v>96</v>
      </c>
      <c r="C32" s="17" t="s">
        <v>97</v>
      </c>
      <c r="D32" s="13" t="s">
        <v>155</v>
      </c>
      <c r="E32" s="48">
        <v>43100</v>
      </c>
      <c r="F32" s="61">
        <v>919600</v>
      </c>
      <c r="G32" s="62">
        <v>1085128</v>
      </c>
      <c r="H32" s="58">
        <v>0</v>
      </c>
      <c r="I32" s="12"/>
    </row>
    <row r="33" spans="1:9" x14ac:dyDescent="0.25">
      <c r="A33" s="3" t="s">
        <v>36</v>
      </c>
      <c r="B33" s="13" t="s">
        <v>98</v>
      </c>
      <c r="C33" s="13" t="s">
        <v>99</v>
      </c>
      <c r="D33" s="17" t="s">
        <v>156</v>
      </c>
      <c r="E33" s="48">
        <v>43131</v>
      </c>
      <c r="F33" s="61">
        <v>419628</v>
      </c>
      <c r="G33" s="62">
        <v>495161.04</v>
      </c>
      <c r="H33" s="58">
        <v>0</v>
      </c>
      <c r="I33" s="12"/>
    </row>
    <row r="34" spans="1:9" x14ac:dyDescent="0.25">
      <c r="A34" s="3" t="s">
        <v>37</v>
      </c>
      <c r="B34" s="17" t="s">
        <v>100</v>
      </c>
      <c r="C34" s="17" t="s">
        <v>101</v>
      </c>
      <c r="D34" s="13" t="s">
        <v>157</v>
      </c>
      <c r="E34" s="48">
        <v>43159</v>
      </c>
      <c r="F34" s="61">
        <v>241516</v>
      </c>
      <c r="G34" s="62">
        <v>284988.88</v>
      </c>
      <c r="H34" s="58">
        <v>0</v>
      </c>
      <c r="I34" s="12"/>
    </row>
    <row r="35" spans="1:9" x14ac:dyDescent="0.25">
      <c r="A35" s="3" t="s">
        <v>38</v>
      </c>
      <c r="B35" s="13" t="s">
        <v>102</v>
      </c>
      <c r="C35" s="13" t="s">
        <v>103</v>
      </c>
      <c r="D35" s="13" t="s">
        <v>158</v>
      </c>
      <c r="E35" s="48">
        <v>43159</v>
      </c>
      <c r="F35" s="61">
        <v>707990</v>
      </c>
      <c r="G35" s="62">
        <v>835428.2</v>
      </c>
      <c r="H35" s="58">
        <v>0</v>
      </c>
      <c r="I35" s="12"/>
    </row>
    <row r="36" spans="1:9" x14ac:dyDescent="0.25">
      <c r="A36" s="3" t="s">
        <v>39</v>
      </c>
      <c r="B36" s="13" t="s">
        <v>104</v>
      </c>
      <c r="C36" s="13" t="s">
        <v>105</v>
      </c>
      <c r="D36" s="13" t="s">
        <v>159</v>
      </c>
      <c r="E36" s="48">
        <v>43281</v>
      </c>
      <c r="F36" s="61">
        <v>649770</v>
      </c>
      <c r="G36" s="62">
        <v>766728.6</v>
      </c>
      <c r="H36" s="58">
        <v>0</v>
      </c>
      <c r="I36" s="12"/>
    </row>
    <row r="37" spans="1:9" x14ac:dyDescent="0.25">
      <c r="A37" s="3" t="s">
        <v>40</v>
      </c>
      <c r="B37" s="13" t="s">
        <v>106</v>
      </c>
      <c r="C37" s="13" t="s">
        <v>107</v>
      </c>
      <c r="D37" s="13" t="s">
        <v>160</v>
      </c>
      <c r="E37" s="48">
        <v>43312</v>
      </c>
      <c r="F37" s="61">
        <v>325588</v>
      </c>
      <c r="G37" s="62">
        <v>384193.83999999997</v>
      </c>
      <c r="H37" s="58">
        <v>0</v>
      </c>
      <c r="I37" s="12"/>
    </row>
    <row r="38" spans="1:9" x14ac:dyDescent="0.25">
      <c r="A38" s="3" t="s">
        <v>41</v>
      </c>
      <c r="B38" s="13" t="s">
        <v>108</v>
      </c>
      <c r="C38" s="13" t="s">
        <v>109</v>
      </c>
      <c r="D38" s="13" t="s">
        <v>161</v>
      </c>
      <c r="E38" s="48">
        <v>43373</v>
      </c>
      <c r="F38" s="61">
        <v>5965300</v>
      </c>
      <c r="G38" s="62">
        <v>7039054</v>
      </c>
      <c r="H38" s="58">
        <v>0</v>
      </c>
      <c r="I38" s="12"/>
    </row>
    <row r="39" spans="1:9" x14ac:dyDescent="0.25">
      <c r="A39" s="3" t="s">
        <v>42</v>
      </c>
      <c r="B39" s="17" t="s">
        <v>110</v>
      </c>
      <c r="C39" s="13" t="s">
        <v>111</v>
      </c>
      <c r="D39" s="13" t="s">
        <v>162</v>
      </c>
      <c r="E39" s="48">
        <v>43373</v>
      </c>
      <c r="F39" s="61">
        <v>198440</v>
      </c>
      <c r="G39" s="62">
        <v>234159.19999999998</v>
      </c>
      <c r="H39" s="58">
        <v>0</v>
      </c>
      <c r="I39" s="12"/>
    </row>
    <row r="40" spans="1:9" x14ac:dyDescent="0.25">
      <c r="A40" s="3" t="s">
        <v>43</v>
      </c>
      <c r="B40" s="13" t="s">
        <v>112</v>
      </c>
      <c r="C40" s="13" t="s">
        <v>113</v>
      </c>
      <c r="D40" s="13" t="s">
        <v>163</v>
      </c>
      <c r="E40" s="48">
        <v>43373</v>
      </c>
      <c r="F40" s="61">
        <v>1319565.5</v>
      </c>
      <c r="G40" s="62">
        <v>1557087.2899999998</v>
      </c>
      <c r="H40" s="58">
        <v>0</v>
      </c>
      <c r="I40" s="12"/>
    </row>
    <row r="41" spans="1:9" x14ac:dyDescent="0.25">
      <c r="A41" s="3" t="s">
        <v>44</v>
      </c>
      <c r="B41" s="13" t="s">
        <v>112</v>
      </c>
      <c r="C41" s="13" t="s">
        <v>114</v>
      </c>
      <c r="D41" s="13" t="s">
        <v>164</v>
      </c>
      <c r="E41" s="48">
        <v>43373</v>
      </c>
      <c r="F41" s="61">
        <v>1319565.5</v>
      </c>
      <c r="G41" s="62">
        <v>1557087.2899999998</v>
      </c>
      <c r="H41" s="58">
        <v>0</v>
      </c>
      <c r="I41" s="12"/>
    </row>
    <row r="42" spans="1:9" x14ac:dyDescent="0.25">
      <c r="A42" s="3" t="s">
        <v>45</v>
      </c>
      <c r="B42" s="16" t="s">
        <v>115</v>
      </c>
      <c r="C42" s="16" t="s">
        <v>116</v>
      </c>
      <c r="D42" s="16" t="s">
        <v>165</v>
      </c>
      <c r="E42" s="54">
        <v>43373</v>
      </c>
      <c r="F42" s="63">
        <v>187308</v>
      </c>
      <c r="G42" s="62">
        <v>221023.44</v>
      </c>
      <c r="H42" s="58">
        <v>0</v>
      </c>
      <c r="I42" s="12"/>
    </row>
    <row r="43" spans="1:9" x14ac:dyDescent="0.25">
      <c r="A43" s="3" t="s">
        <v>46</v>
      </c>
      <c r="B43" s="13" t="s">
        <v>117</v>
      </c>
      <c r="C43" s="13" t="s">
        <v>118</v>
      </c>
      <c r="D43" s="13" t="s">
        <v>166</v>
      </c>
      <c r="E43" s="48">
        <v>43373</v>
      </c>
      <c r="F43" s="61">
        <v>338800</v>
      </c>
      <c r="G43" s="62">
        <v>399784</v>
      </c>
      <c r="H43" s="58">
        <v>0</v>
      </c>
      <c r="I43" s="12"/>
    </row>
    <row r="44" spans="1:9" x14ac:dyDescent="0.25">
      <c r="A44" s="3" t="s">
        <v>47</v>
      </c>
      <c r="B44" s="13" t="s">
        <v>119</v>
      </c>
      <c r="C44" s="13" t="s">
        <v>120</v>
      </c>
      <c r="D44" s="13" t="s">
        <v>167</v>
      </c>
      <c r="E44" s="48">
        <v>43373</v>
      </c>
      <c r="F44" s="61">
        <v>212494.27000000002</v>
      </c>
      <c r="G44" s="62">
        <v>250743.23860000001</v>
      </c>
      <c r="H44" s="58">
        <v>0</v>
      </c>
      <c r="I44" s="12"/>
    </row>
    <row r="45" spans="1:9" x14ac:dyDescent="0.25">
      <c r="A45" s="3" t="s">
        <v>48</v>
      </c>
      <c r="B45" s="13" t="s">
        <v>119</v>
      </c>
      <c r="C45" s="13" t="s">
        <v>121</v>
      </c>
      <c r="D45" s="13" t="s">
        <v>168</v>
      </c>
      <c r="E45" s="48">
        <v>43373</v>
      </c>
      <c r="F45" s="61">
        <v>211061.56999999998</v>
      </c>
      <c r="G45" s="62">
        <v>249052.65259999997</v>
      </c>
      <c r="H45" s="58">
        <v>0</v>
      </c>
      <c r="I45" s="12"/>
    </row>
    <row r="46" spans="1:9" x14ac:dyDescent="0.25">
      <c r="A46" s="3" t="s">
        <v>50</v>
      </c>
      <c r="B46" s="13" t="s">
        <v>119</v>
      </c>
      <c r="C46" s="13" t="s">
        <v>122</v>
      </c>
      <c r="D46" s="13" t="s">
        <v>169</v>
      </c>
      <c r="E46" s="48">
        <v>43373</v>
      </c>
      <c r="F46" s="61">
        <v>211061.08000000002</v>
      </c>
      <c r="G46" s="62">
        <v>249052.07440000001</v>
      </c>
      <c r="H46" s="58">
        <v>0</v>
      </c>
      <c r="I46" s="12"/>
    </row>
    <row r="47" spans="1:9" ht="13" thickBot="1" x14ac:dyDescent="0.3">
      <c r="A47" s="3" t="s">
        <v>51</v>
      </c>
      <c r="B47" s="13" t="s">
        <v>119</v>
      </c>
      <c r="C47" s="13" t="s">
        <v>123</v>
      </c>
      <c r="D47" s="13" t="s">
        <v>170</v>
      </c>
      <c r="E47" s="48">
        <v>43373</v>
      </c>
      <c r="F47" s="61">
        <v>211061.08000000002</v>
      </c>
      <c r="G47" s="62">
        <v>249052.07440000001</v>
      </c>
      <c r="H47" s="60">
        <v>0</v>
      </c>
      <c r="I47" s="10"/>
    </row>
    <row r="48" spans="1:9" s="66" customFormat="1" ht="17" customHeight="1" thickBot="1" x14ac:dyDescent="0.3">
      <c r="A48" s="121" t="s">
        <v>63</v>
      </c>
      <c r="B48" s="122"/>
      <c r="C48" s="122"/>
      <c r="D48" s="122"/>
      <c r="E48" s="122"/>
      <c r="F48" s="123"/>
      <c r="G48" s="64">
        <f>SUM(G8:G47)</f>
        <v>38522889.304799996</v>
      </c>
      <c r="H48" s="67">
        <f>SUM(H8:H47)</f>
        <v>0</v>
      </c>
      <c r="I48" s="65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87071-BFBE-45F8-971F-752D1C1F54A2}">
  <dimension ref="A1:I48"/>
  <sheetViews>
    <sheetView view="pageLayout" topLeftCell="A6" zoomScaleNormal="100" workbookViewId="0">
      <selection activeCell="H33" sqref="H33"/>
    </sheetView>
  </sheetViews>
  <sheetFormatPr defaultRowHeight="12.5" x14ac:dyDescent="0.25"/>
  <cols>
    <col min="1" max="1" width="3.81640625" customWidth="1"/>
    <col min="2" max="2" width="64.08984375" customWidth="1"/>
    <col min="3" max="3" width="16.81640625" customWidth="1"/>
    <col min="4" max="4" width="12.81640625" customWidth="1"/>
    <col min="5" max="5" width="12.90625" customWidth="1"/>
    <col min="6" max="6" width="14.81640625" customWidth="1"/>
    <col min="7" max="7" width="16" customWidth="1"/>
    <col min="8" max="8" width="15.9062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1087</v>
      </c>
      <c r="B8" s="13" t="s">
        <v>171</v>
      </c>
      <c r="C8" s="13" t="s">
        <v>181</v>
      </c>
      <c r="D8" s="13" t="s">
        <v>221</v>
      </c>
      <c r="E8" s="48">
        <v>43373</v>
      </c>
      <c r="F8" s="61">
        <v>705926.1</v>
      </c>
      <c r="G8" s="62">
        <f t="shared" ref="G8:G47" si="0">F8*1.18</f>
        <v>832992.79799999995</v>
      </c>
      <c r="H8" s="55">
        <v>0</v>
      </c>
      <c r="I8" s="12"/>
    </row>
    <row r="9" spans="1:9" x14ac:dyDescent="0.25">
      <c r="A9" s="3" t="s">
        <v>1088</v>
      </c>
      <c r="B9" s="13" t="s">
        <v>172</v>
      </c>
      <c r="C9" s="13" t="s">
        <v>182</v>
      </c>
      <c r="D9" s="13" t="s">
        <v>222</v>
      </c>
      <c r="E9" s="48">
        <v>43373</v>
      </c>
      <c r="F9" s="61">
        <v>348117</v>
      </c>
      <c r="G9" s="62">
        <f t="shared" si="0"/>
        <v>410778.06</v>
      </c>
      <c r="H9" s="55">
        <v>0</v>
      </c>
      <c r="I9" s="12"/>
    </row>
    <row r="10" spans="1:9" x14ac:dyDescent="0.25">
      <c r="A10" s="3" t="s">
        <v>1089</v>
      </c>
      <c r="B10" s="13" t="s">
        <v>173</v>
      </c>
      <c r="C10" s="17" t="s">
        <v>183</v>
      </c>
      <c r="D10" s="13" t="s">
        <v>223</v>
      </c>
      <c r="E10" s="48">
        <v>43373</v>
      </c>
      <c r="F10" s="61">
        <v>1149500</v>
      </c>
      <c r="G10" s="62">
        <f t="shared" si="0"/>
        <v>1356410</v>
      </c>
      <c r="H10" s="55">
        <v>0</v>
      </c>
      <c r="I10" s="12"/>
    </row>
    <row r="11" spans="1:9" x14ac:dyDescent="0.25">
      <c r="A11" s="3" t="s">
        <v>1090</v>
      </c>
      <c r="B11" s="13" t="s">
        <v>174</v>
      </c>
      <c r="C11" s="13" t="s">
        <v>184</v>
      </c>
      <c r="D11" s="13" t="s">
        <v>224</v>
      </c>
      <c r="E11" s="48">
        <v>43373</v>
      </c>
      <c r="F11" s="61">
        <v>647737.19999999995</v>
      </c>
      <c r="G11" s="62">
        <f t="shared" si="0"/>
        <v>764329.89599999995</v>
      </c>
      <c r="H11" s="55">
        <v>0</v>
      </c>
      <c r="I11" s="12"/>
    </row>
    <row r="12" spans="1:9" x14ac:dyDescent="0.25">
      <c r="A12" s="3" t="s">
        <v>1091</v>
      </c>
      <c r="B12" s="13" t="s">
        <v>174</v>
      </c>
      <c r="C12" s="13" t="s">
        <v>185</v>
      </c>
      <c r="D12" s="13" t="s">
        <v>225</v>
      </c>
      <c r="E12" s="48">
        <v>43373</v>
      </c>
      <c r="F12" s="61">
        <v>647737.19999999995</v>
      </c>
      <c r="G12" s="62">
        <f t="shared" si="0"/>
        <v>764329.89599999995</v>
      </c>
      <c r="H12" s="55">
        <v>0</v>
      </c>
      <c r="I12" s="12"/>
    </row>
    <row r="13" spans="1:9" x14ac:dyDescent="0.25">
      <c r="A13" s="3" t="s">
        <v>1092</v>
      </c>
      <c r="B13" s="13" t="s">
        <v>174</v>
      </c>
      <c r="C13" s="13" t="s">
        <v>186</v>
      </c>
      <c r="D13" s="13" t="s">
        <v>226</v>
      </c>
      <c r="E13" s="48">
        <v>43373</v>
      </c>
      <c r="F13" s="61">
        <v>647737.19999999995</v>
      </c>
      <c r="G13" s="62">
        <f t="shared" si="0"/>
        <v>764329.89599999995</v>
      </c>
      <c r="H13" s="55">
        <v>0</v>
      </c>
      <c r="I13" s="12"/>
    </row>
    <row r="14" spans="1:9" x14ac:dyDescent="0.25">
      <c r="A14" s="3" t="s">
        <v>1093</v>
      </c>
      <c r="B14" s="13" t="s">
        <v>175</v>
      </c>
      <c r="C14" s="13" t="s">
        <v>187</v>
      </c>
      <c r="D14" s="13" t="s">
        <v>227</v>
      </c>
      <c r="E14" s="48">
        <v>43373</v>
      </c>
      <c r="F14" s="61">
        <v>647737.19999999995</v>
      </c>
      <c r="G14" s="62">
        <f t="shared" si="0"/>
        <v>764329.89599999995</v>
      </c>
      <c r="H14" s="55">
        <v>0</v>
      </c>
      <c r="I14" s="12"/>
    </row>
    <row r="15" spans="1:9" x14ac:dyDescent="0.25">
      <c r="A15" s="3" t="s">
        <v>1094</v>
      </c>
      <c r="B15" s="13" t="s">
        <v>175</v>
      </c>
      <c r="C15" s="13" t="s">
        <v>188</v>
      </c>
      <c r="D15" s="13" t="s">
        <v>228</v>
      </c>
      <c r="E15" s="48">
        <v>43373</v>
      </c>
      <c r="F15" s="61">
        <v>647737.19999999995</v>
      </c>
      <c r="G15" s="62">
        <f t="shared" si="0"/>
        <v>764329.89599999995</v>
      </c>
      <c r="H15" s="55">
        <v>0</v>
      </c>
      <c r="I15" s="12"/>
    </row>
    <row r="16" spans="1:9" x14ac:dyDescent="0.25">
      <c r="A16" s="3" t="s">
        <v>1095</v>
      </c>
      <c r="B16" s="13" t="s">
        <v>175</v>
      </c>
      <c r="C16" s="13" t="s">
        <v>189</v>
      </c>
      <c r="D16" s="13" t="s">
        <v>229</v>
      </c>
      <c r="E16" s="48">
        <v>43373</v>
      </c>
      <c r="F16" s="61">
        <v>647737.19999999995</v>
      </c>
      <c r="G16" s="62">
        <f t="shared" si="0"/>
        <v>764329.89599999995</v>
      </c>
      <c r="H16" s="55">
        <v>0</v>
      </c>
      <c r="I16" s="12"/>
    </row>
    <row r="17" spans="1:9" x14ac:dyDescent="0.25">
      <c r="A17" s="3" t="s">
        <v>1096</v>
      </c>
      <c r="B17" s="13" t="s">
        <v>175</v>
      </c>
      <c r="C17" s="13" t="s">
        <v>190</v>
      </c>
      <c r="D17" s="13" t="s">
        <v>230</v>
      </c>
      <c r="E17" s="48">
        <v>43373</v>
      </c>
      <c r="F17" s="61">
        <v>647737.19999999995</v>
      </c>
      <c r="G17" s="62">
        <f t="shared" si="0"/>
        <v>764329.89599999995</v>
      </c>
      <c r="H17" s="55">
        <v>0</v>
      </c>
      <c r="I17" s="12"/>
    </row>
    <row r="18" spans="1:9" x14ac:dyDescent="0.25">
      <c r="A18" s="3" t="s">
        <v>1097</v>
      </c>
      <c r="B18" s="13" t="s">
        <v>175</v>
      </c>
      <c r="C18" s="13" t="s">
        <v>191</v>
      </c>
      <c r="D18" s="13" t="s">
        <v>231</v>
      </c>
      <c r="E18" s="48">
        <v>43373</v>
      </c>
      <c r="F18" s="61">
        <v>647737.19999999995</v>
      </c>
      <c r="G18" s="62">
        <f t="shared" si="0"/>
        <v>764329.89599999995</v>
      </c>
      <c r="H18" s="55">
        <v>0</v>
      </c>
      <c r="I18" s="12"/>
    </row>
    <row r="19" spans="1:9" x14ac:dyDescent="0.25">
      <c r="A19" s="3" t="s">
        <v>1098</v>
      </c>
      <c r="B19" s="13" t="s">
        <v>176</v>
      </c>
      <c r="C19" s="13" t="s">
        <v>192</v>
      </c>
      <c r="D19" s="13" t="s">
        <v>232</v>
      </c>
      <c r="E19" s="48">
        <v>43373</v>
      </c>
      <c r="F19" s="61">
        <v>198934.89</v>
      </c>
      <c r="G19" s="62">
        <f t="shared" si="0"/>
        <v>234743.17019999999</v>
      </c>
      <c r="H19" s="55">
        <v>0</v>
      </c>
      <c r="I19" s="12"/>
    </row>
    <row r="20" spans="1:9" x14ac:dyDescent="0.25">
      <c r="A20" s="3" t="s">
        <v>1099</v>
      </c>
      <c r="B20" s="13" t="s">
        <v>176</v>
      </c>
      <c r="C20" s="13" t="s">
        <v>193</v>
      </c>
      <c r="D20" s="13" t="s">
        <v>233</v>
      </c>
      <c r="E20" s="48">
        <v>43373</v>
      </c>
      <c r="F20" s="61">
        <v>198934.89</v>
      </c>
      <c r="G20" s="62">
        <f t="shared" si="0"/>
        <v>234743.17019999999</v>
      </c>
      <c r="H20" s="55">
        <v>0</v>
      </c>
      <c r="I20" s="12"/>
    </row>
    <row r="21" spans="1:9" x14ac:dyDescent="0.25">
      <c r="A21" s="3" t="s">
        <v>1100</v>
      </c>
      <c r="B21" s="13" t="s">
        <v>176</v>
      </c>
      <c r="C21" s="13" t="s">
        <v>194</v>
      </c>
      <c r="D21" s="13" t="s">
        <v>234</v>
      </c>
      <c r="E21" s="48">
        <v>43373</v>
      </c>
      <c r="F21" s="61">
        <v>198934.89</v>
      </c>
      <c r="G21" s="62">
        <f t="shared" si="0"/>
        <v>234743.17019999999</v>
      </c>
      <c r="H21" s="55">
        <v>0</v>
      </c>
      <c r="I21" s="12"/>
    </row>
    <row r="22" spans="1:9" x14ac:dyDescent="0.25">
      <c r="A22" s="3" t="s">
        <v>1101</v>
      </c>
      <c r="B22" s="13" t="s">
        <v>176</v>
      </c>
      <c r="C22" s="13" t="s">
        <v>195</v>
      </c>
      <c r="D22" s="13" t="s">
        <v>235</v>
      </c>
      <c r="E22" s="48">
        <v>43373</v>
      </c>
      <c r="F22" s="61">
        <v>198934.89</v>
      </c>
      <c r="G22" s="62">
        <f t="shared" si="0"/>
        <v>234743.17019999999</v>
      </c>
      <c r="H22" s="55">
        <v>0</v>
      </c>
      <c r="I22" s="12"/>
    </row>
    <row r="23" spans="1:9" x14ac:dyDescent="0.25">
      <c r="A23" s="3" t="s">
        <v>1102</v>
      </c>
      <c r="B23" s="13" t="s">
        <v>176</v>
      </c>
      <c r="C23" s="13" t="s">
        <v>196</v>
      </c>
      <c r="D23" s="13" t="s">
        <v>236</v>
      </c>
      <c r="E23" s="48">
        <v>43373</v>
      </c>
      <c r="F23" s="61">
        <v>198934.89</v>
      </c>
      <c r="G23" s="62">
        <f t="shared" si="0"/>
        <v>234743.17019999999</v>
      </c>
      <c r="H23" s="55">
        <v>0</v>
      </c>
      <c r="I23" s="12"/>
    </row>
    <row r="24" spans="1:9" x14ac:dyDescent="0.25">
      <c r="A24" s="3" t="s">
        <v>1103</v>
      </c>
      <c r="B24" s="13" t="s">
        <v>176</v>
      </c>
      <c r="C24" s="13" t="s">
        <v>197</v>
      </c>
      <c r="D24" s="13" t="s">
        <v>237</v>
      </c>
      <c r="E24" s="48">
        <v>43373</v>
      </c>
      <c r="F24" s="61">
        <v>198934.89</v>
      </c>
      <c r="G24" s="62">
        <f t="shared" si="0"/>
        <v>234743.17019999999</v>
      </c>
      <c r="H24" s="55">
        <v>0</v>
      </c>
      <c r="I24" s="12"/>
    </row>
    <row r="25" spans="1:9" x14ac:dyDescent="0.25">
      <c r="A25" s="3" t="s">
        <v>1104</v>
      </c>
      <c r="B25" s="13" t="s">
        <v>176</v>
      </c>
      <c r="C25" s="13" t="s">
        <v>198</v>
      </c>
      <c r="D25" s="13" t="s">
        <v>238</v>
      </c>
      <c r="E25" s="48">
        <v>43373</v>
      </c>
      <c r="F25" s="61">
        <v>189594.89</v>
      </c>
      <c r="G25" s="62">
        <f t="shared" si="0"/>
        <v>223721.97020000001</v>
      </c>
      <c r="H25" s="55">
        <v>0</v>
      </c>
      <c r="I25" s="12"/>
    </row>
    <row r="26" spans="1:9" x14ac:dyDescent="0.25">
      <c r="A26" s="3" t="s">
        <v>1105</v>
      </c>
      <c r="B26" s="13" t="s">
        <v>176</v>
      </c>
      <c r="C26" s="13" t="s">
        <v>199</v>
      </c>
      <c r="D26" s="13" t="s">
        <v>239</v>
      </c>
      <c r="E26" s="48">
        <v>43373</v>
      </c>
      <c r="F26" s="61">
        <v>189594.89</v>
      </c>
      <c r="G26" s="62">
        <f t="shared" si="0"/>
        <v>223721.97020000001</v>
      </c>
      <c r="H26" s="55">
        <v>0</v>
      </c>
      <c r="I26" s="12"/>
    </row>
    <row r="27" spans="1:9" x14ac:dyDescent="0.25">
      <c r="A27" s="3" t="s">
        <v>1106</v>
      </c>
      <c r="B27" s="13" t="s">
        <v>176</v>
      </c>
      <c r="C27" s="13" t="s">
        <v>200</v>
      </c>
      <c r="D27" s="13" t="s">
        <v>240</v>
      </c>
      <c r="E27" s="48">
        <v>43373</v>
      </c>
      <c r="F27" s="61">
        <v>189594.89</v>
      </c>
      <c r="G27" s="62">
        <f t="shared" si="0"/>
        <v>223721.97020000001</v>
      </c>
      <c r="H27" s="55">
        <v>0</v>
      </c>
      <c r="I27" s="12"/>
    </row>
    <row r="28" spans="1:9" x14ac:dyDescent="0.25">
      <c r="A28" s="3" t="s">
        <v>1107</v>
      </c>
      <c r="B28" s="13" t="s">
        <v>176</v>
      </c>
      <c r="C28" s="13" t="s">
        <v>201</v>
      </c>
      <c r="D28" s="13" t="s">
        <v>241</v>
      </c>
      <c r="E28" s="48">
        <v>43373</v>
      </c>
      <c r="F28" s="61">
        <v>189594.89</v>
      </c>
      <c r="G28" s="62">
        <f t="shared" si="0"/>
        <v>223721.97020000001</v>
      </c>
      <c r="H28" s="55">
        <v>0</v>
      </c>
      <c r="I28" s="12"/>
    </row>
    <row r="29" spans="1:9" x14ac:dyDescent="0.25">
      <c r="A29" s="3" t="s">
        <v>1108</v>
      </c>
      <c r="B29" s="13" t="s">
        <v>176</v>
      </c>
      <c r="C29" s="13" t="s">
        <v>202</v>
      </c>
      <c r="D29" s="13" t="s">
        <v>242</v>
      </c>
      <c r="E29" s="48">
        <v>43373</v>
      </c>
      <c r="F29" s="61">
        <v>189594.89</v>
      </c>
      <c r="G29" s="62">
        <f t="shared" si="0"/>
        <v>223721.97020000001</v>
      </c>
      <c r="H29" s="55">
        <v>0</v>
      </c>
      <c r="I29" s="12"/>
    </row>
    <row r="30" spans="1:9" x14ac:dyDescent="0.25">
      <c r="A30" s="3" t="s">
        <v>1109</v>
      </c>
      <c r="B30" s="13" t="s">
        <v>176</v>
      </c>
      <c r="C30" s="13" t="s">
        <v>203</v>
      </c>
      <c r="D30" s="13" t="s">
        <v>243</v>
      </c>
      <c r="E30" s="48">
        <v>43373</v>
      </c>
      <c r="F30" s="61">
        <v>189594.89</v>
      </c>
      <c r="G30" s="62">
        <f t="shared" si="0"/>
        <v>223721.97020000001</v>
      </c>
      <c r="H30" s="55">
        <v>0</v>
      </c>
      <c r="I30" s="12"/>
    </row>
    <row r="31" spans="1:9" x14ac:dyDescent="0.25">
      <c r="A31" s="3" t="s">
        <v>1110</v>
      </c>
      <c r="B31" s="13" t="s">
        <v>177</v>
      </c>
      <c r="C31" s="13" t="s">
        <v>204</v>
      </c>
      <c r="D31" s="13" t="s">
        <v>244</v>
      </c>
      <c r="E31" s="48">
        <v>43373</v>
      </c>
      <c r="F31" s="61">
        <v>157166.9</v>
      </c>
      <c r="G31" s="62">
        <f t="shared" si="0"/>
        <v>185456.94199999998</v>
      </c>
      <c r="H31" s="55">
        <v>0</v>
      </c>
      <c r="I31" s="12"/>
    </row>
    <row r="32" spans="1:9" x14ac:dyDescent="0.25">
      <c r="A32" s="3" t="s">
        <v>1111</v>
      </c>
      <c r="B32" s="13" t="s">
        <v>178</v>
      </c>
      <c r="C32" s="13" t="s">
        <v>205</v>
      </c>
      <c r="D32" s="13" t="s">
        <v>245</v>
      </c>
      <c r="E32" s="48">
        <v>43373</v>
      </c>
      <c r="F32" s="61">
        <v>232557.15999999997</v>
      </c>
      <c r="G32" s="62">
        <f t="shared" si="0"/>
        <v>274417.44879999995</v>
      </c>
      <c r="H32" s="55">
        <v>0</v>
      </c>
      <c r="I32" s="12"/>
    </row>
    <row r="33" spans="1:9" x14ac:dyDescent="0.25">
      <c r="A33" s="3" t="s">
        <v>1112</v>
      </c>
      <c r="B33" s="13" t="s">
        <v>178</v>
      </c>
      <c r="C33" s="13" t="s">
        <v>206</v>
      </c>
      <c r="D33" s="13" t="s">
        <v>246</v>
      </c>
      <c r="E33" s="48">
        <v>43373</v>
      </c>
      <c r="F33" s="61">
        <v>232557.15999999997</v>
      </c>
      <c r="G33" s="62">
        <f t="shared" si="0"/>
        <v>274417.44879999995</v>
      </c>
      <c r="H33" s="55">
        <v>0</v>
      </c>
      <c r="I33" s="12"/>
    </row>
    <row r="34" spans="1:9" x14ac:dyDescent="0.25">
      <c r="A34" s="3" t="s">
        <v>1113</v>
      </c>
      <c r="B34" s="13" t="s">
        <v>179</v>
      </c>
      <c r="C34" s="13" t="s">
        <v>207</v>
      </c>
      <c r="D34" s="13" t="s">
        <v>247</v>
      </c>
      <c r="E34" s="48">
        <v>43373</v>
      </c>
      <c r="F34" s="61">
        <v>206517</v>
      </c>
      <c r="G34" s="62">
        <f t="shared" si="0"/>
        <v>243690.06</v>
      </c>
      <c r="H34" s="55">
        <v>0</v>
      </c>
      <c r="I34" s="12"/>
    </row>
    <row r="35" spans="1:9" x14ac:dyDescent="0.25">
      <c r="A35" s="3" t="s">
        <v>1114</v>
      </c>
      <c r="B35" s="13" t="s">
        <v>179</v>
      </c>
      <c r="C35" s="13" t="s">
        <v>208</v>
      </c>
      <c r="D35" s="13" t="s">
        <v>248</v>
      </c>
      <c r="E35" s="48">
        <v>43373</v>
      </c>
      <c r="F35" s="61">
        <v>206517</v>
      </c>
      <c r="G35" s="62">
        <f t="shared" si="0"/>
        <v>243690.06</v>
      </c>
      <c r="H35" s="55">
        <v>0</v>
      </c>
      <c r="I35" s="12"/>
    </row>
    <row r="36" spans="1:9" x14ac:dyDescent="0.25">
      <c r="A36" s="3" t="s">
        <v>1115</v>
      </c>
      <c r="B36" s="13" t="s">
        <v>179</v>
      </c>
      <c r="C36" s="13" t="s">
        <v>209</v>
      </c>
      <c r="D36" s="13" t="s">
        <v>249</v>
      </c>
      <c r="E36" s="48">
        <v>43373</v>
      </c>
      <c r="F36" s="61">
        <v>206517</v>
      </c>
      <c r="G36" s="62">
        <f t="shared" si="0"/>
        <v>243690.06</v>
      </c>
      <c r="H36" s="55">
        <v>0</v>
      </c>
      <c r="I36" s="12"/>
    </row>
    <row r="37" spans="1:9" x14ac:dyDescent="0.25">
      <c r="A37" s="3" t="s">
        <v>1116</v>
      </c>
      <c r="B37" s="13" t="s">
        <v>179</v>
      </c>
      <c r="C37" s="13" t="s">
        <v>210</v>
      </c>
      <c r="D37" s="13" t="s">
        <v>250</v>
      </c>
      <c r="E37" s="48">
        <v>43373</v>
      </c>
      <c r="F37" s="61">
        <v>206517</v>
      </c>
      <c r="G37" s="62">
        <f t="shared" si="0"/>
        <v>243690.06</v>
      </c>
      <c r="H37" s="55">
        <v>0</v>
      </c>
      <c r="I37" s="12"/>
    </row>
    <row r="38" spans="1:9" x14ac:dyDescent="0.25">
      <c r="A38" s="3" t="s">
        <v>1117</v>
      </c>
      <c r="B38" s="13" t="s">
        <v>179</v>
      </c>
      <c r="C38" s="13" t="s">
        <v>211</v>
      </c>
      <c r="D38" s="13" t="s">
        <v>251</v>
      </c>
      <c r="E38" s="48">
        <v>43373</v>
      </c>
      <c r="F38" s="61">
        <v>206517</v>
      </c>
      <c r="G38" s="62">
        <f t="shared" si="0"/>
        <v>243690.06</v>
      </c>
      <c r="H38" s="55">
        <v>0</v>
      </c>
      <c r="I38" s="12"/>
    </row>
    <row r="39" spans="1:9" x14ac:dyDescent="0.25">
      <c r="A39" s="3" t="s">
        <v>1118</v>
      </c>
      <c r="B39" s="13" t="s">
        <v>179</v>
      </c>
      <c r="C39" s="13" t="s">
        <v>212</v>
      </c>
      <c r="D39" s="13" t="s">
        <v>252</v>
      </c>
      <c r="E39" s="48">
        <v>43373</v>
      </c>
      <c r="F39" s="61">
        <v>206517</v>
      </c>
      <c r="G39" s="62">
        <f t="shared" si="0"/>
        <v>243690.06</v>
      </c>
      <c r="H39" s="55">
        <v>0</v>
      </c>
      <c r="I39" s="12"/>
    </row>
    <row r="40" spans="1:9" x14ac:dyDescent="0.25">
      <c r="A40" s="3" t="s">
        <v>1119</v>
      </c>
      <c r="B40" s="13" t="s">
        <v>179</v>
      </c>
      <c r="C40" s="13" t="s">
        <v>213</v>
      </c>
      <c r="D40" s="13" t="s">
        <v>253</v>
      </c>
      <c r="E40" s="48">
        <v>43373</v>
      </c>
      <c r="F40" s="61">
        <v>206517</v>
      </c>
      <c r="G40" s="62">
        <f t="shared" si="0"/>
        <v>243690.06</v>
      </c>
      <c r="H40" s="55">
        <v>0</v>
      </c>
      <c r="I40" s="12"/>
    </row>
    <row r="41" spans="1:9" x14ac:dyDescent="0.25">
      <c r="A41" s="3" t="s">
        <v>1120</v>
      </c>
      <c r="B41" s="13" t="s">
        <v>180</v>
      </c>
      <c r="C41" s="17" t="s">
        <v>214</v>
      </c>
      <c r="D41" s="13" t="s">
        <v>254</v>
      </c>
      <c r="E41" s="48">
        <v>43373</v>
      </c>
      <c r="F41" s="61">
        <v>856099.2</v>
      </c>
      <c r="G41" s="62">
        <f t="shared" si="0"/>
        <v>1010197.0559999999</v>
      </c>
      <c r="H41" s="55">
        <v>0</v>
      </c>
      <c r="I41" s="12"/>
    </row>
    <row r="42" spans="1:9" x14ac:dyDescent="0.25">
      <c r="A42" s="3" t="s">
        <v>1121</v>
      </c>
      <c r="B42" s="13" t="s">
        <v>176</v>
      </c>
      <c r="C42" s="13" t="s">
        <v>215</v>
      </c>
      <c r="D42" s="13" t="s">
        <v>255</v>
      </c>
      <c r="E42" s="48">
        <v>43373</v>
      </c>
      <c r="F42" s="61">
        <v>198934.89</v>
      </c>
      <c r="G42" s="62">
        <f t="shared" si="0"/>
        <v>234743.17019999999</v>
      </c>
      <c r="H42" s="55">
        <v>0</v>
      </c>
      <c r="I42" s="12"/>
    </row>
    <row r="43" spans="1:9" x14ac:dyDescent="0.25">
      <c r="A43" s="3" t="s">
        <v>1122</v>
      </c>
      <c r="B43" s="13" t="s">
        <v>176</v>
      </c>
      <c r="C43" s="13" t="s">
        <v>216</v>
      </c>
      <c r="D43" s="13" t="s">
        <v>256</v>
      </c>
      <c r="E43" s="48">
        <v>43373</v>
      </c>
      <c r="F43" s="61">
        <v>198934.89</v>
      </c>
      <c r="G43" s="62">
        <f t="shared" si="0"/>
        <v>234743.17019999999</v>
      </c>
      <c r="H43" s="55">
        <v>0</v>
      </c>
      <c r="I43" s="12"/>
    </row>
    <row r="44" spans="1:9" x14ac:dyDescent="0.25">
      <c r="A44" s="3" t="s">
        <v>1123</v>
      </c>
      <c r="B44" s="13" t="s">
        <v>176</v>
      </c>
      <c r="C44" s="13" t="s">
        <v>217</v>
      </c>
      <c r="D44" s="13" t="s">
        <v>257</v>
      </c>
      <c r="E44" s="48">
        <v>43373</v>
      </c>
      <c r="F44" s="61">
        <v>198934.89</v>
      </c>
      <c r="G44" s="62">
        <f t="shared" si="0"/>
        <v>234743.17019999999</v>
      </c>
      <c r="H44" s="55">
        <v>0</v>
      </c>
      <c r="I44" s="12"/>
    </row>
    <row r="45" spans="1:9" x14ac:dyDescent="0.25">
      <c r="A45" s="3" t="s">
        <v>1124</v>
      </c>
      <c r="B45" s="13" t="s">
        <v>176</v>
      </c>
      <c r="C45" s="13" t="s">
        <v>218</v>
      </c>
      <c r="D45" s="13" t="s">
        <v>258</v>
      </c>
      <c r="E45" s="48">
        <v>43373</v>
      </c>
      <c r="F45" s="61">
        <v>198934.89</v>
      </c>
      <c r="G45" s="62">
        <f t="shared" si="0"/>
        <v>234743.17019999999</v>
      </c>
      <c r="H45" s="55">
        <v>0</v>
      </c>
      <c r="I45" s="12"/>
    </row>
    <row r="46" spans="1:9" x14ac:dyDescent="0.25">
      <c r="A46" s="3" t="s">
        <v>1125</v>
      </c>
      <c r="B46" s="13" t="s">
        <v>176</v>
      </c>
      <c r="C46" s="13" t="s">
        <v>219</v>
      </c>
      <c r="D46" s="13" t="s">
        <v>259</v>
      </c>
      <c r="E46" s="48">
        <v>43373</v>
      </c>
      <c r="F46" s="61">
        <v>198934.89</v>
      </c>
      <c r="G46" s="62">
        <f t="shared" si="0"/>
        <v>234743.17019999999</v>
      </c>
      <c r="H46" s="55">
        <v>0</v>
      </c>
      <c r="I46" s="12"/>
    </row>
    <row r="47" spans="1:9" ht="13" thickBot="1" x14ac:dyDescent="0.3">
      <c r="A47" s="3" t="s">
        <v>1126</v>
      </c>
      <c r="B47" s="13" t="s">
        <v>176</v>
      </c>
      <c r="C47" s="13" t="s">
        <v>220</v>
      </c>
      <c r="D47" s="13" t="s">
        <v>260</v>
      </c>
      <c r="E47" s="48">
        <v>43373</v>
      </c>
      <c r="F47" s="61">
        <v>198934.89</v>
      </c>
      <c r="G47" s="62">
        <f t="shared" si="0"/>
        <v>234743.17019999999</v>
      </c>
      <c r="H47" s="55">
        <v>0</v>
      </c>
      <c r="I47" s="10"/>
    </row>
    <row r="48" spans="1:9" s="66" customFormat="1" ht="17" customHeight="1" thickBot="1" x14ac:dyDescent="0.3">
      <c r="A48" s="121" t="s">
        <v>63</v>
      </c>
      <c r="B48" s="122"/>
      <c r="C48" s="122"/>
      <c r="D48" s="122"/>
      <c r="E48" s="122"/>
      <c r="F48" s="123"/>
      <c r="G48" s="73">
        <f>SUM(G8:G47)</f>
        <v>16324389.205199998</v>
      </c>
      <c r="H48" s="67">
        <f>SUM(H8:H47)</f>
        <v>0</v>
      </c>
      <c r="I48" s="65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CBD9-58BF-4D23-81DC-42169C96B20B}">
  <dimension ref="A1:I48"/>
  <sheetViews>
    <sheetView view="pageLayout" topLeftCell="A15" zoomScaleNormal="100" workbookViewId="0">
      <selection activeCell="B29" sqref="B29"/>
    </sheetView>
  </sheetViews>
  <sheetFormatPr defaultRowHeight="12.5" x14ac:dyDescent="0.25"/>
  <cols>
    <col min="1" max="1" width="3.81640625" customWidth="1"/>
    <col min="2" max="2" width="73.81640625" customWidth="1"/>
    <col min="3" max="3" width="16.81640625" customWidth="1"/>
    <col min="4" max="4" width="12.81640625" customWidth="1"/>
    <col min="5" max="5" width="13.453125" customWidth="1"/>
    <col min="6" max="6" width="14.81640625" customWidth="1"/>
    <col min="7" max="7" width="15.08984375" customWidth="1"/>
    <col min="8" max="8" width="13.8164062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1127</v>
      </c>
      <c r="B8" s="13" t="s">
        <v>177</v>
      </c>
      <c r="C8" s="13" t="s">
        <v>272</v>
      </c>
      <c r="D8" s="21" t="s">
        <v>308</v>
      </c>
      <c r="E8" s="14">
        <v>43373</v>
      </c>
      <c r="F8" s="61">
        <v>157166.9</v>
      </c>
      <c r="G8" s="62">
        <f t="shared" ref="G8:G47" si="0">F8*1.18</f>
        <v>185456.94199999998</v>
      </c>
      <c r="H8" s="59">
        <v>0</v>
      </c>
      <c r="I8" s="12"/>
    </row>
    <row r="9" spans="1:9" x14ac:dyDescent="0.25">
      <c r="A9" s="3" t="s">
        <v>1128</v>
      </c>
      <c r="B9" s="13" t="s">
        <v>261</v>
      </c>
      <c r="C9" s="13" t="s">
        <v>273</v>
      </c>
      <c r="D9" s="21" t="s">
        <v>309</v>
      </c>
      <c r="E9" s="14">
        <v>43373</v>
      </c>
      <c r="F9" s="61">
        <v>386346.94999999995</v>
      </c>
      <c r="G9" s="62">
        <f t="shared" si="0"/>
        <v>455889.4009999999</v>
      </c>
      <c r="H9" s="58">
        <v>0</v>
      </c>
      <c r="I9" s="12"/>
    </row>
    <row r="10" spans="1:9" x14ac:dyDescent="0.25">
      <c r="A10" s="3" t="s">
        <v>1129</v>
      </c>
      <c r="B10" s="13" t="s">
        <v>261</v>
      </c>
      <c r="C10" s="13" t="s">
        <v>274</v>
      </c>
      <c r="D10" s="21" t="s">
        <v>310</v>
      </c>
      <c r="E10" s="14">
        <v>43373</v>
      </c>
      <c r="F10" s="61">
        <v>386346.94999999995</v>
      </c>
      <c r="G10" s="62">
        <f t="shared" si="0"/>
        <v>455889.4009999999</v>
      </c>
      <c r="H10" s="59">
        <v>0</v>
      </c>
      <c r="I10" s="12"/>
    </row>
    <row r="11" spans="1:9" x14ac:dyDescent="0.25">
      <c r="A11" s="3" t="s">
        <v>1130</v>
      </c>
      <c r="B11" s="13" t="s">
        <v>178</v>
      </c>
      <c r="C11" s="13" t="s">
        <v>275</v>
      </c>
      <c r="D11" s="21" t="s">
        <v>311</v>
      </c>
      <c r="E11" s="14">
        <v>43373</v>
      </c>
      <c r="F11" s="61">
        <v>232557.15999999997</v>
      </c>
      <c r="G11" s="62">
        <f t="shared" si="0"/>
        <v>274417.44879999995</v>
      </c>
      <c r="H11" s="58">
        <v>0</v>
      </c>
      <c r="I11" s="12"/>
    </row>
    <row r="12" spans="1:9" x14ac:dyDescent="0.25">
      <c r="A12" s="3" t="s">
        <v>1131</v>
      </c>
      <c r="B12" s="13" t="s">
        <v>176</v>
      </c>
      <c r="C12" s="13" t="s">
        <v>276</v>
      </c>
      <c r="D12" s="21" t="s">
        <v>312</v>
      </c>
      <c r="E12" s="14">
        <v>43373</v>
      </c>
      <c r="F12" s="61">
        <v>198934.89</v>
      </c>
      <c r="G12" s="62">
        <f t="shared" si="0"/>
        <v>234743.17019999999</v>
      </c>
      <c r="H12" s="59">
        <v>0</v>
      </c>
      <c r="I12" s="12"/>
    </row>
    <row r="13" spans="1:9" x14ac:dyDescent="0.25">
      <c r="A13" s="3" t="s">
        <v>1132</v>
      </c>
      <c r="B13" s="13" t="s">
        <v>176</v>
      </c>
      <c r="C13" s="13" t="s">
        <v>277</v>
      </c>
      <c r="D13" s="21" t="s">
        <v>313</v>
      </c>
      <c r="E13" s="14">
        <v>43373</v>
      </c>
      <c r="F13" s="61">
        <v>198934.89</v>
      </c>
      <c r="G13" s="62">
        <f t="shared" si="0"/>
        <v>234743.17019999999</v>
      </c>
      <c r="H13" s="58">
        <v>0</v>
      </c>
      <c r="I13" s="12"/>
    </row>
    <row r="14" spans="1:9" x14ac:dyDescent="0.25">
      <c r="A14" s="3" t="s">
        <v>1133</v>
      </c>
      <c r="B14" s="13" t="s">
        <v>176</v>
      </c>
      <c r="C14" s="13" t="s">
        <v>278</v>
      </c>
      <c r="D14" s="21" t="s">
        <v>314</v>
      </c>
      <c r="E14" s="14">
        <v>43373</v>
      </c>
      <c r="F14" s="61">
        <v>198934.89</v>
      </c>
      <c r="G14" s="62">
        <f t="shared" si="0"/>
        <v>234743.17019999999</v>
      </c>
      <c r="H14" s="59">
        <v>0</v>
      </c>
      <c r="I14" s="12"/>
    </row>
    <row r="15" spans="1:9" x14ac:dyDescent="0.25">
      <c r="A15" s="3" t="s">
        <v>1134</v>
      </c>
      <c r="B15" s="13" t="s">
        <v>176</v>
      </c>
      <c r="C15" s="13" t="s">
        <v>279</v>
      </c>
      <c r="D15" s="21" t="s">
        <v>315</v>
      </c>
      <c r="E15" s="14">
        <v>43373</v>
      </c>
      <c r="F15" s="61">
        <v>198934.89</v>
      </c>
      <c r="G15" s="62">
        <f t="shared" si="0"/>
        <v>234743.17019999999</v>
      </c>
      <c r="H15" s="58">
        <v>0</v>
      </c>
      <c r="I15" s="12"/>
    </row>
    <row r="16" spans="1:9" x14ac:dyDescent="0.25">
      <c r="A16" s="3" t="s">
        <v>1135</v>
      </c>
      <c r="B16" s="13" t="s">
        <v>176</v>
      </c>
      <c r="C16" s="13" t="s">
        <v>280</v>
      </c>
      <c r="D16" s="21" t="s">
        <v>316</v>
      </c>
      <c r="E16" s="14">
        <v>43373</v>
      </c>
      <c r="F16" s="61">
        <v>198934.89</v>
      </c>
      <c r="G16" s="62">
        <f t="shared" si="0"/>
        <v>234743.17019999999</v>
      </c>
      <c r="H16" s="59">
        <v>0</v>
      </c>
      <c r="I16" s="12"/>
    </row>
    <row r="17" spans="1:9" x14ac:dyDescent="0.25">
      <c r="A17" s="3" t="s">
        <v>1136</v>
      </c>
      <c r="B17" s="13" t="s">
        <v>176</v>
      </c>
      <c r="C17" s="13" t="s">
        <v>281</v>
      </c>
      <c r="D17" s="21" t="s">
        <v>317</v>
      </c>
      <c r="E17" s="14">
        <v>43373</v>
      </c>
      <c r="F17" s="61">
        <v>198934.89</v>
      </c>
      <c r="G17" s="62">
        <f t="shared" si="0"/>
        <v>234743.17019999999</v>
      </c>
      <c r="H17" s="58">
        <v>0</v>
      </c>
      <c r="I17" s="12"/>
    </row>
    <row r="18" spans="1:9" x14ac:dyDescent="0.25">
      <c r="A18" s="3" t="s">
        <v>1137</v>
      </c>
      <c r="B18" s="13" t="s">
        <v>176</v>
      </c>
      <c r="C18" s="13" t="s">
        <v>282</v>
      </c>
      <c r="D18" s="21" t="s">
        <v>318</v>
      </c>
      <c r="E18" s="14">
        <v>43373</v>
      </c>
      <c r="F18" s="61">
        <v>198934.89</v>
      </c>
      <c r="G18" s="62">
        <f t="shared" si="0"/>
        <v>234743.17019999999</v>
      </c>
      <c r="H18" s="59">
        <v>0</v>
      </c>
      <c r="I18" s="12"/>
    </row>
    <row r="19" spans="1:9" x14ac:dyDescent="0.25">
      <c r="A19" s="3" t="s">
        <v>1138</v>
      </c>
      <c r="B19" s="13" t="s">
        <v>176</v>
      </c>
      <c r="C19" s="13" t="s">
        <v>283</v>
      </c>
      <c r="D19" s="21" t="s">
        <v>319</v>
      </c>
      <c r="E19" s="14">
        <v>43373</v>
      </c>
      <c r="F19" s="61">
        <v>198934.89</v>
      </c>
      <c r="G19" s="62">
        <f t="shared" si="0"/>
        <v>234743.17019999999</v>
      </c>
      <c r="H19" s="58">
        <v>0</v>
      </c>
      <c r="I19" s="12"/>
    </row>
    <row r="20" spans="1:9" x14ac:dyDescent="0.25">
      <c r="A20" s="3" t="s">
        <v>1139</v>
      </c>
      <c r="B20" s="13" t="s">
        <v>176</v>
      </c>
      <c r="C20" s="13" t="s">
        <v>284</v>
      </c>
      <c r="D20" s="21" t="s">
        <v>320</v>
      </c>
      <c r="E20" s="14">
        <v>43373</v>
      </c>
      <c r="F20" s="61">
        <v>198934.89</v>
      </c>
      <c r="G20" s="62">
        <f t="shared" si="0"/>
        <v>234743.17019999999</v>
      </c>
      <c r="H20" s="59">
        <v>0</v>
      </c>
      <c r="I20" s="12"/>
    </row>
    <row r="21" spans="1:9" x14ac:dyDescent="0.25">
      <c r="A21" s="3" t="s">
        <v>1140</v>
      </c>
      <c r="B21" s="13" t="s">
        <v>176</v>
      </c>
      <c r="C21" s="13" t="s">
        <v>285</v>
      </c>
      <c r="D21" s="21" t="s">
        <v>321</v>
      </c>
      <c r="E21" s="14">
        <v>43373</v>
      </c>
      <c r="F21" s="61">
        <v>198934.89</v>
      </c>
      <c r="G21" s="62">
        <f t="shared" si="0"/>
        <v>234743.17019999999</v>
      </c>
      <c r="H21" s="58">
        <v>0</v>
      </c>
      <c r="I21" s="12"/>
    </row>
    <row r="22" spans="1:9" x14ac:dyDescent="0.25">
      <c r="A22" s="3" t="s">
        <v>1141</v>
      </c>
      <c r="B22" s="13" t="s">
        <v>176</v>
      </c>
      <c r="C22" s="13" t="s">
        <v>286</v>
      </c>
      <c r="D22" s="21" t="s">
        <v>322</v>
      </c>
      <c r="E22" s="14">
        <v>43373</v>
      </c>
      <c r="F22" s="61">
        <v>189594.89</v>
      </c>
      <c r="G22" s="62">
        <f t="shared" si="0"/>
        <v>223721.97020000001</v>
      </c>
      <c r="H22" s="59">
        <v>0</v>
      </c>
      <c r="I22" s="12"/>
    </row>
    <row r="23" spans="1:9" x14ac:dyDescent="0.25">
      <c r="A23" s="3" t="s">
        <v>1142</v>
      </c>
      <c r="B23" s="13" t="s">
        <v>176</v>
      </c>
      <c r="C23" s="13" t="s">
        <v>287</v>
      </c>
      <c r="D23" s="21" t="s">
        <v>323</v>
      </c>
      <c r="E23" s="14">
        <v>43373</v>
      </c>
      <c r="F23" s="61">
        <v>189594.89</v>
      </c>
      <c r="G23" s="62">
        <f t="shared" si="0"/>
        <v>223721.97020000001</v>
      </c>
      <c r="H23" s="58">
        <v>0</v>
      </c>
      <c r="I23" s="12"/>
    </row>
    <row r="24" spans="1:9" x14ac:dyDescent="0.25">
      <c r="A24" s="3" t="s">
        <v>1143</v>
      </c>
      <c r="B24" s="13" t="s">
        <v>176</v>
      </c>
      <c r="C24" s="13" t="s">
        <v>288</v>
      </c>
      <c r="D24" s="21" t="s">
        <v>324</v>
      </c>
      <c r="E24" s="14">
        <v>43373</v>
      </c>
      <c r="F24" s="61">
        <v>189594.89</v>
      </c>
      <c r="G24" s="62">
        <f t="shared" si="0"/>
        <v>223721.97020000001</v>
      </c>
      <c r="H24" s="59">
        <v>0</v>
      </c>
      <c r="I24" s="12"/>
    </row>
    <row r="25" spans="1:9" x14ac:dyDescent="0.25">
      <c r="A25" s="3" t="s">
        <v>1144</v>
      </c>
      <c r="B25" s="13" t="s">
        <v>176</v>
      </c>
      <c r="C25" s="13" t="s">
        <v>289</v>
      </c>
      <c r="D25" s="21" t="s">
        <v>325</v>
      </c>
      <c r="E25" s="14">
        <v>43373</v>
      </c>
      <c r="F25" s="61">
        <v>189594.99</v>
      </c>
      <c r="G25" s="62">
        <f t="shared" si="0"/>
        <v>223722.08819999997</v>
      </c>
      <c r="H25" s="58">
        <v>0</v>
      </c>
      <c r="I25" s="12"/>
    </row>
    <row r="26" spans="1:9" x14ac:dyDescent="0.25">
      <c r="A26" s="3" t="s">
        <v>1145</v>
      </c>
      <c r="B26" s="13" t="s">
        <v>177</v>
      </c>
      <c r="C26" s="13" t="s">
        <v>290</v>
      </c>
      <c r="D26" s="21" t="s">
        <v>326</v>
      </c>
      <c r="E26" s="14">
        <v>43373</v>
      </c>
      <c r="F26" s="61">
        <v>157166.9</v>
      </c>
      <c r="G26" s="62">
        <f t="shared" si="0"/>
        <v>185456.94199999998</v>
      </c>
      <c r="H26" s="59">
        <v>0</v>
      </c>
      <c r="I26" s="12"/>
    </row>
    <row r="27" spans="1:9" x14ac:dyDescent="0.25">
      <c r="A27" s="3" t="s">
        <v>1146</v>
      </c>
      <c r="B27" s="13" t="s">
        <v>178</v>
      </c>
      <c r="C27" s="13" t="s">
        <v>291</v>
      </c>
      <c r="D27" s="21" t="s">
        <v>327</v>
      </c>
      <c r="E27" s="14">
        <v>43373</v>
      </c>
      <c r="F27" s="61">
        <v>232557.15999999997</v>
      </c>
      <c r="G27" s="62">
        <f t="shared" si="0"/>
        <v>274417.44879999995</v>
      </c>
      <c r="H27" s="58">
        <v>0</v>
      </c>
      <c r="I27" s="12"/>
    </row>
    <row r="28" spans="1:9" x14ac:dyDescent="0.25">
      <c r="A28" s="3" t="s">
        <v>1147</v>
      </c>
      <c r="B28" s="13" t="s">
        <v>262</v>
      </c>
      <c r="C28" s="18"/>
      <c r="D28" s="21" t="s">
        <v>328</v>
      </c>
      <c r="E28" s="14">
        <v>43373</v>
      </c>
      <c r="F28" s="61">
        <v>174482</v>
      </c>
      <c r="G28" s="62">
        <f t="shared" si="0"/>
        <v>205888.75999999998</v>
      </c>
      <c r="H28" s="59">
        <v>0</v>
      </c>
      <c r="I28" s="12"/>
    </row>
    <row r="29" spans="1:9" x14ac:dyDescent="0.25">
      <c r="A29" s="3" t="s">
        <v>1148</v>
      </c>
      <c r="B29" s="13" t="s">
        <v>262</v>
      </c>
      <c r="C29" s="18"/>
      <c r="D29" s="21" t="s">
        <v>329</v>
      </c>
      <c r="E29" s="14">
        <v>43373</v>
      </c>
      <c r="F29" s="61">
        <v>174482</v>
      </c>
      <c r="G29" s="62">
        <f t="shared" si="0"/>
        <v>205888.75999999998</v>
      </c>
      <c r="H29" s="58">
        <v>0</v>
      </c>
      <c r="I29" s="12"/>
    </row>
    <row r="30" spans="1:9" x14ac:dyDescent="0.25">
      <c r="A30" s="3" t="s">
        <v>1149</v>
      </c>
      <c r="B30" s="13" t="s">
        <v>262</v>
      </c>
      <c r="C30" s="18"/>
      <c r="D30" s="21" t="s">
        <v>330</v>
      </c>
      <c r="E30" s="14">
        <v>43373</v>
      </c>
      <c r="F30" s="61">
        <v>174482</v>
      </c>
      <c r="G30" s="62">
        <f t="shared" si="0"/>
        <v>205888.75999999998</v>
      </c>
      <c r="H30" s="59">
        <v>0</v>
      </c>
      <c r="I30" s="12"/>
    </row>
    <row r="31" spans="1:9" x14ac:dyDescent="0.25">
      <c r="A31" s="3" t="s">
        <v>1150</v>
      </c>
      <c r="B31" s="13" t="s">
        <v>262</v>
      </c>
      <c r="C31" s="18"/>
      <c r="D31" s="21" t="s">
        <v>331</v>
      </c>
      <c r="E31" s="14">
        <v>43373</v>
      </c>
      <c r="F31" s="61">
        <v>174481.98</v>
      </c>
      <c r="G31" s="62">
        <f t="shared" si="0"/>
        <v>205888.73639999999</v>
      </c>
      <c r="H31" s="58">
        <v>0</v>
      </c>
      <c r="I31" s="12"/>
    </row>
    <row r="32" spans="1:9" x14ac:dyDescent="0.25">
      <c r="A32" s="3" t="s">
        <v>1151</v>
      </c>
      <c r="B32" s="20" t="s">
        <v>263</v>
      </c>
      <c r="C32" s="17" t="s">
        <v>292</v>
      </c>
      <c r="D32" s="24">
        <v>30983</v>
      </c>
      <c r="E32" s="14">
        <v>43373</v>
      </c>
      <c r="F32" s="61">
        <v>134068</v>
      </c>
      <c r="G32" s="62">
        <f t="shared" si="0"/>
        <v>158200.24</v>
      </c>
      <c r="H32" s="59">
        <v>0</v>
      </c>
      <c r="I32" s="12"/>
    </row>
    <row r="33" spans="1:9" x14ac:dyDescent="0.25">
      <c r="A33" s="3" t="s">
        <v>1152</v>
      </c>
      <c r="B33" s="13" t="s">
        <v>264</v>
      </c>
      <c r="C33" s="13" t="s">
        <v>293</v>
      </c>
      <c r="D33" s="21" t="s">
        <v>332</v>
      </c>
      <c r="E33" s="14">
        <v>43404</v>
      </c>
      <c r="F33" s="61">
        <v>1452000</v>
      </c>
      <c r="G33" s="62">
        <f t="shared" si="0"/>
        <v>1713360</v>
      </c>
      <c r="H33" s="58">
        <v>0</v>
      </c>
      <c r="I33" s="12"/>
    </row>
    <row r="34" spans="1:9" x14ac:dyDescent="0.25">
      <c r="A34" s="3" t="s">
        <v>1153</v>
      </c>
      <c r="B34" s="13" t="s">
        <v>265</v>
      </c>
      <c r="C34" s="13" t="s">
        <v>294</v>
      </c>
      <c r="D34" s="21" t="s">
        <v>333</v>
      </c>
      <c r="E34" s="14">
        <v>43404</v>
      </c>
      <c r="F34" s="61">
        <v>1724250</v>
      </c>
      <c r="G34" s="62">
        <f t="shared" si="0"/>
        <v>2034615</v>
      </c>
      <c r="H34" s="59">
        <v>0</v>
      </c>
      <c r="I34" s="12"/>
    </row>
    <row r="35" spans="1:9" x14ac:dyDescent="0.25">
      <c r="A35" s="3" t="s">
        <v>1154</v>
      </c>
      <c r="B35" s="13" t="s">
        <v>266</v>
      </c>
      <c r="C35" s="13" t="s">
        <v>295</v>
      </c>
      <c r="D35" s="21" t="s">
        <v>334</v>
      </c>
      <c r="E35" s="14">
        <v>43404</v>
      </c>
      <c r="F35" s="61">
        <v>1573000</v>
      </c>
      <c r="G35" s="62">
        <f t="shared" si="0"/>
        <v>1856140</v>
      </c>
      <c r="H35" s="58">
        <v>0</v>
      </c>
      <c r="I35" s="12"/>
    </row>
    <row r="36" spans="1:9" x14ac:dyDescent="0.25">
      <c r="A36" s="3" t="s">
        <v>1155</v>
      </c>
      <c r="B36" s="13" t="s">
        <v>267</v>
      </c>
      <c r="C36" s="13" t="s">
        <v>296</v>
      </c>
      <c r="D36" s="21" t="s">
        <v>335</v>
      </c>
      <c r="E36" s="14">
        <v>43404</v>
      </c>
      <c r="F36" s="61">
        <v>1724250</v>
      </c>
      <c r="G36" s="62">
        <f t="shared" si="0"/>
        <v>2034615</v>
      </c>
      <c r="H36" s="59">
        <v>0</v>
      </c>
      <c r="I36" s="12"/>
    </row>
    <row r="37" spans="1:9" x14ac:dyDescent="0.25">
      <c r="A37" s="3" t="s">
        <v>1156</v>
      </c>
      <c r="B37" s="13" t="s">
        <v>268</v>
      </c>
      <c r="C37" s="13" t="s">
        <v>297</v>
      </c>
      <c r="D37" s="21" t="s">
        <v>336</v>
      </c>
      <c r="E37" s="14">
        <v>43404</v>
      </c>
      <c r="F37" s="61">
        <v>387200</v>
      </c>
      <c r="G37" s="62">
        <f t="shared" si="0"/>
        <v>456896</v>
      </c>
      <c r="H37" s="58">
        <v>0</v>
      </c>
      <c r="I37" s="12"/>
    </row>
    <row r="38" spans="1:9" x14ac:dyDescent="0.25">
      <c r="A38" s="3" t="s">
        <v>1157</v>
      </c>
      <c r="B38" s="13" t="s">
        <v>269</v>
      </c>
      <c r="C38" s="13" t="s">
        <v>298</v>
      </c>
      <c r="D38" s="21" t="s">
        <v>337</v>
      </c>
      <c r="E38" s="14">
        <v>43404</v>
      </c>
      <c r="F38" s="61">
        <v>1452000</v>
      </c>
      <c r="G38" s="62">
        <f t="shared" si="0"/>
        <v>1713360</v>
      </c>
      <c r="H38" s="59">
        <v>0</v>
      </c>
      <c r="I38" s="12"/>
    </row>
    <row r="39" spans="1:9" x14ac:dyDescent="0.25">
      <c r="A39" s="3" t="s">
        <v>1158</v>
      </c>
      <c r="B39" s="13" t="s">
        <v>270</v>
      </c>
      <c r="C39" s="13" t="s">
        <v>299</v>
      </c>
      <c r="D39" s="21" t="s">
        <v>338</v>
      </c>
      <c r="E39" s="14">
        <v>43434</v>
      </c>
      <c r="F39" s="61">
        <v>468975.84</v>
      </c>
      <c r="G39" s="62">
        <f t="shared" si="0"/>
        <v>553391.49120000005</v>
      </c>
      <c r="H39" s="58">
        <v>0</v>
      </c>
      <c r="I39" s="12"/>
    </row>
    <row r="40" spans="1:9" x14ac:dyDescent="0.25">
      <c r="A40" s="3" t="s">
        <v>1159</v>
      </c>
      <c r="B40" s="13" t="s">
        <v>270</v>
      </c>
      <c r="C40" s="13" t="s">
        <v>300</v>
      </c>
      <c r="D40" s="21" t="s">
        <v>339</v>
      </c>
      <c r="E40" s="14">
        <v>43434</v>
      </c>
      <c r="F40" s="61">
        <v>468975.84</v>
      </c>
      <c r="G40" s="62">
        <f t="shared" si="0"/>
        <v>553391.49120000005</v>
      </c>
      <c r="H40" s="59">
        <v>0</v>
      </c>
      <c r="I40" s="12"/>
    </row>
    <row r="41" spans="1:9" x14ac:dyDescent="0.25">
      <c r="A41" s="3" t="s">
        <v>1160</v>
      </c>
      <c r="B41" s="13" t="s">
        <v>270</v>
      </c>
      <c r="C41" s="13" t="s">
        <v>301</v>
      </c>
      <c r="D41" s="21" t="s">
        <v>340</v>
      </c>
      <c r="E41" s="14">
        <v>43434</v>
      </c>
      <c r="F41" s="61">
        <v>468975.84</v>
      </c>
      <c r="G41" s="62">
        <f t="shared" si="0"/>
        <v>553391.49120000005</v>
      </c>
      <c r="H41" s="58">
        <v>0</v>
      </c>
      <c r="I41" s="12"/>
    </row>
    <row r="42" spans="1:9" x14ac:dyDescent="0.25">
      <c r="A42" s="3" t="s">
        <v>1161</v>
      </c>
      <c r="B42" s="13" t="s">
        <v>270</v>
      </c>
      <c r="C42" s="13" t="s">
        <v>302</v>
      </c>
      <c r="D42" s="21" t="s">
        <v>341</v>
      </c>
      <c r="E42" s="14">
        <v>43434</v>
      </c>
      <c r="F42" s="61">
        <v>468975.84</v>
      </c>
      <c r="G42" s="62">
        <f t="shared" si="0"/>
        <v>553391.49120000005</v>
      </c>
      <c r="H42" s="59">
        <v>0</v>
      </c>
      <c r="I42" s="12"/>
    </row>
    <row r="43" spans="1:9" x14ac:dyDescent="0.25">
      <c r="A43" s="3" t="s">
        <v>1162</v>
      </c>
      <c r="B43" s="13" t="s">
        <v>270</v>
      </c>
      <c r="C43" s="13" t="s">
        <v>303</v>
      </c>
      <c r="D43" s="21" t="s">
        <v>342</v>
      </c>
      <c r="E43" s="14">
        <v>43434</v>
      </c>
      <c r="F43" s="61">
        <v>468975.84</v>
      </c>
      <c r="G43" s="62">
        <f t="shared" si="0"/>
        <v>553391.49120000005</v>
      </c>
      <c r="H43" s="58">
        <v>0</v>
      </c>
      <c r="I43" s="12"/>
    </row>
    <row r="44" spans="1:9" x14ac:dyDescent="0.25">
      <c r="A44" s="3" t="s">
        <v>1163</v>
      </c>
      <c r="B44" s="13" t="s">
        <v>271</v>
      </c>
      <c r="C44" s="13" t="s">
        <v>304</v>
      </c>
      <c r="D44" s="21" t="s">
        <v>343</v>
      </c>
      <c r="E44" s="14">
        <v>43434</v>
      </c>
      <c r="F44" s="61">
        <v>468975.83</v>
      </c>
      <c r="G44" s="62">
        <f t="shared" si="0"/>
        <v>553391.47939999995</v>
      </c>
      <c r="H44" s="59">
        <v>0</v>
      </c>
      <c r="I44" s="12"/>
    </row>
    <row r="45" spans="1:9" x14ac:dyDescent="0.25">
      <c r="A45" s="3" t="s">
        <v>1164</v>
      </c>
      <c r="B45" s="13" t="s">
        <v>271</v>
      </c>
      <c r="C45" s="13" t="s">
        <v>305</v>
      </c>
      <c r="D45" s="21" t="s">
        <v>344</v>
      </c>
      <c r="E45" s="14">
        <v>43434</v>
      </c>
      <c r="F45" s="61">
        <v>468975.83</v>
      </c>
      <c r="G45" s="62">
        <f t="shared" si="0"/>
        <v>553391.47939999995</v>
      </c>
      <c r="H45" s="58">
        <v>0</v>
      </c>
      <c r="I45" s="12"/>
    </row>
    <row r="46" spans="1:9" x14ac:dyDescent="0.25">
      <c r="A46" s="3" t="s">
        <v>1165</v>
      </c>
      <c r="B46" s="13" t="s">
        <v>271</v>
      </c>
      <c r="C46" s="13" t="s">
        <v>306</v>
      </c>
      <c r="D46" s="21" t="s">
        <v>345</v>
      </c>
      <c r="E46" s="14">
        <v>43434</v>
      </c>
      <c r="F46" s="61">
        <v>468975.83</v>
      </c>
      <c r="G46" s="62">
        <f t="shared" si="0"/>
        <v>553391.47939999995</v>
      </c>
      <c r="H46" s="59">
        <v>0</v>
      </c>
      <c r="I46" s="12"/>
    </row>
    <row r="47" spans="1:9" ht="13" thickBot="1" x14ac:dyDescent="0.3">
      <c r="A47" s="3" t="s">
        <v>1166</v>
      </c>
      <c r="B47" s="13" t="s">
        <v>271</v>
      </c>
      <c r="C47" s="13" t="s">
        <v>307</v>
      </c>
      <c r="D47" s="21" t="s">
        <v>346</v>
      </c>
      <c r="E47" s="14">
        <v>43434</v>
      </c>
      <c r="F47" s="61">
        <v>468975.83</v>
      </c>
      <c r="G47" s="62">
        <f t="shared" si="0"/>
        <v>553391.47939999995</v>
      </c>
      <c r="H47" s="58">
        <v>0</v>
      </c>
      <c r="I47" s="10"/>
    </row>
    <row r="48" spans="1:9" s="66" customFormat="1" ht="17" customHeight="1" thickBot="1" x14ac:dyDescent="0.3">
      <c r="A48" s="121" t="s">
        <v>63</v>
      </c>
      <c r="B48" s="122"/>
      <c r="C48" s="122"/>
      <c r="D48" s="122"/>
      <c r="E48" s="122"/>
      <c r="F48" s="123"/>
      <c r="G48" s="73">
        <f>SUM(G8:G47)</f>
        <v>20845111.914400004</v>
      </c>
      <c r="H48" s="67">
        <f>SUM(H8:H47)</f>
        <v>0</v>
      </c>
      <c r="I48" s="65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B612-8693-4C6A-8112-A41C3C58A5BD}">
  <dimension ref="A1:I48"/>
  <sheetViews>
    <sheetView view="pageLayout" topLeftCell="A13" zoomScaleNormal="100" workbookViewId="0">
      <selection activeCell="H26" sqref="H26"/>
    </sheetView>
  </sheetViews>
  <sheetFormatPr defaultRowHeight="12.5" x14ac:dyDescent="0.25"/>
  <cols>
    <col min="1" max="1" width="3.81640625" customWidth="1"/>
    <col min="2" max="2" width="69.90625" customWidth="1"/>
    <col min="3" max="3" width="17.81640625" customWidth="1"/>
    <col min="4" max="4" width="12.81640625" customWidth="1"/>
    <col min="5" max="5" width="11.81640625" customWidth="1"/>
    <col min="6" max="6" width="16" customWidth="1"/>
    <col min="7" max="7" width="14.81640625" customWidth="1"/>
    <col min="8" max="8" width="15.0898437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1167</v>
      </c>
      <c r="B8" s="13" t="s">
        <v>271</v>
      </c>
      <c r="C8" s="13" t="s">
        <v>372</v>
      </c>
      <c r="D8" s="13" t="s">
        <v>411</v>
      </c>
      <c r="E8" s="14">
        <v>43434</v>
      </c>
      <c r="F8" s="75">
        <v>468975.83</v>
      </c>
      <c r="G8" s="76">
        <f t="shared" ref="G8:G47" si="0">F8*1.18</f>
        <v>553391.47939999995</v>
      </c>
      <c r="H8" s="57">
        <v>0</v>
      </c>
      <c r="I8" s="12"/>
    </row>
    <row r="9" spans="1:9" x14ac:dyDescent="0.25">
      <c r="A9" s="3" t="s">
        <v>1168</v>
      </c>
      <c r="B9" s="13" t="s">
        <v>271</v>
      </c>
      <c r="C9" s="13" t="s">
        <v>373</v>
      </c>
      <c r="D9" s="13" t="s">
        <v>412</v>
      </c>
      <c r="E9" s="14">
        <v>43434</v>
      </c>
      <c r="F9" s="75">
        <v>468975.83</v>
      </c>
      <c r="G9" s="76">
        <f t="shared" si="0"/>
        <v>553391.47939999995</v>
      </c>
      <c r="H9" s="55">
        <v>0</v>
      </c>
      <c r="I9" s="12"/>
    </row>
    <row r="10" spans="1:9" x14ac:dyDescent="0.25">
      <c r="A10" s="3" t="s">
        <v>1169</v>
      </c>
      <c r="B10" s="13" t="s">
        <v>271</v>
      </c>
      <c r="C10" s="13" t="s">
        <v>374</v>
      </c>
      <c r="D10" s="13" t="s">
        <v>413</v>
      </c>
      <c r="E10" s="14">
        <v>43434</v>
      </c>
      <c r="F10" s="75">
        <v>468975.83</v>
      </c>
      <c r="G10" s="76">
        <f t="shared" si="0"/>
        <v>553391.47939999995</v>
      </c>
      <c r="H10" s="55">
        <v>0</v>
      </c>
      <c r="I10" s="12"/>
    </row>
    <row r="11" spans="1:9" x14ac:dyDescent="0.25">
      <c r="A11" s="3" t="s">
        <v>1170</v>
      </c>
      <c r="B11" s="13" t="s">
        <v>271</v>
      </c>
      <c r="C11" s="13" t="s">
        <v>375</v>
      </c>
      <c r="D11" s="13" t="s">
        <v>414</v>
      </c>
      <c r="E11" s="14">
        <v>43434</v>
      </c>
      <c r="F11" s="75">
        <v>468975.83</v>
      </c>
      <c r="G11" s="76">
        <f t="shared" si="0"/>
        <v>553391.47939999995</v>
      </c>
      <c r="H11" s="55">
        <v>0</v>
      </c>
      <c r="I11" s="12"/>
    </row>
    <row r="12" spans="1:9" x14ac:dyDescent="0.25">
      <c r="A12" s="3" t="s">
        <v>1171</v>
      </c>
      <c r="B12" s="13" t="s">
        <v>271</v>
      </c>
      <c r="C12" s="13" t="s">
        <v>376</v>
      </c>
      <c r="D12" s="13" t="s">
        <v>415</v>
      </c>
      <c r="E12" s="14">
        <v>43434</v>
      </c>
      <c r="F12" s="75">
        <v>468975.83</v>
      </c>
      <c r="G12" s="76">
        <f t="shared" si="0"/>
        <v>553391.47939999995</v>
      </c>
      <c r="H12" s="55">
        <v>0</v>
      </c>
      <c r="I12" s="12"/>
    </row>
    <row r="13" spans="1:9" x14ac:dyDescent="0.25">
      <c r="A13" s="3" t="s">
        <v>1172</v>
      </c>
      <c r="B13" s="13" t="s">
        <v>271</v>
      </c>
      <c r="C13" s="13" t="s">
        <v>377</v>
      </c>
      <c r="D13" s="13" t="s">
        <v>416</v>
      </c>
      <c r="E13" s="14">
        <v>43434</v>
      </c>
      <c r="F13" s="75">
        <v>468975.83</v>
      </c>
      <c r="G13" s="76">
        <f t="shared" si="0"/>
        <v>553391.47939999995</v>
      </c>
      <c r="H13" s="55">
        <v>0</v>
      </c>
      <c r="I13" s="12"/>
    </row>
    <row r="14" spans="1:9" x14ac:dyDescent="0.25">
      <c r="A14" s="3" t="s">
        <v>1173</v>
      </c>
      <c r="B14" s="13" t="s">
        <v>271</v>
      </c>
      <c r="C14" s="13" t="s">
        <v>378</v>
      </c>
      <c r="D14" s="13" t="s">
        <v>417</v>
      </c>
      <c r="E14" s="14">
        <v>43434</v>
      </c>
      <c r="F14" s="75">
        <v>468975.83</v>
      </c>
      <c r="G14" s="76">
        <f t="shared" si="0"/>
        <v>553391.47939999995</v>
      </c>
      <c r="H14" s="55">
        <v>0</v>
      </c>
      <c r="I14" s="81"/>
    </row>
    <row r="15" spans="1:9" x14ac:dyDescent="0.25">
      <c r="A15" s="3" t="s">
        <v>1174</v>
      </c>
      <c r="B15" s="13" t="s">
        <v>271</v>
      </c>
      <c r="C15" s="13" t="s">
        <v>379</v>
      </c>
      <c r="D15" s="13" t="s">
        <v>418</v>
      </c>
      <c r="E15" s="14">
        <v>43434</v>
      </c>
      <c r="F15" s="75">
        <v>468975.83</v>
      </c>
      <c r="G15" s="76">
        <f t="shared" si="0"/>
        <v>553391.47939999995</v>
      </c>
      <c r="H15" s="55">
        <v>0</v>
      </c>
      <c r="I15" s="82"/>
    </row>
    <row r="16" spans="1:9" x14ac:dyDescent="0.25">
      <c r="A16" s="3" t="s">
        <v>1175</v>
      </c>
      <c r="B16" s="13" t="s">
        <v>271</v>
      </c>
      <c r="C16" s="13" t="s">
        <v>380</v>
      </c>
      <c r="D16" s="13" t="s">
        <v>419</v>
      </c>
      <c r="E16" s="14">
        <v>43434</v>
      </c>
      <c r="F16" s="75">
        <v>468975.83</v>
      </c>
      <c r="G16" s="76">
        <f t="shared" si="0"/>
        <v>553391.47939999995</v>
      </c>
      <c r="H16" s="55">
        <v>0</v>
      </c>
      <c r="I16" s="82"/>
    </row>
    <row r="17" spans="1:9" x14ac:dyDescent="0.25">
      <c r="A17" s="3" t="s">
        <v>1176</v>
      </c>
      <c r="B17" s="21" t="s">
        <v>347</v>
      </c>
      <c r="C17" s="21" t="s">
        <v>381</v>
      </c>
      <c r="D17" s="21" t="s">
        <v>420</v>
      </c>
      <c r="E17" s="14">
        <v>43453</v>
      </c>
      <c r="F17" s="77" t="s">
        <v>449</v>
      </c>
      <c r="G17" s="76">
        <v>0</v>
      </c>
      <c r="H17" s="55">
        <v>0</v>
      </c>
      <c r="I17" s="82"/>
    </row>
    <row r="18" spans="1:9" x14ac:dyDescent="0.25">
      <c r="A18" s="3" t="s">
        <v>1177</v>
      </c>
      <c r="B18" s="22" t="s">
        <v>348</v>
      </c>
      <c r="C18" s="22" t="s">
        <v>382</v>
      </c>
      <c r="D18" s="21" t="s">
        <v>420</v>
      </c>
      <c r="E18" s="14">
        <v>43453</v>
      </c>
      <c r="F18" s="77" t="s">
        <v>449</v>
      </c>
      <c r="G18" s="76">
        <v>0</v>
      </c>
      <c r="H18" s="55">
        <v>0</v>
      </c>
      <c r="I18" s="82"/>
    </row>
    <row r="19" spans="1:9" x14ac:dyDescent="0.25">
      <c r="A19" s="3" t="s">
        <v>1178</v>
      </c>
      <c r="B19" s="13" t="s">
        <v>349</v>
      </c>
      <c r="C19" s="13" t="s">
        <v>383</v>
      </c>
      <c r="D19" s="13" t="s">
        <v>420</v>
      </c>
      <c r="E19" s="14">
        <v>43465</v>
      </c>
      <c r="F19" s="75">
        <v>31289890.940000001</v>
      </c>
      <c r="G19" s="76">
        <f t="shared" si="0"/>
        <v>36922071.309199996</v>
      </c>
      <c r="H19" s="55">
        <v>0</v>
      </c>
      <c r="I19" s="82"/>
    </row>
    <row r="20" spans="1:9" x14ac:dyDescent="0.25">
      <c r="A20" s="3" t="s">
        <v>1179</v>
      </c>
      <c r="B20" s="13" t="s">
        <v>350</v>
      </c>
      <c r="C20" s="18" t="s">
        <v>384</v>
      </c>
      <c r="D20" s="13" t="s">
        <v>421</v>
      </c>
      <c r="E20" s="14">
        <v>43465</v>
      </c>
      <c r="F20" s="75">
        <v>5156294</v>
      </c>
      <c r="G20" s="76">
        <f t="shared" si="0"/>
        <v>6084426.9199999999</v>
      </c>
      <c r="H20" s="55">
        <v>0</v>
      </c>
      <c r="I20" s="82"/>
    </row>
    <row r="21" spans="1:9" x14ac:dyDescent="0.25">
      <c r="A21" s="3" t="s">
        <v>1180</v>
      </c>
      <c r="B21" s="13" t="s">
        <v>351</v>
      </c>
      <c r="C21" s="18" t="s">
        <v>385</v>
      </c>
      <c r="D21" s="13" t="s">
        <v>422</v>
      </c>
      <c r="E21" s="14">
        <v>43465</v>
      </c>
      <c r="F21" s="75">
        <v>2645060</v>
      </c>
      <c r="G21" s="76">
        <f t="shared" si="0"/>
        <v>3121170.8</v>
      </c>
      <c r="H21" s="55">
        <v>0</v>
      </c>
      <c r="I21" s="82"/>
    </row>
    <row r="22" spans="1:9" x14ac:dyDescent="0.25">
      <c r="A22" s="3" t="s">
        <v>1181</v>
      </c>
      <c r="B22" s="13" t="s">
        <v>352</v>
      </c>
      <c r="C22" s="24">
        <v>53002</v>
      </c>
      <c r="D22" s="13" t="s">
        <v>423</v>
      </c>
      <c r="E22" s="14">
        <v>43465</v>
      </c>
      <c r="F22" s="75">
        <v>1824922</v>
      </c>
      <c r="G22" s="76">
        <f t="shared" si="0"/>
        <v>2153407.96</v>
      </c>
      <c r="H22" s="55">
        <v>0</v>
      </c>
      <c r="I22" s="82"/>
    </row>
    <row r="23" spans="1:9" x14ac:dyDescent="0.25">
      <c r="A23" s="3" t="s">
        <v>1182</v>
      </c>
      <c r="B23" s="23" t="s">
        <v>353</v>
      </c>
      <c r="C23" s="23" t="s">
        <v>386</v>
      </c>
      <c r="D23" s="23" t="s">
        <v>424</v>
      </c>
      <c r="E23" s="25">
        <v>43465</v>
      </c>
      <c r="F23" s="78">
        <v>160937.23000000001</v>
      </c>
      <c r="G23" s="79">
        <f t="shared" si="0"/>
        <v>189905.9314</v>
      </c>
      <c r="H23" s="55">
        <v>0</v>
      </c>
      <c r="I23" s="82"/>
    </row>
    <row r="24" spans="1:9" x14ac:dyDescent="0.25">
      <c r="A24" s="3" t="s">
        <v>1183</v>
      </c>
      <c r="B24" s="23" t="s">
        <v>353</v>
      </c>
      <c r="C24" s="23" t="s">
        <v>387</v>
      </c>
      <c r="D24" s="23" t="s">
        <v>425</v>
      </c>
      <c r="E24" s="25">
        <v>43465</v>
      </c>
      <c r="F24" s="78">
        <v>160937.22999999998</v>
      </c>
      <c r="G24" s="79">
        <f t="shared" si="0"/>
        <v>189905.93139999997</v>
      </c>
      <c r="H24" s="55">
        <v>0</v>
      </c>
      <c r="I24" s="82"/>
    </row>
    <row r="25" spans="1:9" x14ac:dyDescent="0.25">
      <c r="A25" s="3" t="s">
        <v>1184</v>
      </c>
      <c r="B25" s="23" t="s">
        <v>354</v>
      </c>
      <c r="C25" s="23" t="s">
        <v>388</v>
      </c>
      <c r="D25" s="23" t="s">
        <v>426</v>
      </c>
      <c r="E25" s="25">
        <v>43465</v>
      </c>
      <c r="F25" s="78">
        <v>257902.03000000003</v>
      </c>
      <c r="G25" s="79">
        <f t="shared" si="0"/>
        <v>304324.39540000004</v>
      </c>
      <c r="H25" s="55">
        <v>0</v>
      </c>
      <c r="I25" s="82"/>
    </row>
    <row r="26" spans="1:9" x14ac:dyDescent="0.25">
      <c r="A26" s="3" t="s">
        <v>1185</v>
      </c>
      <c r="B26" s="23" t="s">
        <v>354</v>
      </c>
      <c r="C26" s="23" t="s">
        <v>389</v>
      </c>
      <c r="D26" s="23" t="s">
        <v>427</v>
      </c>
      <c r="E26" s="25">
        <v>43465</v>
      </c>
      <c r="F26" s="78">
        <v>257902.03000000003</v>
      </c>
      <c r="G26" s="79">
        <f t="shared" si="0"/>
        <v>304324.39540000004</v>
      </c>
      <c r="H26" s="55">
        <v>0</v>
      </c>
      <c r="I26" s="82"/>
    </row>
    <row r="27" spans="1:9" x14ac:dyDescent="0.25">
      <c r="A27" s="3" t="s">
        <v>1186</v>
      </c>
      <c r="B27" s="23" t="s">
        <v>355</v>
      </c>
      <c r="C27" s="23" t="s">
        <v>390</v>
      </c>
      <c r="D27" s="23" t="s">
        <v>428</v>
      </c>
      <c r="E27" s="25">
        <v>43465</v>
      </c>
      <c r="F27" s="78">
        <v>185995.94</v>
      </c>
      <c r="G27" s="79">
        <f t="shared" si="0"/>
        <v>219475.20919999998</v>
      </c>
      <c r="H27" s="55">
        <v>0</v>
      </c>
      <c r="I27" s="82"/>
    </row>
    <row r="28" spans="1:9" x14ac:dyDescent="0.25">
      <c r="A28" s="3" t="s">
        <v>1187</v>
      </c>
      <c r="B28" s="13" t="s">
        <v>356</v>
      </c>
      <c r="C28" s="18" t="s">
        <v>391</v>
      </c>
      <c r="D28" s="13" t="s">
        <v>429</v>
      </c>
      <c r="E28" s="14">
        <v>43465</v>
      </c>
      <c r="F28" s="75">
        <v>496315.68</v>
      </c>
      <c r="G28" s="76">
        <f t="shared" si="0"/>
        <v>585652.5024</v>
      </c>
      <c r="H28" s="55">
        <v>0</v>
      </c>
      <c r="I28" s="82"/>
    </row>
    <row r="29" spans="1:9" x14ac:dyDescent="0.25">
      <c r="A29" s="3" t="s">
        <v>1188</v>
      </c>
      <c r="B29" s="13" t="s">
        <v>356</v>
      </c>
      <c r="C29" s="18" t="s">
        <v>392</v>
      </c>
      <c r="D29" s="13" t="s">
        <v>430</v>
      </c>
      <c r="E29" s="14">
        <v>43465</v>
      </c>
      <c r="F29" s="75">
        <v>496315.68</v>
      </c>
      <c r="G29" s="76">
        <f t="shared" si="0"/>
        <v>585652.5024</v>
      </c>
      <c r="H29" s="55">
        <v>0</v>
      </c>
      <c r="I29" s="82"/>
    </row>
    <row r="30" spans="1:9" x14ac:dyDescent="0.25">
      <c r="A30" s="3" t="s">
        <v>1189</v>
      </c>
      <c r="B30" s="13" t="s">
        <v>356</v>
      </c>
      <c r="C30" t="s">
        <v>393</v>
      </c>
      <c r="D30" s="13" t="s">
        <v>431</v>
      </c>
      <c r="E30" s="14">
        <v>43465</v>
      </c>
      <c r="F30" s="75">
        <v>647134.32000000007</v>
      </c>
      <c r="G30" s="76">
        <f t="shared" si="0"/>
        <v>763618.4976</v>
      </c>
      <c r="H30" s="55">
        <v>0</v>
      </c>
      <c r="I30" s="82"/>
    </row>
    <row r="31" spans="1:9" x14ac:dyDescent="0.25">
      <c r="A31" s="3" t="s">
        <v>1190</v>
      </c>
      <c r="B31" s="13" t="s">
        <v>356</v>
      </c>
      <c r="C31" s="18" t="s">
        <v>394</v>
      </c>
      <c r="D31" s="13" t="s">
        <v>432</v>
      </c>
      <c r="E31" s="14">
        <v>43465</v>
      </c>
      <c r="F31" s="75">
        <v>647134.32000000007</v>
      </c>
      <c r="G31" s="76">
        <f t="shared" si="0"/>
        <v>763618.4976</v>
      </c>
      <c r="H31" s="55">
        <v>0</v>
      </c>
      <c r="I31" s="82"/>
    </row>
    <row r="32" spans="1:9" x14ac:dyDescent="0.25">
      <c r="A32" s="3" t="s">
        <v>1191</v>
      </c>
      <c r="B32" s="13" t="s">
        <v>357</v>
      </c>
      <c r="C32" s="13" t="s">
        <v>395</v>
      </c>
      <c r="D32" s="13" t="s">
        <v>433</v>
      </c>
      <c r="E32" s="14">
        <v>43465</v>
      </c>
      <c r="F32" s="75">
        <v>523930</v>
      </c>
      <c r="G32" s="76">
        <f t="shared" si="0"/>
        <v>618237.4</v>
      </c>
      <c r="H32" s="55">
        <v>0</v>
      </c>
      <c r="I32" s="82"/>
    </row>
    <row r="33" spans="1:9" x14ac:dyDescent="0.25">
      <c r="A33" s="3" t="s">
        <v>1192</v>
      </c>
      <c r="B33" s="13" t="s">
        <v>358</v>
      </c>
      <c r="C33" s="13" t="s">
        <v>396</v>
      </c>
      <c r="D33" s="13" t="s">
        <v>434</v>
      </c>
      <c r="E33" s="14">
        <v>43465</v>
      </c>
      <c r="F33" s="75">
        <v>2407900</v>
      </c>
      <c r="G33" s="76">
        <f t="shared" si="0"/>
        <v>2841322</v>
      </c>
      <c r="H33" s="55">
        <v>0</v>
      </c>
      <c r="I33" s="82"/>
    </row>
    <row r="34" spans="1:9" x14ac:dyDescent="0.25">
      <c r="A34" s="3" t="s">
        <v>1193</v>
      </c>
      <c r="B34" s="13" t="s">
        <v>359</v>
      </c>
      <c r="C34" s="18" t="s">
        <v>397</v>
      </c>
      <c r="D34" s="13" t="s">
        <v>435</v>
      </c>
      <c r="E34" s="14">
        <v>43465</v>
      </c>
      <c r="F34" s="75">
        <v>435116</v>
      </c>
      <c r="G34" s="76">
        <f t="shared" si="0"/>
        <v>513436.87999999995</v>
      </c>
      <c r="H34" s="55">
        <v>0</v>
      </c>
      <c r="I34" s="82"/>
    </row>
    <row r="35" spans="1:9" x14ac:dyDescent="0.25">
      <c r="A35" s="3" t="s">
        <v>1194</v>
      </c>
      <c r="B35" s="13" t="s">
        <v>360</v>
      </c>
      <c r="C35" s="18" t="s">
        <v>398</v>
      </c>
      <c r="D35" s="13" t="s">
        <v>436</v>
      </c>
      <c r="E35" s="14">
        <v>43465</v>
      </c>
      <c r="F35" s="75">
        <v>204490</v>
      </c>
      <c r="G35" s="76">
        <f t="shared" si="0"/>
        <v>241298.19999999998</v>
      </c>
      <c r="H35" s="55">
        <v>0</v>
      </c>
      <c r="I35" s="82"/>
    </row>
    <row r="36" spans="1:9" x14ac:dyDescent="0.25">
      <c r="A36" s="3" t="s">
        <v>1195</v>
      </c>
      <c r="B36" s="13" t="s">
        <v>361</v>
      </c>
      <c r="C36" s="13" t="s">
        <v>399</v>
      </c>
      <c r="D36" s="13" t="s">
        <v>437</v>
      </c>
      <c r="E36" s="14">
        <v>43465</v>
      </c>
      <c r="F36" s="75">
        <v>162300.44</v>
      </c>
      <c r="G36" s="76">
        <f t="shared" si="0"/>
        <v>191514.51919999998</v>
      </c>
      <c r="H36" s="55">
        <v>0</v>
      </c>
      <c r="I36" s="82"/>
    </row>
    <row r="37" spans="1:9" x14ac:dyDescent="0.25">
      <c r="A37" s="3" t="s">
        <v>1196</v>
      </c>
      <c r="B37" s="13" t="s">
        <v>362</v>
      </c>
      <c r="C37" s="13" t="s">
        <v>400</v>
      </c>
      <c r="D37" s="13" t="s">
        <v>438</v>
      </c>
      <c r="E37" s="14">
        <v>43465</v>
      </c>
      <c r="F37" s="75">
        <v>525140</v>
      </c>
      <c r="G37" s="76">
        <f t="shared" si="0"/>
        <v>619665.19999999995</v>
      </c>
      <c r="H37" s="55">
        <v>0</v>
      </c>
      <c r="I37" s="82"/>
    </row>
    <row r="38" spans="1:9" x14ac:dyDescent="0.25">
      <c r="A38" s="3" t="s">
        <v>1197</v>
      </c>
      <c r="B38" s="13" t="s">
        <v>363</v>
      </c>
      <c r="C38" s="17" t="s">
        <v>401</v>
      </c>
      <c r="D38" s="13" t="s">
        <v>439</v>
      </c>
      <c r="E38" s="14">
        <v>43465</v>
      </c>
      <c r="F38" s="75">
        <v>2764850</v>
      </c>
      <c r="G38" s="76">
        <f t="shared" si="0"/>
        <v>3262523</v>
      </c>
      <c r="H38" s="55">
        <v>0</v>
      </c>
      <c r="I38" s="82"/>
    </row>
    <row r="39" spans="1:9" x14ac:dyDescent="0.25">
      <c r="A39" s="3" t="s">
        <v>1198</v>
      </c>
      <c r="B39" s="13" t="s">
        <v>364</v>
      </c>
      <c r="C39" s="17" t="s">
        <v>402</v>
      </c>
      <c r="D39" s="13" t="s">
        <v>440</v>
      </c>
      <c r="E39" s="14">
        <v>43465</v>
      </c>
      <c r="F39" s="75">
        <v>348480</v>
      </c>
      <c r="G39" s="76">
        <f t="shared" si="0"/>
        <v>411206.39999999997</v>
      </c>
      <c r="H39" s="55">
        <v>0</v>
      </c>
      <c r="I39" s="82"/>
    </row>
    <row r="40" spans="1:9" x14ac:dyDescent="0.25">
      <c r="A40" s="3" t="s">
        <v>1199</v>
      </c>
      <c r="B40" s="17" t="s">
        <v>261</v>
      </c>
      <c r="C40" s="13" t="s">
        <v>403</v>
      </c>
      <c r="D40" s="13" t="s">
        <v>441</v>
      </c>
      <c r="E40" s="14">
        <v>43496</v>
      </c>
      <c r="F40" s="75">
        <v>392040</v>
      </c>
      <c r="G40" s="76">
        <f t="shared" si="0"/>
        <v>462607.19999999995</v>
      </c>
      <c r="H40" s="55">
        <v>0</v>
      </c>
      <c r="I40" s="82"/>
    </row>
    <row r="41" spans="1:9" x14ac:dyDescent="0.25">
      <c r="A41" s="3" t="s">
        <v>1200</v>
      </c>
      <c r="B41" s="13" t="s">
        <v>365</v>
      </c>
      <c r="C41" s="13" t="s">
        <v>404</v>
      </c>
      <c r="D41" s="13" t="s">
        <v>442</v>
      </c>
      <c r="E41" s="14">
        <v>43496</v>
      </c>
      <c r="F41" s="75">
        <v>715583.3</v>
      </c>
      <c r="G41" s="76">
        <f t="shared" si="0"/>
        <v>844388.29399999999</v>
      </c>
      <c r="H41" s="55">
        <v>0</v>
      </c>
      <c r="I41" s="82"/>
    </row>
    <row r="42" spans="1:9" x14ac:dyDescent="0.25">
      <c r="A42" s="3" t="s">
        <v>1201</v>
      </c>
      <c r="B42" s="13" t="s">
        <v>366</v>
      </c>
      <c r="C42" s="13" t="s">
        <v>405</v>
      </c>
      <c r="D42" s="13" t="s">
        <v>443</v>
      </c>
      <c r="E42" s="14">
        <v>43496</v>
      </c>
      <c r="F42" s="75">
        <v>612178.56000000006</v>
      </c>
      <c r="G42" s="76">
        <f t="shared" si="0"/>
        <v>722370.70079999999</v>
      </c>
      <c r="H42" s="55">
        <v>0</v>
      </c>
      <c r="I42" s="82"/>
    </row>
    <row r="43" spans="1:9" x14ac:dyDescent="0.25">
      <c r="A43" s="3" t="s">
        <v>1202</v>
      </c>
      <c r="B43" s="13" t="s">
        <v>367</v>
      </c>
      <c r="C43" s="13" t="s">
        <v>406</v>
      </c>
      <c r="D43" s="13" t="s">
        <v>444</v>
      </c>
      <c r="E43" s="14">
        <v>43496</v>
      </c>
      <c r="F43" s="75">
        <v>157240.57999999999</v>
      </c>
      <c r="G43" s="76">
        <f t="shared" si="0"/>
        <v>185543.88439999998</v>
      </c>
      <c r="H43" s="55">
        <v>0</v>
      </c>
      <c r="I43" s="82"/>
    </row>
    <row r="44" spans="1:9" x14ac:dyDescent="0.25">
      <c r="A44" s="3" t="s">
        <v>1203</v>
      </c>
      <c r="B44" s="13" t="s">
        <v>368</v>
      </c>
      <c r="C44" s="13" t="s">
        <v>407</v>
      </c>
      <c r="D44" s="13" t="s">
        <v>445</v>
      </c>
      <c r="E44" s="14">
        <v>43496</v>
      </c>
      <c r="F44" s="75">
        <v>361064.15</v>
      </c>
      <c r="G44" s="76">
        <f t="shared" si="0"/>
        <v>426055.69699999999</v>
      </c>
      <c r="H44" s="55">
        <v>0</v>
      </c>
      <c r="I44" s="82"/>
    </row>
    <row r="45" spans="1:9" x14ac:dyDescent="0.25">
      <c r="A45" s="3" t="s">
        <v>1204</v>
      </c>
      <c r="B45" s="13" t="s">
        <v>369</v>
      </c>
      <c r="C45" s="13" t="s">
        <v>408</v>
      </c>
      <c r="D45" s="13" t="s">
        <v>446</v>
      </c>
      <c r="E45" s="14">
        <v>43496</v>
      </c>
      <c r="F45" s="75">
        <v>326990</v>
      </c>
      <c r="G45" s="76">
        <f t="shared" si="0"/>
        <v>385848.19999999995</v>
      </c>
      <c r="H45" s="55">
        <v>0</v>
      </c>
      <c r="I45" s="82"/>
    </row>
    <row r="46" spans="1:9" x14ac:dyDescent="0.25">
      <c r="A46" s="3" t="s">
        <v>1205</v>
      </c>
      <c r="B46" s="13" t="s">
        <v>370</v>
      </c>
      <c r="C46" s="13" t="s">
        <v>409</v>
      </c>
      <c r="D46" s="13" t="s">
        <v>447</v>
      </c>
      <c r="E46" s="14">
        <v>43496</v>
      </c>
      <c r="F46" s="75">
        <v>357279.22</v>
      </c>
      <c r="G46" s="76">
        <f t="shared" si="0"/>
        <v>421589.47959999996</v>
      </c>
      <c r="H46" s="55">
        <v>0</v>
      </c>
      <c r="I46" s="82"/>
    </row>
    <row r="47" spans="1:9" ht="13" thickBot="1" x14ac:dyDescent="0.3">
      <c r="A47" s="3" t="s">
        <v>1206</v>
      </c>
      <c r="B47" s="13" t="s">
        <v>371</v>
      </c>
      <c r="C47" s="13" t="s">
        <v>410</v>
      </c>
      <c r="D47" s="13" t="s">
        <v>448</v>
      </c>
      <c r="E47" s="14">
        <v>43496</v>
      </c>
      <c r="F47" s="75">
        <v>240712.06</v>
      </c>
      <c r="G47" s="76">
        <f t="shared" si="0"/>
        <v>284040.23079999996</v>
      </c>
      <c r="H47" s="55">
        <v>0</v>
      </c>
      <c r="I47" s="83"/>
    </row>
    <row r="48" spans="1:9" s="66" customFormat="1" ht="17" customHeight="1" thickBot="1" x14ac:dyDescent="0.3">
      <c r="A48" s="121" t="s">
        <v>63</v>
      </c>
      <c r="B48" s="122"/>
      <c r="C48" s="122"/>
      <c r="D48" s="122"/>
      <c r="E48" s="122"/>
      <c r="F48" s="123"/>
      <c r="G48" s="73">
        <f>SUM(G8:G47)</f>
        <v>69599725.452400014</v>
      </c>
      <c r="H48" s="67">
        <f>SUM(H8:H47)</f>
        <v>0</v>
      </c>
      <c r="I48" s="80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57A0-1000-4093-B7CC-30C92502D9D9}">
  <dimension ref="A1:I44"/>
  <sheetViews>
    <sheetView showWhiteSpace="0" view="pageLayout" topLeftCell="A5" zoomScaleNormal="100" workbookViewId="0">
      <selection activeCell="A8" sqref="A8:A43"/>
    </sheetView>
  </sheetViews>
  <sheetFormatPr defaultRowHeight="12.5" x14ac:dyDescent="0.25"/>
  <cols>
    <col min="1" max="1" width="3.81640625" customWidth="1"/>
    <col min="2" max="2" width="80.1796875" customWidth="1"/>
    <col min="3" max="3" width="16.81640625" customWidth="1"/>
    <col min="4" max="4" width="10.1796875" customWidth="1"/>
    <col min="5" max="5" width="10.453125" customWidth="1"/>
    <col min="6" max="6" width="13.90625" customWidth="1"/>
    <col min="7" max="7" width="15.1796875" customWidth="1"/>
    <col min="8" max="8" width="13.81640625" customWidth="1"/>
    <col min="9" max="9" width="19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1207</v>
      </c>
      <c r="B8" s="13" t="s">
        <v>450</v>
      </c>
      <c r="C8" s="13" t="s">
        <v>477</v>
      </c>
      <c r="D8" s="21" t="s">
        <v>510</v>
      </c>
      <c r="E8" s="14">
        <v>43496</v>
      </c>
      <c r="F8" s="75">
        <v>630683.01</v>
      </c>
      <c r="G8" s="76">
        <f t="shared" ref="G8:G43" si="0">F8*1.18</f>
        <v>744205.95179999992</v>
      </c>
      <c r="H8" s="57">
        <v>0</v>
      </c>
      <c r="I8" s="12"/>
    </row>
    <row r="9" spans="1:9" x14ac:dyDescent="0.25">
      <c r="A9" s="3" t="s">
        <v>1208</v>
      </c>
      <c r="B9" s="13" t="s">
        <v>451</v>
      </c>
      <c r="C9" s="13" t="s">
        <v>478</v>
      </c>
      <c r="D9" s="21" t="s">
        <v>511</v>
      </c>
      <c r="E9" s="14">
        <v>43496</v>
      </c>
      <c r="F9" s="75">
        <v>416598.54</v>
      </c>
      <c r="G9" s="76">
        <f t="shared" si="0"/>
        <v>491586.27719999995</v>
      </c>
      <c r="H9" s="55">
        <v>0</v>
      </c>
      <c r="I9" s="12"/>
    </row>
    <row r="10" spans="1:9" x14ac:dyDescent="0.25">
      <c r="A10" s="3" t="s">
        <v>1209</v>
      </c>
      <c r="B10" s="13" t="s">
        <v>452</v>
      </c>
      <c r="C10" s="13" t="s">
        <v>479</v>
      </c>
      <c r="D10" s="21" t="s">
        <v>512</v>
      </c>
      <c r="E10" s="14">
        <v>43496</v>
      </c>
      <c r="F10" s="75">
        <v>103606.47</v>
      </c>
      <c r="G10" s="76">
        <f t="shared" si="0"/>
        <v>122255.63459999999</v>
      </c>
      <c r="H10" s="55">
        <v>0</v>
      </c>
      <c r="I10" s="12"/>
    </row>
    <row r="11" spans="1:9" x14ac:dyDescent="0.25">
      <c r="A11" s="3" t="s">
        <v>1210</v>
      </c>
      <c r="B11" s="13" t="s">
        <v>453</v>
      </c>
      <c r="C11" s="13" t="s">
        <v>480</v>
      </c>
      <c r="D11" s="21" t="s">
        <v>513</v>
      </c>
      <c r="E11" s="14">
        <v>43496</v>
      </c>
      <c r="F11" s="75">
        <v>376927.11</v>
      </c>
      <c r="G11" s="76">
        <f t="shared" si="0"/>
        <v>444773.98979999998</v>
      </c>
      <c r="H11" s="55">
        <v>0</v>
      </c>
      <c r="I11" s="12"/>
    </row>
    <row r="12" spans="1:9" x14ac:dyDescent="0.25">
      <c r="A12" s="3" t="s">
        <v>1211</v>
      </c>
      <c r="B12" s="13" t="s">
        <v>454</v>
      </c>
      <c r="C12" s="13" t="s">
        <v>481</v>
      </c>
      <c r="D12" s="21" t="s">
        <v>514</v>
      </c>
      <c r="E12" s="14">
        <v>43524</v>
      </c>
      <c r="F12" s="75">
        <v>235708</v>
      </c>
      <c r="G12" s="76">
        <f t="shared" si="0"/>
        <v>278135.44</v>
      </c>
      <c r="H12" s="55">
        <v>0</v>
      </c>
      <c r="I12" s="12"/>
    </row>
    <row r="13" spans="1:9" x14ac:dyDescent="0.25">
      <c r="A13" s="3" t="s">
        <v>1212</v>
      </c>
      <c r="B13" s="18" t="s">
        <v>455</v>
      </c>
      <c r="C13" s="13">
        <v>303976188</v>
      </c>
      <c r="D13" s="24">
        <v>31134</v>
      </c>
      <c r="E13" s="14">
        <v>43524</v>
      </c>
      <c r="F13" s="75">
        <v>241639.52</v>
      </c>
      <c r="G13" s="76">
        <f t="shared" si="0"/>
        <v>285134.6336</v>
      </c>
      <c r="H13" s="55">
        <v>0</v>
      </c>
      <c r="I13" s="12"/>
    </row>
    <row r="14" spans="1:9" x14ac:dyDescent="0.25">
      <c r="A14" s="3" t="s">
        <v>1213</v>
      </c>
      <c r="B14" s="13" t="s">
        <v>456</v>
      </c>
      <c r="C14" s="13" t="s">
        <v>482</v>
      </c>
      <c r="D14" s="21" t="s">
        <v>515</v>
      </c>
      <c r="E14" s="14">
        <v>43555</v>
      </c>
      <c r="F14" s="75">
        <v>1084031.8799999999</v>
      </c>
      <c r="G14" s="76">
        <f t="shared" si="0"/>
        <v>1279157.6183999998</v>
      </c>
      <c r="H14" s="55">
        <v>0</v>
      </c>
      <c r="I14" s="12"/>
    </row>
    <row r="15" spans="1:9" x14ac:dyDescent="0.25">
      <c r="A15" s="3" t="s">
        <v>1214</v>
      </c>
      <c r="B15" s="13" t="s">
        <v>456</v>
      </c>
      <c r="C15" s="13" t="s">
        <v>483</v>
      </c>
      <c r="D15" s="21" t="s">
        <v>516</v>
      </c>
      <c r="E15" s="14">
        <v>43555</v>
      </c>
      <c r="F15" s="75">
        <v>1374756.55</v>
      </c>
      <c r="G15" s="76">
        <f t="shared" si="0"/>
        <v>1622212.7290000001</v>
      </c>
      <c r="H15" s="55">
        <v>0</v>
      </c>
      <c r="I15" s="12"/>
    </row>
    <row r="16" spans="1:9" x14ac:dyDescent="0.25">
      <c r="A16" s="3" t="s">
        <v>1215</v>
      </c>
      <c r="B16" s="13" t="s">
        <v>457</v>
      </c>
      <c r="C16" s="13" t="s">
        <v>484</v>
      </c>
      <c r="D16" s="21" t="s">
        <v>517</v>
      </c>
      <c r="E16" s="14">
        <v>43555</v>
      </c>
      <c r="F16" s="75">
        <v>1881481.57</v>
      </c>
      <c r="G16" s="76">
        <f t="shared" si="0"/>
        <v>2220148.2525999998</v>
      </c>
      <c r="H16" s="55">
        <v>0</v>
      </c>
      <c r="I16" s="12"/>
    </row>
    <row r="17" spans="1:9" x14ac:dyDescent="0.25">
      <c r="A17" s="3" t="s">
        <v>1216</v>
      </c>
      <c r="B17" s="18" t="s">
        <v>458</v>
      </c>
      <c r="C17" s="13">
        <v>304271978</v>
      </c>
      <c r="D17" s="24">
        <v>31192</v>
      </c>
      <c r="E17" s="14">
        <v>43555</v>
      </c>
      <c r="F17" s="75">
        <v>210939.1</v>
      </c>
      <c r="G17" s="76">
        <f t="shared" si="0"/>
        <v>248908.13800000001</v>
      </c>
      <c r="H17" s="55">
        <v>0</v>
      </c>
      <c r="I17" s="12"/>
    </row>
    <row r="18" spans="1:9" x14ac:dyDescent="0.25">
      <c r="A18" s="3" t="s">
        <v>1217</v>
      </c>
      <c r="B18" s="26" t="s">
        <v>459</v>
      </c>
      <c r="C18" s="17" t="s">
        <v>485</v>
      </c>
      <c r="D18" s="24">
        <v>31293</v>
      </c>
      <c r="E18" s="14">
        <v>43560</v>
      </c>
      <c r="F18" s="75">
        <v>314177.40000000002</v>
      </c>
      <c r="G18" s="76">
        <f t="shared" si="0"/>
        <v>370729.33199999999</v>
      </c>
      <c r="H18" s="55">
        <v>0</v>
      </c>
      <c r="I18" s="12"/>
    </row>
    <row r="19" spans="1:9" x14ac:dyDescent="0.25">
      <c r="A19" s="3" t="s">
        <v>1218</v>
      </c>
      <c r="B19" s="26" t="s">
        <v>459</v>
      </c>
      <c r="C19" s="17" t="s">
        <v>486</v>
      </c>
      <c r="D19" s="24">
        <v>31292</v>
      </c>
      <c r="E19" s="14">
        <v>43560</v>
      </c>
      <c r="F19" s="75">
        <v>314177.40000000002</v>
      </c>
      <c r="G19" s="76">
        <f t="shared" si="0"/>
        <v>370729.33199999999</v>
      </c>
      <c r="H19" s="55">
        <v>0</v>
      </c>
      <c r="I19" s="12"/>
    </row>
    <row r="20" spans="1:9" x14ac:dyDescent="0.25">
      <c r="A20" s="3" t="s">
        <v>1219</v>
      </c>
      <c r="B20" s="13" t="s">
        <v>460</v>
      </c>
      <c r="C20" s="17" t="s">
        <v>487</v>
      </c>
      <c r="D20" s="21" t="s">
        <v>518</v>
      </c>
      <c r="E20" s="14">
        <v>43585</v>
      </c>
      <c r="F20" s="75">
        <v>413297</v>
      </c>
      <c r="G20" s="76">
        <f t="shared" si="0"/>
        <v>487690.45999999996</v>
      </c>
      <c r="H20" s="55">
        <v>0</v>
      </c>
      <c r="I20" s="12"/>
    </row>
    <row r="21" spans="1:9" x14ac:dyDescent="0.25">
      <c r="A21" s="3" t="s">
        <v>1220</v>
      </c>
      <c r="B21" s="17" t="s">
        <v>461</v>
      </c>
      <c r="C21" s="13">
        <v>5011886</v>
      </c>
      <c r="D21" s="24">
        <v>31239</v>
      </c>
      <c r="E21" s="14">
        <v>43600</v>
      </c>
      <c r="F21" s="75">
        <v>798335.2</v>
      </c>
      <c r="G21" s="76">
        <f t="shared" si="0"/>
        <v>942035.53599999985</v>
      </c>
      <c r="H21" s="55">
        <v>0</v>
      </c>
      <c r="I21" s="12"/>
    </row>
    <row r="22" spans="1:9" x14ac:dyDescent="0.25">
      <c r="A22" s="3" t="s">
        <v>1221</v>
      </c>
      <c r="B22" s="26" t="s">
        <v>462</v>
      </c>
      <c r="C22" s="17" t="s">
        <v>488</v>
      </c>
      <c r="D22" s="24">
        <v>31209</v>
      </c>
      <c r="E22" s="14">
        <v>43616</v>
      </c>
      <c r="F22" s="75">
        <v>484354.25</v>
      </c>
      <c r="G22" s="76">
        <f t="shared" si="0"/>
        <v>571538.01500000001</v>
      </c>
      <c r="H22" s="55">
        <v>0</v>
      </c>
      <c r="I22" s="12"/>
    </row>
    <row r="23" spans="1:9" x14ac:dyDescent="0.25">
      <c r="A23" s="3" t="s">
        <v>1222</v>
      </c>
      <c r="B23" s="26" t="s">
        <v>462</v>
      </c>
      <c r="C23" s="17" t="s">
        <v>489</v>
      </c>
      <c r="D23" s="24">
        <v>31210</v>
      </c>
      <c r="E23" s="14">
        <v>43616</v>
      </c>
      <c r="F23" s="75">
        <v>484354.25</v>
      </c>
      <c r="G23" s="76">
        <f t="shared" si="0"/>
        <v>571538.01500000001</v>
      </c>
      <c r="H23" s="55">
        <v>0</v>
      </c>
      <c r="I23" s="12"/>
    </row>
    <row r="24" spans="1:9" x14ac:dyDescent="0.25">
      <c r="A24" s="3" t="s">
        <v>1486</v>
      </c>
      <c r="B24" s="18" t="s">
        <v>463</v>
      </c>
      <c r="C24" s="17" t="s">
        <v>490</v>
      </c>
      <c r="D24" s="24">
        <v>31241</v>
      </c>
      <c r="E24" s="14">
        <v>43646</v>
      </c>
      <c r="F24" s="75">
        <v>241639.52</v>
      </c>
      <c r="G24" s="76">
        <f t="shared" si="0"/>
        <v>285134.6336</v>
      </c>
      <c r="H24" s="55">
        <v>0</v>
      </c>
      <c r="I24" s="12"/>
    </row>
    <row r="25" spans="1:9" x14ac:dyDescent="0.25">
      <c r="A25" s="3" t="s">
        <v>1487</v>
      </c>
      <c r="B25" s="18" t="s">
        <v>463</v>
      </c>
      <c r="C25" s="13" t="s">
        <v>491</v>
      </c>
      <c r="D25" s="24">
        <v>31240</v>
      </c>
      <c r="E25" s="14">
        <v>43646</v>
      </c>
      <c r="F25" s="75">
        <v>241639.52</v>
      </c>
      <c r="G25" s="76">
        <f t="shared" si="0"/>
        <v>285134.6336</v>
      </c>
      <c r="H25" s="55">
        <v>0</v>
      </c>
      <c r="I25" s="12"/>
    </row>
    <row r="26" spans="1:9" x14ac:dyDescent="0.25">
      <c r="A26" s="3" t="s">
        <v>1488</v>
      </c>
      <c r="B26" s="28" t="s">
        <v>464</v>
      </c>
      <c r="C26" s="23" t="s">
        <v>492</v>
      </c>
      <c r="D26" s="84">
        <v>31233</v>
      </c>
      <c r="E26" s="25">
        <v>43646</v>
      </c>
      <c r="F26" s="78">
        <v>152892</v>
      </c>
      <c r="G26" s="79">
        <f t="shared" si="0"/>
        <v>180412.56</v>
      </c>
      <c r="H26" s="55">
        <v>0</v>
      </c>
      <c r="I26" s="12"/>
    </row>
    <row r="27" spans="1:9" x14ac:dyDescent="0.25">
      <c r="A27" s="3" t="s">
        <v>1489</v>
      </c>
      <c r="B27" s="18" t="s">
        <v>465</v>
      </c>
      <c r="C27" s="21" t="s">
        <v>493</v>
      </c>
      <c r="D27" s="24">
        <v>31234</v>
      </c>
      <c r="E27" s="29">
        <v>43647</v>
      </c>
      <c r="F27" s="75">
        <v>175790.2</v>
      </c>
      <c r="G27" s="76">
        <f t="shared" si="0"/>
        <v>207432.43600000002</v>
      </c>
      <c r="H27" s="55">
        <v>0</v>
      </c>
      <c r="I27" s="12"/>
    </row>
    <row r="28" spans="1:9" x14ac:dyDescent="0.25">
      <c r="A28" s="3" t="s">
        <v>1223</v>
      </c>
      <c r="B28" s="18" t="s">
        <v>465</v>
      </c>
      <c r="C28" s="21" t="s">
        <v>494</v>
      </c>
      <c r="D28" s="24">
        <v>31235</v>
      </c>
      <c r="E28" s="29">
        <v>43647</v>
      </c>
      <c r="F28" s="75">
        <v>175790.2</v>
      </c>
      <c r="G28" s="76">
        <f t="shared" si="0"/>
        <v>207432.43600000002</v>
      </c>
      <c r="H28" s="55">
        <v>0</v>
      </c>
      <c r="I28" s="12"/>
    </row>
    <row r="29" spans="1:9" x14ac:dyDescent="0.25">
      <c r="A29" s="3" t="s">
        <v>1224</v>
      </c>
      <c r="B29" s="20" t="s">
        <v>466</v>
      </c>
      <c r="C29" s="13" t="s">
        <v>495</v>
      </c>
      <c r="D29" s="24">
        <v>31263</v>
      </c>
      <c r="E29" s="14">
        <v>43671</v>
      </c>
      <c r="F29" s="75">
        <v>2500000</v>
      </c>
      <c r="G29" s="76">
        <f t="shared" si="0"/>
        <v>2950000</v>
      </c>
      <c r="H29" s="55">
        <v>0</v>
      </c>
      <c r="I29" s="12"/>
    </row>
    <row r="30" spans="1:9" x14ac:dyDescent="0.25">
      <c r="A30" s="3" t="s">
        <v>1225</v>
      </c>
      <c r="B30" s="20" t="s">
        <v>467</v>
      </c>
      <c r="C30" s="17" t="s">
        <v>496</v>
      </c>
      <c r="D30" s="24">
        <v>31264</v>
      </c>
      <c r="E30" s="14">
        <v>43671</v>
      </c>
      <c r="F30" s="75">
        <v>2250000</v>
      </c>
      <c r="G30" s="76">
        <f t="shared" si="0"/>
        <v>2655000</v>
      </c>
      <c r="H30" s="55">
        <v>0</v>
      </c>
      <c r="I30" s="12"/>
    </row>
    <row r="31" spans="1:9" x14ac:dyDescent="0.25">
      <c r="A31" s="3" t="s">
        <v>1226</v>
      </c>
      <c r="B31" s="17" t="s">
        <v>468</v>
      </c>
      <c r="C31" s="17" t="s">
        <v>497</v>
      </c>
      <c r="D31" s="85">
        <v>31252</v>
      </c>
      <c r="E31" s="30">
        <v>43672</v>
      </c>
      <c r="F31" s="77">
        <v>242700</v>
      </c>
      <c r="G31" s="76">
        <f t="shared" si="0"/>
        <v>286386</v>
      </c>
      <c r="H31" s="55">
        <v>0</v>
      </c>
      <c r="I31" s="12"/>
    </row>
    <row r="32" spans="1:9" x14ac:dyDescent="0.25">
      <c r="A32" s="3" t="s">
        <v>1227</v>
      </c>
      <c r="B32" s="17" t="s">
        <v>468</v>
      </c>
      <c r="C32" s="17" t="s">
        <v>498</v>
      </c>
      <c r="D32" s="85">
        <v>31251</v>
      </c>
      <c r="E32" s="30">
        <v>43672</v>
      </c>
      <c r="F32" s="77">
        <v>242700</v>
      </c>
      <c r="G32" s="76">
        <f t="shared" si="0"/>
        <v>286386</v>
      </c>
      <c r="H32" s="55">
        <v>0</v>
      </c>
      <c r="I32" s="12"/>
    </row>
    <row r="33" spans="1:9" x14ac:dyDescent="0.25">
      <c r="A33" s="3" t="s">
        <v>1228</v>
      </c>
      <c r="B33" s="18" t="s">
        <v>469</v>
      </c>
      <c r="C33" s="13" t="s">
        <v>499</v>
      </c>
      <c r="D33" s="24"/>
      <c r="E33" s="14">
        <v>43677</v>
      </c>
      <c r="F33" s="75">
        <v>148428</v>
      </c>
      <c r="G33" s="76">
        <f t="shared" si="0"/>
        <v>175145.03999999998</v>
      </c>
      <c r="H33" s="55">
        <v>0</v>
      </c>
      <c r="I33" s="12"/>
    </row>
    <row r="34" spans="1:9" x14ac:dyDescent="0.25">
      <c r="A34" s="3" t="s">
        <v>1229</v>
      </c>
      <c r="B34" s="18" t="s">
        <v>470</v>
      </c>
      <c r="C34" s="17" t="s">
        <v>500</v>
      </c>
      <c r="D34" s="24">
        <v>31250</v>
      </c>
      <c r="E34" s="14">
        <v>43677</v>
      </c>
      <c r="F34" s="75">
        <v>237800</v>
      </c>
      <c r="G34" s="76">
        <f t="shared" si="0"/>
        <v>280604</v>
      </c>
      <c r="H34" s="55">
        <v>0</v>
      </c>
      <c r="I34" s="12"/>
    </row>
    <row r="35" spans="1:9" x14ac:dyDescent="0.25">
      <c r="A35" s="3" t="s">
        <v>1230</v>
      </c>
      <c r="B35" s="20" t="s">
        <v>471</v>
      </c>
      <c r="C35" s="17" t="s">
        <v>501</v>
      </c>
      <c r="D35" s="24">
        <v>31261</v>
      </c>
      <c r="E35" s="14">
        <v>43677</v>
      </c>
      <c r="F35" s="75">
        <v>180000</v>
      </c>
      <c r="G35" s="76">
        <f t="shared" si="0"/>
        <v>212400</v>
      </c>
      <c r="H35" s="55">
        <v>0</v>
      </c>
      <c r="I35" s="12"/>
    </row>
    <row r="36" spans="1:9" x14ac:dyDescent="0.25">
      <c r="A36" s="3" t="s">
        <v>1231</v>
      </c>
      <c r="B36" s="13" t="s">
        <v>472</v>
      </c>
      <c r="C36" s="13" t="s">
        <v>502</v>
      </c>
      <c r="D36" s="85">
        <v>31271</v>
      </c>
      <c r="E36" s="14">
        <v>43708</v>
      </c>
      <c r="F36" s="75">
        <v>200000</v>
      </c>
      <c r="G36" s="76">
        <f t="shared" si="0"/>
        <v>236000</v>
      </c>
      <c r="H36" s="55">
        <v>0</v>
      </c>
      <c r="I36" s="12"/>
    </row>
    <row r="37" spans="1:9" x14ac:dyDescent="0.25">
      <c r="A37" s="3" t="s">
        <v>1232</v>
      </c>
      <c r="B37" s="13" t="s">
        <v>473</v>
      </c>
      <c r="C37" s="13" t="s">
        <v>503</v>
      </c>
      <c r="D37" s="85">
        <v>31272</v>
      </c>
      <c r="E37" s="14">
        <v>43708</v>
      </c>
      <c r="F37" s="75">
        <v>484400</v>
      </c>
      <c r="G37" s="76">
        <f t="shared" si="0"/>
        <v>571592</v>
      </c>
      <c r="H37" s="55">
        <v>0</v>
      </c>
      <c r="I37" s="12"/>
    </row>
    <row r="38" spans="1:9" x14ac:dyDescent="0.25">
      <c r="A38" s="3" t="s">
        <v>1233</v>
      </c>
      <c r="B38" s="13" t="s">
        <v>473</v>
      </c>
      <c r="C38" s="13" t="s">
        <v>504</v>
      </c>
      <c r="D38" s="85">
        <v>31273</v>
      </c>
      <c r="E38" s="14">
        <v>43708</v>
      </c>
      <c r="F38" s="75">
        <v>484400</v>
      </c>
      <c r="G38" s="76">
        <f t="shared" si="0"/>
        <v>571592</v>
      </c>
      <c r="H38" s="55">
        <v>0</v>
      </c>
      <c r="I38" s="12"/>
    </row>
    <row r="39" spans="1:9" x14ac:dyDescent="0.25">
      <c r="A39" s="3" t="s">
        <v>1234</v>
      </c>
      <c r="B39" s="13" t="s">
        <v>473</v>
      </c>
      <c r="C39" s="13" t="s">
        <v>505</v>
      </c>
      <c r="D39" s="85">
        <v>31274</v>
      </c>
      <c r="E39" s="14">
        <v>43708</v>
      </c>
      <c r="F39" s="75">
        <v>484400</v>
      </c>
      <c r="G39" s="76">
        <f t="shared" si="0"/>
        <v>571592</v>
      </c>
      <c r="H39" s="55">
        <v>0</v>
      </c>
      <c r="I39" s="12"/>
    </row>
    <row r="40" spans="1:9" x14ac:dyDescent="0.25">
      <c r="A40" s="3" t="s">
        <v>1235</v>
      </c>
      <c r="B40" s="13" t="s">
        <v>473</v>
      </c>
      <c r="C40" s="13" t="s">
        <v>506</v>
      </c>
      <c r="D40" s="85">
        <v>31275</v>
      </c>
      <c r="E40" s="14">
        <v>43708</v>
      </c>
      <c r="F40" s="75">
        <v>484400</v>
      </c>
      <c r="G40" s="76">
        <f t="shared" si="0"/>
        <v>571592</v>
      </c>
      <c r="H40" s="55">
        <v>0</v>
      </c>
      <c r="I40" s="12"/>
    </row>
    <row r="41" spans="1:9" x14ac:dyDescent="0.25">
      <c r="A41" s="3" t="s">
        <v>1236</v>
      </c>
      <c r="B41" s="18" t="s">
        <v>474</v>
      </c>
      <c r="C41" s="17" t="s">
        <v>507</v>
      </c>
      <c r="D41" s="24">
        <v>31265</v>
      </c>
      <c r="E41" s="14">
        <v>43708</v>
      </c>
      <c r="F41" s="75">
        <v>978890</v>
      </c>
      <c r="G41" s="76">
        <f t="shared" si="0"/>
        <v>1155090.2</v>
      </c>
      <c r="H41" s="55">
        <v>0</v>
      </c>
      <c r="I41" s="12"/>
    </row>
    <row r="42" spans="1:9" x14ac:dyDescent="0.25">
      <c r="A42" s="3" t="s">
        <v>1237</v>
      </c>
      <c r="B42" s="20" t="s">
        <v>475</v>
      </c>
      <c r="C42" s="17" t="s">
        <v>508</v>
      </c>
      <c r="D42" s="85">
        <v>31266</v>
      </c>
      <c r="E42" s="14">
        <v>43708</v>
      </c>
      <c r="F42" s="75">
        <v>544000</v>
      </c>
      <c r="G42" s="76">
        <f t="shared" si="0"/>
        <v>641920</v>
      </c>
      <c r="H42" s="55">
        <v>0</v>
      </c>
      <c r="I42" s="12"/>
    </row>
    <row r="43" spans="1:9" ht="13" thickBot="1" x14ac:dyDescent="0.3">
      <c r="A43" s="3" t="s">
        <v>1238</v>
      </c>
      <c r="B43" s="20" t="s">
        <v>476</v>
      </c>
      <c r="C43" s="13" t="s">
        <v>509</v>
      </c>
      <c r="D43" s="24">
        <v>31277</v>
      </c>
      <c r="E43" s="14">
        <v>43713</v>
      </c>
      <c r="F43" s="75">
        <v>262000</v>
      </c>
      <c r="G43" s="76">
        <f t="shared" si="0"/>
        <v>309160</v>
      </c>
      <c r="H43" s="55">
        <v>0</v>
      </c>
      <c r="I43" s="10"/>
    </row>
    <row r="44" spans="1:9" ht="17" customHeight="1" thickBot="1" x14ac:dyDescent="0.3">
      <c r="A44" s="121" t="s">
        <v>63</v>
      </c>
      <c r="B44" s="122"/>
      <c r="C44" s="122"/>
      <c r="D44" s="122"/>
      <c r="E44" s="122"/>
      <c r="F44" s="123"/>
      <c r="G44" s="73">
        <f>SUM(G8:G43)</f>
        <v>23690785.294200003</v>
      </c>
      <c r="H44" s="89">
        <f>SUM(H8:H43)</f>
        <v>0</v>
      </c>
      <c r="I44" s="6"/>
    </row>
  </sheetData>
  <mergeCells count="2">
    <mergeCell ref="A44:F44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majetku Nemocnice s poliklinikou Česká Lípa, a.s.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642C-7542-48DD-ADA8-12DB978F4350}">
  <dimension ref="A1:I47"/>
  <sheetViews>
    <sheetView view="pageLayout" topLeftCell="A7" zoomScaleNormal="100" workbookViewId="0">
      <selection activeCell="A8" sqref="A8:A46"/>
    </sheetView>
  </sheetViews>
  <sheetFormatPr defaultRowHeight="12.5" x14ac:dyDescent="0.25"/>
  <cols>
    <col min="1" max="1" width="3.81640625" customWidth="1"/>
    <col min="2" max="2" width="75.1796875" customWidth="1"/>
    <col min="3" max="3" width="16.81640625" customWidth="1"/>
    <col min="4" max="4" width="12.81640625" customWidth="1"/>
    <col min="5" max="5" width="11.81640625" customWidth="1"/>
    <col min="6" max="6" width="14.81640625" customWidth="1"/>
    <col min="7" max="7" width="14.54296875" customWidth="1"/>
    <col min="8" max="8" width="13.8164062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1239</v>
      </c>
      <c r="B8" s="18" t="s">
        <v>519</v>
      </c>
      <c r="C8" s="13" t="s">
        <v>539</v>
      </c>
      <c r="D8" s="24">
        <v>31304</v>
      </c>
      <c r="E8" s="40">
        <v>43810</v>
      </c>
      <c r="F8" s="61">
        <v>1030850</v>
      </c>
      <c r="G8" s="62">
        <f t="shared" ref="G8:G45" si="0">F8*1.18</f>
        <v>1216403</v>
      </c>
      <c r="H8" s="57">
        <v>0</v>
      </c>
      <c r="I8" s="12"/>
    </row>
    <row r="9" spans="1:9" x14ac:dyDescent="0.25">
      <c r="A9" s="3" t="s">
        <v>1240</v>
      </c>
      <c r="B9" s="18" t="s">
        <v>520</v>
      </c>
      <c r="C9" s="17" t="s">
        <v>540</v>
      </c>
      <c r="D9" s="24">
        <v>31315</v>
      </c>
      <c r="E9" s="40">
        <v>43830</v>
      </c>
      <c r="F9" s="61">
        <v>241639.52</v>
      </c>
      <c r="G9" s="62">
        <f t="shared" si="0"/>
        <v>285134.6336</v>
      </c>
      <c r="H9" s="55">
        <v>0</v>
      </c>
      <c r="I9" s="12"/>
    </row>
    <row r="10" spans="1:9" x14ac:dyDescent="0.25">
      <c r="A10" s="3" t="s">
        <v>1241</v>
      </c>
      <c r="B10" s="20" t="s">
        <v>520</v>
      </c>
      <c r="C10" s="13" t="s">
        <v>541</v>
      </c>
      <c r="D10" s="24">
        <v>31314</v>
      </c>
      <c r="E10" s="40">
        <v>43830</v>
      </c>
      <c r="F10" s="61">
        <v>241639.52</v>
      </c>
      <c r="G10" s="62">
        <f t="shared" si="0"/>
        <v>285134.6336</v>
      </c>
      <c r="H10" s="55">
        <v>0</v>
      </c>
      <c r="I10" s="12"/>
    </row>
    <row r="11" spans="1:9" x14ac:dyDescent="0.25">
      <c r="A11" s="3" t="s">
        <v>1242</v>
      </c>
      <c r="B11" s="18" t="s">
        <v>521</v>
      </c>
      <c r="C11" s="13" t="s">
        <v>542</v>
      </c>
      <c r="D11" s="24">
        <v>31321</v>
      </c>
      <c r="E11" s="40">
        <v>43830</v>
      </c>
      <c r="F11" s="61">
        <v>581922.5</v>
      </c>
      <c r="G11" s="62">
        <f t="shared" si="0"/>
        <v>686668.54999999993</v>
      </c>
      <c r="H11" s="55">
        <v>0</v>
      </c>
      <c r="I11" s="12"/>
    </row>
    <row r="12" spans="1:9" x14ac:dyDescent="0.25">
      <c r="A12" s="3" t="s">
        <v>1243</v>
      </c>
      <c r="B12" s="18" t="s">
        <v>522</v>
      </c>
      <c r="C12" s="13" t="s">
        <v>543</v>
      </c>
      <c r="D12" s="24">
        <v>31320</v>
      </c>
      <c r="E12" s="40">
        <v>43830</v>
      </c>
      <c r="F12" s="61">
        <v>393100</v>
      </c>
      <c r="G12" s="62">
        <f t="shared" si="0"/>
        <v>463858</v>
      </c>
      <c r="H12" s="55">
        <v>0</v>
      </c>
      <c r="I12" s="12"/>
    </row>
    <row r="13" spans="1:9" x14ac:dyDescent="0.25">
      <c r="A13" s="3" t="s">
        <v>1244</v>
      </c>
      <c r="B13" s="18" t="s">
        <v>60</v>
      </c>
      <c r="C13" s="13" t="s">
        <v>544</v>
      </c>
      <c r="D13" s="24">
        <v>31316</v>
      </c>
      <c r="E13" s="40">
        <v>43830</v>
      </c>
      <c r="F13" s="61">
        <v>1249175</v>
      </c>
      <c r="G13" s="62">
        <f t="shared" si="0"/>
        <v>1474026.5</v>
      </c>
      <c r="H13" s="55">
        <v>0</v>
      </c>
      <c r="I13" s="12"/>
    </row>
    <row r="14" spans="1:9" x14ac:dyDescent="0.25">
      <c r="A14" s="3" t="s">
        <v>1245</v>
      </c>
      <c r="B14" s="18" t="s">
        <v>60</v>
      </c>
      <c r="C14" s="13" t="s">
        <v>545</v>
      </c>
      <c r="D14" s="24">
        <v>31317</v>
      </c>
      <c r="E14" s="40">
        <v>43830</v>
      </c>
      <c r="F14" s="61">
        <v>1249175</v>
      </c>
      <c r="G14" s="62">
        <f t="shared" si="0"/>
        <v>1474026.5</v>
      </c>
      <c r="H14" s="55">
        <v>0</v>
      </c>
      <c r="I14" s="12"/>
    </row>
    <row r="15" spans="1:9" x14ac:dyDescent="0.25">
      <c r="A15" s="3" t="s">
        <v>1246</v>
      </c>
      <c r="B15" s="18" t="s">
        <v>60</v>
      </c>
      <c r="C15" s="13" t="s">
        <v>546</v>
      </c>
      <c r="D15" s="24">
        <v>31318</v>
      </c>
      <c r="E15" s="40">
        <v>43830</v>
      </c>
      <c r="F15" s="61">
        <v>1249175</v>
      </c>
      <c r="G15" s="62">
        <f t="shared" si="0"/>
        <v>1474026.5</v>
      </c>
      <c r="H15" s="55">
        <v>0</v>
      </c>
      <c r="I15" s="12"/>
    </row>
    <row r="16" spans="1:9" x14ac:dyDescent="0.25">
      <c r="A16" s="3" t="s">
        <v>1247</v>
      </c>
      <c r="B16" s="18" t="s">
        <v>60</v>
      </c>
      <c r="C16" s="13" t="s">
        <v>547</v>
      </c>
      <c r="D16" s="24">
        <v>31319</v>
      </c>
      <c r="E16" s="40">
        <v>43830</v>
      </c>
      <c r="F16" s="61">
        <v>1249175</v>
      </c>
      <c r="G16" s="62">
        <f t="shared" si="0"/>
        <v>1474026.5</v>
      </c>
      <c r="H16" s="55">
        <v>0</v>
      </c>
      <c r="I16" s="12"/>
    </row>
    <row r="17" spans="1:9" x14ac:dyDescent="0.25">
      <c r="A17" s="3" t="s">
        <v>1248</v>
      </c>
      <c r="B17" s="13" t="s">
        <v>266</v>
      </c>
      <c r="C17" s="17" t="s">
        <v>548</v>
      </c>
      <c r="D17" s="85">
        <v>31322</v>
      </c>
      <c r="E17" s="46">
        <v>43852</v>
      </c>
      <c r="F17" s="61">
        <v>1205000</v>
      </c>
      <c r="G17" s="62">
        <f t="shared" si="0"/>
        <v>1421900</v>
      </c>
      <c r="H17" s="55">
        <v>0</v>
      </c>
      <c r="I17" s="12"/>
    </row>
    <row r="18" spans="1:9" x14ac:dyDescent="0.25">
      <c r="A18" s="3" t="s">
        <v>1249</v>
      </c>
      <c r="B18" s="13" t="s">
        <v>267</v>
      </c>
      <c r="C18" s="17" t="s">
        <v>549</v>
      </c>
      <c r="D18" s="85">
        <v>31323</v>
      </c>
      <c r="E18" s="40">
        <v>43852</v>
      </c>
      <c r="F18" s="61">
        <v>1365000</v>
      </c>
      <c r="G18" s="62">
        <f t="shared" si="0"/>
        <v>1610700</v>
      </c>
      <c r="H18" s="55">
        <v>0</v>
      </c>
      <c r="I18" s="12"/>
    </row>
    <row r="19" spans="1:9" x14ac:dyDescent="0.25">
      <c r="A19" s="3" t="s">
        <v>1250</v>
      </c>
      <c r="B19" s="22" t="s">
        <v>523</v>
      </c>
      <c r="C19" s="22" t="s">
        <v>550</v>
      </c>
      <c r="D19" s="22" t="s">
        <v>578</v>
      </c>
      <c r="E19" s="40">
        <v>43863</v>
      </c>
      <c r="F19" s="61">
        <v>1250750</v>
      </c>
      <c r="G19" s="62">
        <f t="shared" si="0"/>
        <v>1475885</v>
      </c>
      <c r="H19" s="55">
        <v>0</v>
      </c>
      <c r="I19" s="12"/>
    </row>
    <row r="20" spans="1:9" x14ac:dyDescent="0.25">
      <c r="A20" s="3" t="s">
        <v>1251</v>
      </c>
      <c r="B20" s="18" t="s">
        <v>524</v>
      </c>
      <c r="C20" s="13" t="s">
        <v>551</v>
      </c>
      <c r="D20" s="24">
        <v>31333</v>
      </c>
      <c r="E20" s="40">
        <v>43864</v>
      </c>
      <c r="F20" s="61">
        <v>375183</v>
      </c>
      <c r="G20" s="62">
        <f t="shared" si="0"/>
        <v>442715.94</v>
      </c>
      <c r="H20" s="55">
        <v>0</v>
      </c>
      <c r="I20" s="12"/>
    </row>
    <row r="21" spans="1:9" x14ac:dyDescent="0.25">
      <c r="A21" s="3" t="s">
        <v>1252</v>
      </c>
      <c r="B21" s="18" t="s">
        <v>525</v>
      </c>
      <c r="C21" s="13" t="s">
        <v>552</v>
      </c>
      <c r="D21" s="24">
        <v>31351</v>
      </c>
      <c r="E21" s="40">
        <v>43970</v>
      </c>
      <c r="F21" s="61">
        <v>1565889.44</v>
      </c>
      <c r="G21" s="62">
        <f t="shared" si="0"/>
        <v>1847749.5391999998</v>
      </c>
      <c r="H21" s="55">
        <v>0</v>
      </c>
      <c r="I21" s="12"/>
    </row>
    <row r="22" spans="1:9" x14ac:dyDescent="0.25">
      <c r="A22" s="3" t="s">
        <v>1253</v>
      </c>
      <c r="B22" t="s">
        <v>526</v>
      </c>
      <c r="C22" s="33" t="s">
        <v>553</v>
      </c>
      <c r="D22" s="24">
        <v>31357</v>
      </c>
      <c r="E22" s="87">
        <v>44043</v>
      </c>
      <c r="F22" s="61">
        <v>575000</v>
      </c>
      <c r="G22" s="62">
        <f t="shared" si="0"/>
        <v>678500</v>
      </c>
      <c r="H22" s="55">
        <v>0</v>
      </c>
      <c r="I22" s="12"/>
    </row>
    <row r="23" spans="1:9" x14ac:dyDescent="0.25">
      <c r="A23" s="3" t="s">
        <v>1254</v>
      </c>
      <c r="B23" s="18" t="s">
        <v>527</v>
      </c>
      <c r="C23" s="17" t="s">
        <v>554</v>
      </c>
      <c r="D23" s="24">
        <v>31358</v>
      </c>
      <c r="E23" s="40">
        <v>44043</v>
      </c>
      <c r="F23" s="61">
        <v>420000</v>
      </c>
      <c r="G23" s="62">
        <f t="shared" si="0"/>
        <v>495600</v>
      </c>
      <c r="H23" s="55">
        <v>0</v>
      </c>
      <c r="I23" s="12"/>
    </row>
    <row r="24" spans="1:9" x14ac:dyDescent="0.25">
      <c r="A24" s="3" t="s">
        <v>1255</v>
      </c>
      <c r="B24" s="20" t="s">
        <v>528</v>
      </c>
      <c r="C24" s="17" t="s">
        <v>555</v>
      </c>
      <c r="D24" s="85" t="s">
        <v>579</v>
      </c>
      <c r="E24" s="40">
        <v>44043</v>
      </c>
      <c r="F24" s="61">
        <v>161680</v>
      </c>
      <c r="G24" s="62">
        <f t="shared" si="0"/>
        <v>190782.4</v>
      </c>
      <c r="H24" s="55">
        <v>0</v>
      </c>
      <c r="I24" s="12"/>
    </row>
    <row r="25" spans="1:9" x14ac:dyDescent="0.25">
      <c r="A25" s="3" t="s">
        <v>1256</v>
      </c>
      <c r="B25" s="28" t="s">
        <v>465</v>
      </c>
      <c r="C25" s="27" t="s">
        <v>556</v>
      </c>
      <c r="D25" s="84">
        <v>31236</v>
      </c>
      <c r="E25" s="41" t="s">
        <v>593</v>
      </c>
      <c r="F25" s="63">
        <v>175790.2</v>
      </c>
      <c r="G25" s="74">
        <f t="shared" si="0"/>
        <v>207432.43600000002</v>
      </c>
      <c r="H25" s="55">
        <v>0</v>
      </c>
      <c r="I25" s="12"/>
    </row>
    <row r="26" spans="1:9" x14ac:dyDescent="0.25">
      <c r="A26" s="3" t="s">
        <v>1257</v>
      </c>
      <c r="B26" s="28" t="s">
        <v>465</v>
      </c>
      <c r="C26" s="27" t="s">
        <v>557</v>
      </c>
      <c r="D26" s="84">
        <v>31237</v>
      </c>
      <c r="E26" s="41" t="s">
        <v>593</v>
      </c>
      <c r="F26" s="63">
        <v>175790.2</v>
      </c>
      <c r="G26" s="74">
        <f t="shared" si="0"/>
        <v>207432.43600000002</v>
      </c>
      <c r="H26" s="55">
        <v>0</v>
      </c>
      <c r="I26" s="12"/>
    </row>
    <row r="27" spans="1:9" x14ac:dyDescent="0.25">
      <c r="A27" s="3" t="s">
        <v>1258</v>
      </c>
      <c r="B27" s="28" t="s">
        <v>465</v>
      </c>
      <c r="C27" s="27" t="s">
        <v>558</v>
      </c>
      <c r="D27" s="84">
        <v>31238</v>
      </c>
      <c r="E27" s="41" t="s">
        <v>593</v>
      </c>
      <c r="F27" s="63">
        <v>175790.2</v>
      </c>
      <c r="G27" s="74">
        <f t="shared" si="0"/>
        <v>207432.43600000002</v>
      </c>
      <c r="H27" s="55">
        <v>0</v>
      </c>
      <c r="I27" s="12"/>
    </row>
    <row r="28" spans="1:9" x14ac:dyDescent="0.25">
      <c r="A28" s="3" t="s">
        <v>1259</v>
      </c>
      <c r="B28" s="22" t="s">
        <v>529</v>
      </c>
      <c r="C28" s="22" t="s">
        <v>559</v>
      </c>
      <c r="D28" s="24">
        <v>31331</v>
      </c>
      <c r="E28" s="35" t="s">
        <v>594</v>
      </c>
      <c r="F28" s="61">
        <v>665000</v>
      </c>
      <c r="G28" s="62">
        <f t="shared" si="0"/>
        <v>784700</v>
      </c>
      <c r="H28" s="55">
        <v>0</v>
      </c>
      <c r="I28" s="12"/>
    </row>
    <row r="29" spans="1:9" x14ac:dyDescent="0.25">
      <c r="A29" s="3" t="s">
        <v>1260</v>
      </c>
      <c r="B29" s="28" t="s">
        <v>530</v>
      </c>
      <c r="C29" s="27" t="s">
        <v>560</v>
      </c>
      <c r="D29" s="84">
        <v>31213</v>
      </c>
      <c r="E29" s="36" t="s">
        <v>595</v>
      </c>
      <c r="F29" s="63">
        <v>121809</v>
      </c>
      <c r="G29" s="74">
        <f t="shared" si="0"/>
        <v>143734.62</v>
      </c>
      <c r="H29" s="55">
        <v>0</v>
      </c>
      <c r="I29" s="12"/>
    </row>
    <row r="30" spans="1:9" x14ac:dyDescent="0.25">
      <c r="A30" s="3" t="s">
        <v>1261</v>
      </c>
      <c r="B30" s="28" t="s">
        <v>530</v>
      </c>
      <c r="C30" s="27" t="s">
        <v>561</v>
      </c>
      <c r="D30" s="84">
        <v>31214</v>
      </c>
      <c r="E30" s="36" t="s">
        <v>595</v>
      </c>
      <c r="F30" s="63">
        <v>121809</v>
      </c>
      <c r="G30" s="74">
        <f t="shared" si="0"/>
        <v>143734.62</v>
      </c>
      <c r="H30" s="55">
        <v>0</v>
      </c>
      <c r="I30" s="12"/>
    </row>
    <row r="31" spans="1:9" x14ac:dyDescent="0.25">
      <c r="A31" s="3" t="s">
        <v>1262</v>
      </c>
      <c r="B31" s="28" t="s">
        <v>530</v>
      </c>
      <c r="C31" s="27" t="s">
        <v>562</v>
      </c>
      <c r="D31" s="84">
        <v>31215</v>
      </c>
      <c r="E31" s="36" t="s">
        <v>595</v>
      </c>
      <c r="F31" s="63">
        <v>121809</v>
      </c>
      <c r="G31" s="74">
        <f t="shared" si="0"/>
        <v>143734.62</v>
      </c>
      <c r="H31" s="55">
        <v>0</v>
      </c>
      <c r="I31" s="12"/>
    </row>
    <row r="32" spans="1:9" x14ac:dyDescent="0.25">
      <c r="A32" s="3" t="s">
        <v>1263</v>
      </c>
      <c r="B32" s="28" t="s">
        <v>530</v>
      </c>
      <c r="C32" s="27" t="s">
        <v>563</v>
      </c>
      <c r="D32" s="84">
        <v>31216</v>
      </c>
      <c r="E32" s="36" t="s">
        <v>595</v>
      </c>
      <c r="F32" s="63">
        <v>121809</v>
      </c>
      <c r="G32" s="74">
        <f t="shared" si="0"/>
        <v>143734.62</v>
      </c>
      <c r="H32" s="55">
        <v>0</v>
      </c>
      <c r="I32" s="12"/>
    </row>
    <row r="33" spans="1:9" x14ac:dyDescent="0.25">
      <c r="A33" s="3" t="s">
        <v>1264</v>
      </c>
      <c r="B33" s="13" t="s">
        <v>98</v>
      </c>
      <c r="C33" s="31" t="s">
        <v>564</v>
      </c>
      <c r="D33" s="86">
        <v>31369</v>
      </c>
      <c r="E33" s="37">
        <v>44001</v>
      </c>
      <c r="F33" s="88">
        <v>402622</v>
      </c>
      <c r="G33" s="62">
        <f t="shared" si="0"/>
        <v>475093.95999999996</v>
      </c>
      <c r="H33" s="55">
        <v>0</v>
      </c>
      <c r="I33" s="12"/>
    </row>
    <row r="34" spans="1:9" x14ac:dyDescent="0.25">
      <c r="A34" s="3" t="s">
        <v>1265</v>
      </c>
      <c r="B34" s="31" t="s">
        <v>531</v>
      </c>
      <c r="C34" s="34" t="s">
        <v>565</v>
      </c>
      <c r="D34" s="31" t="s">
        <v>580</v>
      </c>
      <c r="E34" s="38" t="s">
        <v>596</v>
      </c>
      <c r="F34" s="88">
        <v>1375000</v>
      </c>
      <c r="G34" s="62">
        <f t="shared" si="0"/>
        <v>1622500</v>
      </c>
      <c r="H34" s="55">
        <v>0</v>
      </c>
      <c r="I34" s="12"/>
    </row>
    <row r="35" spans="1:9" x14ac:dyDescent="0.25">
      <c r="A35" s="3" t="s">
        <v>1266</v>
      </c>
      <c r="B35" s="21" t="s">
        <v>531</v>
      </c>
      <c r="C35" s="21" t="s">
        <v>566</v>
      </c>
      <c r="D35" s="21" t="s">
        <v>581</v>
      </c>
      <c r="E35" s="39" t="s">
        <v>596</v>
      </c>
      <c r="F35" s="61">
        <v>1375000</v>
      </c>
      <c r="G35" s="62">
        <f t="shared" si="0"/>
        <v>1622500</v>
      </c>
      <c r="H35" s="55">
        <v>0</v>
      </c>
      <c r="I35" s="12"/>
    </row>
    <row r="36" spans="1:9" x14ac:dyDescent="0.25">
      <c r="A36" s="3" t="s">
        <v>1267</v>
      </c>
      <c r="B36" s="21" t="s">
        <v>531</v>
      </c>
      <c r="C36" s="21" t="s">
        <v>567</v>
      </c>
      <c r="D36" s="21" t="s">
        <v>582</v>
      </c>
      <c r="E36" s="39" t="s">
        <v>596</v>
      </c>
      <c r="F36" s="88">
        <v>1275000</v>
      </c>
      <c r="G36" s="62">
        <f t="shared" si="0"/>
        <v>1504500</v>
      </c>
      <c r="H36" s="55">
        <v>0</v>
      </c>
      <c r="I36" s="12"/>
    </row>
    <row r="37" spans="1:9" x14ac:dyDescent="0.25">
      <c r="A37" s="3" t="s">
        <v>1268</v>
      </c>
      <c r="B37" s="21" t="s">
        <v>532</v>
      </c>
      <c r="C37" s="22" t="s">
        <v>568</v>
      </c>
      <c r="D37" s="21" t="s">
        <v>583</v>
      </c>
      <c r="E37" s="39" t="s">
        <v>597</v>
      </c>
      <c r="F37" s="88">
        <v>519900</v>
      </c>
      <c r="G37" s="62">
        <f t="shared" si="0"/>
        <v>613482</v>
      </c>
      <c r="H37" s="55">
        <v>0</v>
      </c>
      <c r="I37" s="12"/>
    </row>
    <row r="38" spans="1:9" x14ac:dyDescent="0.25">
      <c r="A38" s="3" t="s">
        <v>1269</v>
      </c>
      <c r="B38" s="21" t="s">
        <v>531</v>
      </c>
      <c r="C38" s="22" t="s">
        <v>569</v>
      </c>
      <c r="D38" s="21" t="s">
        <v>584</v>
      </c>
      <c r="E38" s="39" t="s">
        <v>598</v>
      </c>
      <c r="F38" s="88">
        <v>825000</v>
      </c>
      <c r="G38" s="62">
        <f t="shared" si="0"/>
        <v>973500</v>
      </c>
      <c r="H38" s="55">
        <v>0</v>
      </c>
      <c r="I38" s="12"/>
    </row>
    <row r="39" spans="1:9" x14ac:dyDescent="0.25">
      <c r="A39" s="3" t="s">
        <v>1270</v>
      </c>
      <c r="B39" s="21" t="s">
        <v>531</v>
      </c>
      <c r="C39" s="21" t="s">
        <v>570</v>
      </c>
      <c r="D39" s="21" t="s">
        <v>585</v>
      </c>
      <c r="E39" s="39" t="s">
        <v>598</v>
      </c>
      <c r="F39" s="88">
        <v>525000</v>
      </c>
      <c r="G39" s="62">
        <f t="shared" si="0"/>
        <v>619500</v>
      </c>
      <c r="H39" s="55">
        <v>0</v>
      </c>
      <c r="I39" s="12"/>
    </row>
    <row r="40" spans="1:9" x14ac:dyDescent="0.25">
      <c r="A40" s="3" t="s">
        <v>1271</v>
      </c>
      <c r="B40" s="21" t="s">
        <v>532</v>
      </c>
      <c r="C40" s="22" t="s">
        <v>571</v>
      </c>
      <c r="D40" s="21" t="s">
        <v>586</v>
      </c>
      <c r="E40" s="39" t="s">
        <v>599</v>
      </c>
      <c r="F40" s="88">
        <v>177300</v>
      </c>
      <c r="G40" s="62">
        <f t="shared" si="0"/>
        <v>209214</v>
      </c>
      <c r="H40" s="55">
        <v>0</v>
      </c>
      <c r="I40" s="12"/>
    </row>
    <row r="41" spans="1:9" x14ac:dyDescent="0.25">
      <c r="A41" s="3" t="s">
        <v>1272</v>
      </c>
      <c r="B41" s="21" t="s">
        <v>533</v>
      </c>
      <c r="C41" s="22" t="s">
        <v>572</v>
      </c>
      <c r="D41" s="21" t="s">
        <v>587</v>
      </c>
      <c r="E41" s="40">
        <v>44309</v>
      </c>
      <c r="F41" s="61">
        <v>253000</v>
      </c>
      <c r="G41" s="62">
        <f t="shared" si="0"/>
        <v>298540</v>
      </c>
      <c r="H41" s="55">
        <v>0</v>
      </c>
      <c r="I41" s="12"/>
    </row>
    <row r="42" spans="1:9" x14ac:dyDescent="0.25">
      <c r="A42" s="3" t="s">
        <v>1273</v>
      </c>
      <c r="B42" s="21" t="s">
        <v>534</v>
      </c>
      <c r="C42" s="22" t="s">
        <v>573</v>
      </c>
      <c r="D42" s="21" t="s">
        <v>588</v>
      </c>
      <c r="E42" s="40">
        <v>44299</v>
      </c>
      <c r="F42" s="61">
        <v>284700</v>
      </c>
      <c r="G42" s="62">
        <f t="shared" si="0"/>
        <v>335946</v>
      </c>
      <c r="H42" s="55">
        <v>0</v>
      </c>
      <c r="I42" s="12"/>
    </row>
    <row r="43" spans="1:9" x14ac:dyDescent="0.25">
      <c r="A43" s="3" t="s">
        <v>1274</v>
      </c>
      <c r="B43" s="21" t="s">
        <v>535</v>
      </c>
      <c r="C43" s="22" t="s">
        <v>574</v>
      </c>
      <c r="D43" s="21" t="s">
        <v>589</v>
      </c>
      <c r="E43" s="40">
        <v>44336</v>
      </c>
      <c r="F43" s="61">
        <v>169100</v>
      </c>
      <c r="G43" s="62">
        <f t="shared" si="0"/>
        <v>199538</v>
      </c>
      <c r="H43" s="55">
        <v>0</v>
      </c>
      <c r="I43" s="12"/>
    </row>
    <row r="44" spans="1:9" x14ac:dyDescent="0.25">
      <c r="A44" s="3" t="s">
        <v>1275</v>
      </c>
      <c r="B44" s="20" t="s">
        <v>536</v>
      </c>
      <c r="C44" s="21" t="s">
        <v>575</v>
      </c>
      <c r="D44" s="21" t="s">
        <v>590</v>
      </c>
      <c r="E44" s="40">
        <v>44099</v>
      </c>
      <c r="F44" s="61">
        <v>204900</v>
      </c>
      <c r="G44" s="62">
        <f t="shared" si="0"/>
        <v>241782</v>
      </c>
      <c r="H44" s="55">
        <v>0</v>
      </c>
      <c r="I44" s="12"/>
    </row>
    <row r="45" spans="1:9" x14ac:dyDescent="0.25">
      <c r="A45" s="3" t="s">
        <v>1276</v>
      </c>
      <c r="B45" s="18" t="s">
        <v>537</v>
      </c>
      <c r="C45" s="21" t="s">
        <v>576</v>
      </c>
      <c r="D45" s="21" t="s">
        <v>591</v>
      </c>
      <c r="E45" s="40">
        <v>44099</v>
      </c>
      <c r="F45" s="61">
        <v>204900</v>
      </c>
      <c r="G45" s="62">
        <f t="shared" si="0"/>
        <v>241782</v>
      </c>
      <c r="H45" s="55">
        <v>0</v>
      </c>
      <c r="I45" s="12"/>
    </row>
    <row r="46" spans="1:9" ht="13" thickBot="1" x14ac:dyDescent="0.3">
      <c r="A46" s="3" t="s">
        <v>1277</v>
      </c>
      <c r="B46" s="32" t="s">
        <v>538</v>
      </c>
      <c r="C46" s="32" t="s">
        <v>577</v>
      </c>
      <c r="D46" s="32" t="s">
        <v>592</v>
      </c>
      <c r="E46" s="37">
        <v>44089</v>
      </c>
      <c r="F46" s="88">
        <v>337528</v>
      </c>
      <c r="G46" s="62">
        <f>F46*1.18</f>
        <v>398283.04</v>
      </c>
      <c r="H46" s="55">
        <v>0</v>
      </c>
      <c r="I46" s="12"/>
    </row>
    <row r="47" spans="1:9" ht="17" customHeight="1" thickBot="1" x14ac:dyDescent="0.3">
      <c r="A47" s="121" t="s">
        <v>63</v>
      </c>
      <c r="B47" s="122"/>
      <c r="C47" s="122"/>
      <c r="D47" s="122"/>
      <c r="E47" s="122"/>
      <c r="F47" s="123"/>
      <c r="G47" s="64">
        <f>SUM(G8:G46)</f>
        <v>28335234.484400004</v>
      </c>
      <c r="H47" s="67">
        <f>SUM(H8:H46)</f>
        <v>0</v>
      </c>
      <c r="I47" s="65"/>
    </row>
  </sheetData>
  <mergeCells count="2">
    <mergeCell ref="A47:F47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B9FE-0328-48DC-B3C4-8DB39B29A665}">
  <dimension ref="A1:I48"/>
  <sheetViews>
    <sheetView view="pageLayout" topLeftCell="A8" zoomScaleNormal="100" workbookViewId="0">
      <selection activeCell="A8" sqref="A8:A47"/>
    </sheetView>
  </sheetViews>
  <sheetFormatPr defaultRowHeight="12.5" x14ac:dyDescent="0.25"/>
  <cols>
    <col min="1" max="1" width="3.81640625" customWidth="1"/>
    <col min="2" max="2" width="67.81640625" customWidth="1"/>
    <col min="3" max="3" width="22.36328125" customWidth="1"/>
    <col min="4" max="4" width="12.81640625" customWidth="1"/>
    <col min="5" max="5" width="11.453125" customWidth="1"/>
    <col min="6" max="6" width="14.08984375" customWidth="1"/>
    <col min="7" max="7" width="15.81640625" customWidth="1"/>
    <col min="8" max="8" width="15.5429687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1278</v>
      </c>
      <c r="B8" s="22" t="s">
        <v>600</v>
      </c>
      <c r="C8" s="21" t="s">
        <v>620</v>
      </c>
      <c r="D8" s="21" t="s">
        <v>659</v>
      </c>
      <c r="E8" s="40">
        <v>44501</v>
      </c>
      <c r="F8" s="75">
        <v>204900</v>
      </c>
      <c r="G8" s="76">
        <f t="shared" ref="G8" si="0">F8*1.18</f>
        <v>241782</v>
      </c>
      <c r="H8" s="55">
        <v>0</v>
      </c>
      <c r="I8" s="12"/>
    </row>
    <row r="9" spans="1:9" x14ac:dyDescent="0.25">
      <c r="A9" s="3" t="s">
        <v>1279</v>
      </c>
      <c r="B9" s="21" t="s">
        <v>601</v>
      </c>
      <c r="C9" s="21" t="s">
        <v>621</v>
      </c>
      <c r="D9" s="21" t="s">
        <v>660</v>
      </c>
      <c r="E9" s="40">
        <v>44719</v>
      </c>
      <c r="F9" s="75">
        <v>204900</v>
      </c>
      <c r="G9" s="76">
        <v>204900</v>
      </c>
      <c r="H9" s="55">
        <v>0</v>
      </c>
      <c r="I9" s="12"/>
    </row>
    <row r="10" spans="1:9" x14ac:dyDescent="0.25">
      <c r="A10" s="3" t="s">
        <v>1280</v>
      </c>
      <c r="B10" s="21" t="s">
        <v>602</v>
      </c>
      <c r="C10" s="21" t="s">
        <v>622</v>
      </c>
      <c r="D10" s="21" t="s">
        <v>661</v>
      </c>
      <c r="E10" s="40">
        <v>44726</v>
      </c>
      <c r="F10" s="75">
        <v>204900</v>
      </c>
      <c r="G10" s="76">
        <v>204900</v>
      </c>
      <c r="H10" s="55">
        <v>0</v>
      </c>
      <c r="I10" s="12"/>
    </row>
    <row r="11" spans="1:9" x14ac:dyDescent="0.25">
      <c r="A11" s="3" t="s">
        <v>1281</v>
      </c>
      <c r="B11" s="21" t="s">
        <v>603</v>
      </c>
      <c r="C11" s="21" t="s">
        <v>623</v>
      </c>
      <c r="D11" s="21" t="s">
        <v>662</v>
      </c>
      <c r="E11" s="40">
        <v>44726</v>
      </c>
      <c r="F11" s="75">
        <v>204900</v>
      </c>
      <c r="G11" s="76">
        <v>204900</v>
      </c>
      <c r="H11" s="55">
        <v>0</v>
      </c>
      <c r="I11" s="12"/>
    </row>
    <row r="12" spans="1:9" x14ac:dyDescent="0.25">
      <c r="A12" s="3" t="s">
        <v>1490</v>
      </c>
      <c r="B12" s="21" t="s">
        <v>604</v>
      </c>
      <c r="C12" s="21" t="s">
        <v>624</v>
      </c>
      <c r="D12" s="21" t="s">
        <v>663</v>
      </c>
      <c r="E12" s="40"/>
      <c r="F12" s="75">
        <v>204900</v>
      </c>
      <c r="G12" s="76">
        <v>204900</v>
      </c>
      <c r="H12" s="55">
        <v>0</v>
      </c>
      <c r="I12" s="12"/>
    </row>
    <row r="13" spans="1:9" x14ac:dyDescent="0.25">
      <c r="A13" s="3" t="s">
        <v>1282</v>
      </c>
      <c r="B13" s="13" t="s">
        <v>605</v>
      </c>
      <c r="C13" s="21" t="s">
        <v>625</v>
      </c>
      <c r="D13" s="21" t="s">
        <v>664</v>
      </c>
      <c r="E13" s="40">
        <v>44734</v>
      </c>
      <c r="F13" s="75">
        <v>180000</v>
      </c>
      <c r="G13" s="76">
        <v>180000</v>
      </c>
      <c r="H13" s="55">
        <v>0</v>
      </c>
      <c r="I13" s="12"/>
    </row>
    <row r="14" spans="1:9" x14ac:dyDescent="0.25">
      <c r="A14" s="3" t="s">
        <v>1283</v>
      </c>
      <c r="B14" s="13" t="s">
        <v>605</v>
      </c>
      <c r="C14" s="21" t="s">
        <v>626</v>
      </c>
      <c r="D14" s="21" t="s">
        <v>665</v>
      </c>
      <c r="E14" s="40">
        <v>44734</v>
      </c>
      <c r="F14" s="75">
        <v>180000</v>
      </c>
      <c r="G14" s="76">
        <v>180000</v>
      </c>
      <c r="H14" s="55">
        <v>0</v>
      </c>
      <c r="I14" s="12"/>
    </row>
    <row r="15" spans="1:9" x14ac:dyDescent="0.25">
      <c r="A15" s="3" t="s">
        <v>1284</v>
      </c>
      <c r="B15" s="21" t="s">
        <v>606</v>
      </c>
      <c r="C15" s="21" t="s">
        <v>627</v>
      </c>
      <c r="D15" s="21"/>
      <c r="E15" s="40">
        <v>43690</v>
      </c>
      <c r="F15" s="75">
        <v>484400</v>
      </c>
      <c r="G15" s="76">
        <v>571592</v>
      </c>
      <c r="H15" s="55">
        <v>0</v>
      </c>
      <c r="I15" s="12"/>
    </row>
    <row r="16" spans="1:9" x14ac:dyDescent="0.25">
      <c r="A16" s="3" t="s">
        <v>1285</v>
      </c>
      <c r="B16" s="27" t="s">
        <v>82</v>
      </c>
      <c r="C16" s="27" t="s">
        <v>628</v>
      </c>
      <c r="D16" s="27" t="s">
        <v>666</v>
      </c>
      <c r="E16" s="41">
        <v>41948</v>
      </c>
      <c r="F16" s="78">
        <v>434753</v>
      </c>
      <c r="G16" s="79">
        <v>513008.54</v>
      </c>
      <c r="H16" s="55">
        <v>0</v>
      </c>
      <c r="I16" s="12"/>
    </row>
    <row r="17" spans="1:9" x14ac:dyDescent="0.25">
      <c r="A17" s="3" t="s">
        <v>1286</v>
      </c>
      <c r="B17" s="21" t="s">
        <v>607</v>
      </c>
      <c r="C17" s="21" t="s">
        <v>629</v>
      </c>
      <c r="D17" s="21" t="s">
        <v>667</v>
      </c>
      <c r="E17" s="40">
        <v>44687</v>
      </c>
      <c r="F17" s="75">
        <v>645783</v>
      </c>
      <c r="G17" s="76">
        <v>645783</v>
      </c>
      <c r="H17" s="55">
        <v>0</v>
      </c>
      <c r="I17" s="12"/>
    </row>
    <row r="18" spans="1:9" x14ac:dyDescent="0.25">
      <c r="A18" s="3" t="s">
        <v>1287</v>
      </c>
      <c r="B18" s="21" t="s">
        <v>608</v>
      </c>
      <c r="C18" s="21"/>
      <c r="D18" s="21" t="s">
        <v>668</v>
      </c>
      <c r="E18" s="40">
        <v>44774</v>
      </c>
      <c r="F18" s="75">
        <v>330000</v>
      </c>
      <c r="G18" s="76">
        <v>330000</v>
      </c>
      <c r="H18" s="55">
        <v>0</v>
      </c>
      <c r="I18" s="12"/>
    </row>
    <row r="19" spans="1:9" x14ac:dyDescent="0.25">
      <c r="A19" s="3" t="s">
        <v>1288</v>
      </c>
      <c r="B19" s="21" t="s">
        <v>608</v>
      </c>
      <c r="C19" s="21" t="s">
        <v>630</v>
      </c>
      <c r="D19" s="21" t="s">
        <v>669</v>
      </c>
      <c r="E19" s="40">
        <v>44774</v>
      </c>
      <c r="F19" s="75">
        <v>330000</v>
      </c>
      <c r="G19" s="76">
        <v>330000</v>
      </c>
      <c r="H19" s="55">
        <v>0</v>
      </c>
      <c r="I19" s="12"/>
    </row>
    <row r="20" spans="1:9" x14ac:dyDescent="0.25">
      <c r="A20" s="3" t="s">
        <v>1289</v>
      </c>
      <c r="B20" s="21" t="s">
        <v>609</v>
      </c>
      <c r="C20" s="21" t="s">
        <v>631</v>
      </c>
      <c r="D20" s="21" t="s">
        <v>665</v>
      </c>
      <c r="E20" s="40">
        <v>44774</v>
      </c>
      <c r="F20" s="75">
        <v>325000</v>
      </c>
      <c r="G20" s="76">
        <v>325000</v>
      </c>
      <c r="H20" s="55">
        <v>0</v>
      </c>
      <c r="I20" s="12"/>
    </row>
    <row r="21" spans="1:9" x14ac:dyDescent="0.25">
      <c r="A21" s="3" t="s">
        <v>1290</v>
      </c>
      <c r="B21" s="21" t="s">
        <v>609</v>
      </c>
      <c r="C21" s="21" t="s">
        <v>632</v>
      </c>
      <c r="D21" s="21" t="s">
        <v>664</v>
      </c>
      <c r="E21" s="40">
        <v>44774</v>
      </c>
      <c r="F21" s="75">
        <v>325000</v>
      </c>
      <c r="G21" s="76">
        <v>325000</v>
      </c>
      <c r="H21" s="55">
        <v>0</v>
      </c>
      <c r="I21" s="12"/>
    </row>
    <row r="22" spans="1:9" x14ac:dyDescent="0.25">
      <c r="A22" s="3" t="s">
        <v>1291</v>
      </c>
      <c r="B22" s="21" t="s">
        <v>610</v>
      </c>
      <c r="C22" s="21" t="s">
        <v>633</v>
      </c>
      <c r="D22" s="21" t="s">
        <v>670</v>
      </c>
      <c r="E22" s="40">
        <v>44582</v>
      </c>
      <c r="F22" s="75">
        <v>631000</v>
      </c>
      <c r="G22" s="76">
        <v>631000</v>
      </c>
      <c r="H22" s="55">
        <v>0</v>
      </c>
      <c r="I22" s="12"/>
    </row>
    <row r="23" spans="1:9" x14ac:dyDescent="0.25">
      <c r="A23" s="3" t="s">
        <v>1292</v>
      </c>
      <c r="B23" s="21" t="s">
        <v>611</v>
      </c>
      <c r="C23" s="21" t="s">
        <v>634</v>
      </c>
      <c r="D23" s="21" t="s">
        <v>671</v>
      </c>
      <c r="E23" s="39" t="s">
        <v>696</v>
      </c>
      <c r="F23" s="92">
        <v>715000</v>
      </c>
      <c r="G23" s="90">
        <v>715000</v>
      </c>
      <c r="H23" s="55">
        <v>0</v>
      </c>
      <c r="I23" s="12"/>
    </row>
    <row r="24" spans="1:9" x14ac:dyDescent="0.25">
      <c r="A24" s="3" t="s">
        <v>1293</v>
      </c>
      <c r="B24" s="21" t="s">
        <v>611</v>
      </c>
      <c r="C24" s="21" t="s">
        <v>635</v>
      </c>
      <c r="D24" s="21" t="s">
        <v>672</v>
      </c>
      <c r="E24" s="39" t="s">
        <v>696</v>
      </c>
      <c r="F24" s="92">
        <v>715000</v>
      </c>
      <c r="G24" s="90">
        <v>715000</v>
      </c>
      <c r="H24" s="55">
        <v>0</v>
      </c>
      <c r="I24" s="12"/>
    </row>
    <row r="25" spans="1:9" x14ac:dyDescent="0.25">
      <c r="A25" s="3" t="s">
        <v>1294</v>
      </c>
      <c r="B25" s="21" t="s">
        <v>612</v>
      </c>
      <c r="C25" s="21" t="s">
        <v>636</v>
      </c>
      <c r="D25" s="21" t="s">
        <v>673</v>
      </c>
      <c r="E25" s="39" t="s">
        <v>697</v>
      </c>
      <c r="F25" s="92">
        <v>263500</v>
      </c>
      <c r="G25" s="90">
        <v>263500</v>
      </c>
      <c r="H25" s="55">
        <v>0</v>
      </c>
      <c r="I25" s="12"/>
    </row>
    <row r="26" spans="1:9" x14ac:dyDescent="0.25">
      <c r="A26" s="3" t="s">
        <v>1295</v>
      </c>
      <c r="B26" s="21" t="s">
        <v>612</v>
      </c>
      <c r="C26" s="21" t="s">
        <v>637</v>
      </c>
      <c r="D26" s="21" t="s">
        <v>674</v>
      </c>
      <c r="E26" s="39" t="s">
        <v>697</v>
      </c>
      <c r="F26" s="92">
        <v>263500</v>
      </c>
      <c r="G26" s="90">
        <v>263500</v>
      </c>
      <c r="H26" s="55">
        <v>0</v>
      </c>
      <c r="I26" s="12"/>
    </row>
    <row r="27" spans="1:9" x14ac:dyDescent="0.25">
      <c r="A27" s="3" t="s">
        <v>1296</v>
      </c>
      <c r="B27" s="21" t="s">
        <v>613</v>
      </c>
      <c r="C27" s="21" t="s">
        <v>638</v>
      </c>
      <c r="D27" s="21" t="s">
        <v>675</v>
      </c>
      <c r="E27" s="39" t="s">
        <v>698</v>
      </c>
      <c r="F27" s="92">
        <v>250000</v>
      </c>
      <c r="G27" s="90">
        <v>250000</v>
      </c>
      <c r="H27" s="55">
        <v>0</v>
      </c>
      <c r="I27" s="12"/>
    </row>
    <row r="28" spans="1:9" x14ac:dyDescent="0.25">
      <c r="A28" s="3" t="s">
        <v>1297</v>
      </c>
      <c r="B28" s="21" t="s">
        <v>614</v>
      </c>
      <c r="C28" s="21" t="s">
        <v>639</v>
      </c>
      <c r="D28" s="21" t="s">
        <v>676</v>
      </c>
      <c r="E28" s="39" t="s">
        <v>699</v>
      </c>
      <c r="F28" s="92">
        <v>410323.1</v>
      </c>
      <c r="G28" s="90">
        <v>410323.1</v>
      </c>
      <c r="H28" s="55">
        <v>0</v>
      </c>
      <c r="I28" s="12"/>
    </row>
    <row r="29" spans="1:9" x14ac:dyDescent="0.25">
      <c r="A29" s="3" t="s">
        <v>1298</v>
      </c>
      <c r="B29" s="21" t="s">
        <v>614</v>
      </c>
      <c r="C29" s="21" t="s">
        <v>640</v>
      </c>
      <c r="D29" s="21" t="s">
        <v>677</v>
      </c>
      <c r="E29" s="39" t="s">
        <v>699</v>
      </c>
      <c r="F29" s="92">
        <v>410323.1</v>
      </c>
      <c r="G29" s="90">
        <v>410323.1</v>
      </c>
      <c r="H29" s="55">
        <v>0</v>
      </c>
      <c r="I29" s="12"/>
    </row>
    <row r="30" spans="1:9" x14ac:dyDescent="0.25">
      <c r="A30" s="3" t="s">
        <v>1299</v>
      </c>
      <c r="B30" s="21" t="s">
        <v>614</v>
      </c>
      <c r="C30" s="21" t="s">
        <v>641</v>
      </c>
      <c r="D30" s="21" t="s">
        <v>678</v>
      </c>
      <c r="E30" s="39" t="s">
        <v>699</v>
      </c>
      <c r="F30" s="92">
        <v>410323.1</v>
      </c>
      <c r="G30" s="90">
        <v>410323.1</v>
      </c>
      <c r="H30" s="55">
        <v>0</v>
      </c>
      <c r="I30" s="12"/>
    </row>
    <row r="31" spans="1:9" x14ac:dyDescent="0.25">
      <c r="A31" s="3" t="s">
        <v>1300</v>
      </c>
      <c r="B31" s="21" t="s">
        <v>614</v>
      </c>
      <c r="C31" s="21" t="s">
        <v>642</v>
      </c>
      <c r="D31" s="21" t="s">
        <v>679</v>
      </c>
      <c r="E31" s="39" t="s">
        <v>699</v>
      </c>
      <c r="F31" s="92">
        <v>410323.1</v>
      </c>
      <c r="G31" s="90">
        <v>410323.1</v>
      </c>
      <c r="H31" s="55">
        <v>0</v>
      </c>
      <c r="I31" s="12"/>
    </row>
    <row r="32" spans="1:9" x14ac:dyDescent="0.25">
      <c r="A32" s="3" t="s">
        <v>1301</v>
      </c>
      <c r="B32" s="21" t="s">
        <v>615</v>
      </c>
      <c r="C32" s="21" t="s">
        <v>643</v>
      </c>
      <c r="D32" s="21" t="s">
        <v>680</v>
      </c>
      <c r="E32" s="39" t="s">
        <v>700</v>
      </c>
      <c r="F32" s="92">
        <v>190500</v>
      </c>
      <c r="G32" s="90">
        <v>190500</v>
      </c>
      <c r="H32" s="55">
        <v>0</v>
      </c>
      <c r="I32" s="12"/>
    </row>
    <row r="33" spans="1:9" x14ac:dyDescent="0.25">
      <c r="A33" s="3" t="s">
        <v>1302</v>
      </c>
      <c r="B33" s="21" t="s">
        <v>616</v>
      </c>
      <c r="C33" s="21" t="s">
        <v>644</v>
      </c>
      <c r="D33" s="21" t="s">
        <v>681</v>
      </c>
      <c r="E33" s="39" t="s">
        <v>701</v>
      </c>
      <c r="F33" s="92">
        <v>262990</v>
      </c>
      <c r="G33" s="90">
        <v>262990</v>
      </c>
      <c r="H33" s="55">
        <v>0</v>
      </c>
      <c r="I33" s="12"/>
    </row>
    <row r="34" spans="1:9" x14ac:dyDescent="0.25">
      <c r="A34" s="3" t="s">
        <v>1303</v>
      </c>
      <c r="B34" s="21" t="s">
        <v>617</v>
      </c>
      <c r="C34" s="21" t="s">
        <v>645</v>
      </c>
      <c r="D34" s="21" t="s">
        <v>682</v>
      </c>
      <c r="E34" s="39" t="s">
        <v>696</v>
      </c>
      <c r="F34" s="92">
        <v>1050000</v>
      </c>
      <c r="G34" s="90">
        <v>1050000</v>
      </c>
      <c r="H34" s="55">
        <v>0</v>
      </c>
      <c r="I34" s="12"/>
    </row>
    <row r="35" spans="1:9" x14ac:dyDescent="0.25">
      <c r="A35" s="3" t="s">
        <v>1304</v>
      </c>
      <c r="B35" s="27" t="s">
        <v>618</v>
      </c>
      <c r="C35" s="27" t="s">
        <v>646</v>
      </c>
      <c r="D35" s="27" t="s">
        <v>683</v>
      </c>
      <c r="E35" s="42" t="s">
        <v>702</v>
      </c>
      <c r="F35" s="93">
        <v>161400</v>
      </c>
      <c r="G35" s="91">
        <v>161400</v>
      </c>
      <c r="H35" s="55">
        <v>0</v>
      </c>
      <c r="I35" s="12"/>
    </row>
    <row r="36" spans="1:9" x14ac:dyDescent="0.25">
      <c r="A36" s="3" t="s">
        <v>1305</v>
      </c>
      <c r="B36" s="21" t="s">
        <v>619</v>
      </c>
      <c r="C36" s="21" t="s">
        <v>647</v>
      </c>
      <c r="D36" s="21" t="s">
        <v>684</v>
      </c>
      <c r="E36" s="39" t="s">
        <v>703</v>
      </c>
      <c r="F36" s="92">
        <v>128323.9</v>
      </c>
      <c r="G36" s="90">
        <v>128323.9</v>
      </c>
      <c r="H36" s="55">
        <v>0</v>
      </c>
      <c r="I36" s="12"/>
    </row>
    <row r="37" spans="1:9" x14ac:dyDescent="0.25">
      <c r="A37" s="3" t="s">
        <v>1306</v>
      </c>
      <c r="B37" s="21" t="s">
        <v>176</v>
      </c>
      <c r="C37" s="21" t="s">
        <v>648</v>
      </c>
      <c r="D37" s="21" t="s">
        <v>685</v>
      </c>
      <c r="E37" s="39" t="s">
        <v>699</v>
      </c>
      <c r="F37" s="92">
        <v>276080.86</v>
      </c>
      <c r="G37" s="90">
        <v>276080.86</v>
      </c>
      <c r="H37" s="55">
        <v>0</v>
      </c>
      <c r="I37" s="12"/>
    </row>
    <row r="38" spans="1:9" x14ac:dyDescent="0.25">
      <c r="A38" s="3" t="s">
        <v>1307</v>
      </c>
      <c r="B38" s="21" t="s">
        <v>176</v>
      </c>
      <c r="C38" s="21" t="s">
        <v>649</v>
      </c>
      <c r="D38" s="21" t="s">
        <v>686</v>
      </c>
      <c r="E38" s="39" t="s">
        <v>699</v>
      </c>
      <c r="F38" s="92">
        <v>188465.97</v>
      </c>
      <c r="G38" s="90">
        <v>188465.97</v>
      </c>
      <c r="H38" s="55">
        <v>0</v>
      </c>
      <c r="I38" s="12"/>
    </row>
    <row r="39" spans="1:9" x14ac:dyDescent="0.25">
      <c r="A39" s="3" t="s">
        <v>1308</v>
      </c>
      <c r="B39" s="21" t="s">
        <v>176</v>
      </c>
      <c r="C39" s="21" t="s">
        <v>650</v>
      </c>
      <c r="D39" s="21" t="s">
        <v>687</v>
      </c>
      <c r="E39" s="39" t="s">
        <v>699</v>
      </c>
      <c r="F39" s="92">
        <v>276080.86</v>
      </c>
      <c r="G39" s="90">
        <v>276080.86</v>
      </c>
      <c r="H39" s="55">
        <v>0</v>
      </c>
      <c r="I39" s="12"/>
    </row>
    <row r="40" spans="1:9" x14ac:dyDescent="0.25">
      <c r="A40" s="3" t="s">
        <v>1309</v>
      </c>
      <c r="B40" s="21" t="s">
        <v>176</v>
      </c>
      <c r="C40" s="21" t="s">
        <v>651</v>
      </c>
      <c r="D40" s="21" t="s">
        <v>688</v>
      </c>
      <c r="E40" s="39" t="s">
        <v>699</v>
      </c>
      <c r="F40" s="92">
        <v>276080.86</v>
      </c>
      <c r="G40" s="90">
        <v>276080.86</v>
      </c>
      <c r="H40" s="55">
        <v>0</v>
      </c>
      <c r="I40" s="12"/>
    </row>
    <row r="41" spans="1:9" x14ac:dyDescent="0.25">
      <c r="A41" s="3" t="s">
        <v>1310</v>
      </c>
      <c r="B41" s="21" t="s">
        <v>176</v>
      </c>
      <c r="C41" s="21" t="s">
        <v>652</v>
      </c>
      <c r="D41" s="21" t="s">
        <v>689</v>
      </c>
      <c r="E41" s="39" t="s">
        <v>699</v>
      </c>
      <c r="F41" s="92">
        <v>188465.97</v>
      </c>
      <c r="G41" s="90">
        <v>188465.97</v>
      </c>
      <c r="H41" s="55">
        <v>0</v>
      </c>
      <c r="I41" s="12"/>
    </row>
    <row r="42" spans="1:9" x14ac:dyDescent="0.25">
      <c r="A42" s="3" t="s">
        <v>1311</v>
      </c>
      <c r="B42" s="21" t="s">
        <v>176</v>
      </c>
      <c r="C42" s="21" t="s">
        <v>653</v>
      </c>
      <c r="D42" s="21" t="s">
        <v>690</v>
      </c>
      <c r="E42" s="39" t="s">
        <v>699</v>
      </c>
      <c r="F42" s="92">
        <v>188465.97</v>
      </c>
      <c r="G42" s="90">
        <v>188465.97</v>
      </c>
      <c r="H42" s="55">
        <v>0</v>
      </c>
      <c r="I42" s="12"/>
    </row>
    <row r="43" spans="1:9" x14ac:dyDescent="0.25">
      <c r="A43" s="3" t="s">
        <v>1312</v>
      </c>
      <c r="B43" s="21" t="s">
        <v>176</v>
      </c>
      <c r="C43" s="21" t="s">
        <v>654</v>
      </c>
      <c r="D43" s="21" t="s">
        <v>691</v>
      </c>
      <c r="E43" s="39" t="s">
        <v>699</v>
      </c>
      <c r="F43" s="92">
        <v>276080.86</v>
      </c>
      <c r="G43" s="90">
        <v>276080.86</v>
      </c>
      <c r="H43" s="55">
        <v>0</v>
      </c>
      <c r="I43" s="12"/>
    </row>
    <row r="44" spans="1:9" x14ac:dyDescent="0.25">
      <c r="A44" s="3" t="s">
        <v>1313</v>
      </c>
      <c r="B44" s="21" t="s">
        <v>176</v>
      </c>
      <c r="C44" s="21" t="s">
        <v>655</v>
      </c>
      <c r="D44" s="21" t="s">
        <v>692</v>
      </c>
      <c r="E44" s="39" t="s">
        <v>699</v>
      </c>
      <c r="F44" s="92">
        <v>276080.86</v>
      </c>
      <c r="G44" s="90">
        <v>276080.86</v>
      </c>
      <c r="H44" s="55">
        <v>0</v>
      </c>
      <c r="I44" s="12"/>
    </row>
    <row r="45" spans="1:9" x14ac:dyDescent="0.25">
      <c r="A45" s="3" t="s">
        <v>1314</v>
      </c>
      <c r="B45" s="21" t="s">
        <v>176</v>
      </c>
      <c r="C45" s="21" t="s">
        <v>656</v>
      </c>
      <c r="D45" s="21" t="s">
        <v>693</v>
      </c>
      <c r="E45" s="39" t="s">
        <v>699</v>
      </c>
      <c r="F45" s="92">
        <v>276080.86</v>
      </c>
      <c r="G45" s="90">
        <v>276080.86</v>
      </c>
      <c r="H45" s="55">
        <v>0</v>
      </c>
      <c r="I45" s="12"/>
    </row>
    <row r="46" spans="1:9" x14ac:dyDescent="0.25">
      <c r="A46" s="3" t="s">
        <v>1315</v>
      </c>
      <c r="B46" s="21" t="s">
        <v>176</v>
      </c>
      <c r="C46" s="21" t="s">
        <v>657</v>
      </c>
      <c r="D46" s="21" t="s">
        <v>694</v>
      </c>
      <c r="E46" s="39" t="s">
        <v>699</v>
      </c>
      <c r="F46" s="92">
        <v>188465.97</v>
      </c>
      <c r="G46" s="90">
        <v>188465.97</v>
      </c>
      <c r="H46" s="55">
        <v>0</v>
      </c>
      <c r="I46" s="12"/>
    </row>
    <row r="47" spans="1:9" ht="13" thickBot="1" x14ac:dyDescent="0.3">
      <c r="A47" s="3" t="s">
        <v>1316</v>
      </c>
      <c r="B47" s="21" t="s">
        <v>176</v>
      </c>
      <c r="C47" s="21" t="s">
        <v>658</v>
      </c>
      <c r="D47" s="21" t="s">
        <v>695</v>
      </c>
      <c r="E47" s="39" t="s">
        <v>699</v>
      </c>
      <c r="F47" s="92">
        <v>188465.97</v>
      </c>
      <c r="G47" s="90">
        <v>188465.97</v>
      </c>
      <c r="H47" s="55">
        <v>0</v>
      </c>
      <c r="I47" s="10"/>
    </row>
    <row r="48" spans="1:9" ht="17" customHeight="1" thickBot="1" x14ac:dyDescent="0.3">
      <c r="A48" s="121" t="s">
        <v>63</v>
      </c>
      <c r="B48" s="122"/>
      <c r="C48" s="122"/>
      <c r="D48" s="122"/>
      <c r="E48" s="122"/>
      <c r="F48" s="123"/>
      <c r="G48" s="73">
        <f>SUM(G8:G47)</f>
        <v>13333086.85</v>
      </c>
      <c r="H48" s="89">
        <f>SUM(H8:H47)</f>
        <v>0</v>
      </c>
      <c r="I48" s="6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59C77-6F4D-4A98-8B0B-E8A919060A1E}">
  <dimension ref="A1:I48"/>
  <sheetViews>
    <sheetView view="pageLayout" topLeftCell="A8" zoomScaleNormal="100" workbookViewId="0">
      <selection activeCell="A9" sqref="A8:A47"/>
    </sheetView>
  </sheetViews>
  <sheetFormatPr defaultRowHeight="12.5" x14ac:dyDescent="0.25"/>
  <cols>
    <col min="1" max="1" width="3.81640625" customWidth="1"/>
    <col min="2" max="2" width="72.1796875" customWidth="1"/>
    <col min="3" max="3" width="16.81640625" customWidth="1"/>
    <col min="4" max="4" width="12.81640625" customWidth="1"/>
    <col min="5" max="5" width="12.1796875" customWidth="1"/>
    <col min="6" max="6" width="14.81640625" customWidth="1"/>
    <col min="7" max="7" width="16.1796875" customWidth="1"/>
    <col min="8" max="8" width="15.90625" customWidth="1"/>
    <col min="9" max="9" width="20.1796875" customWidth="1"/>
  </cols>
  <sheetData>
    <row r="1" spans="1:9" x14ac:dyDescent="0.25">
      <c r="A1" s="1"/>
      <c r="B1" s="1" t="s">
        <v>7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1477</v>
      </c>
    </row>
    <row r="4" spans="1:9" ht="11.25" customHeight="1" x14ac:dyDescent="0.5">
      <c r="A4" s="1"/>
      <c r="B4" s="2"/>
      <c r="C4" t="s">
        <v>3</v>
      </c>
    </row>
    <row r="5" spans="1:9" ht="11.25" customHeight="1" thickBot="1" x14ac:dyDescent="0.3"/>
    <row r="6" spans="1:9" ht="24" customHeight="1" thickBot="1" x14ac:dyDescent="0.3">
      <c r="A6" s="5" t="s">
        <v>8</v>
      </c>
      <c r="B6" s="5" t="s">
        <v>0</v>
      </c>
      <c r="C6" s="5" t="s">
        <v>9</v>
      </c>
      <c r="D6" s="5" t="s">
        <v>130</v>
      </c>
      <c r="E6" s="5" t="s">
        <v>53</v>
      </c>
      <c r="F6" s="5" t="s">
        <v>10</v>
      </c>
      <c r="G6" s="5" t="s">
        <v>49</v>
      </c>
      <c r="H6" s="5" t="s">
        <v>4</v>
      </c>
      <c r="I6" s="5" t="s">
        <v>1</v>
      </c>
    </row>
    <row r="7" spans="1:9" ht="5.75" customHeight="1" x14ac:dyDescent="0.25">
      <c r="A7" s="124"/>
      <c r="B7" s="125"/>
      <c r="C7" s="125"/>
      <c r="D7" s="125"/>
      <c r="E7" s="125"/>
      <c r="F7" s="125"/>
      <c r="G7" s="125"/>
      <c r="H7" s="125"/>
      <c r="I7" s="126"/>
    </row>
    <row r="8" spans="1:9" x14ac:dyDescent="0.25">
      <c r="A8" s="3" t="s">
        <v>1317</v>
      </c>
      <c r="B8" s="21" t="s">
        <v>176</v>
      </c>
      <c r="C8" s="21" t="s">
        <v>706</v>
      </c>
      <c r="D8" s="21" t="s">
        <v>746</v>
      </c>
      <c r="E8" s="39" t="s">
        <v>699</v>
      </c>
      <c r="F8" s="96">
        <v>188465.97</v>
      </c>
      <c r="G8" s="97">
        <v>188465.97</v>
      </c>
      <c r="H8" s="98">
        <v>0</v>
      </c>
      <c r="I8" s="12"/>
    </row>
    <row r="9" spans="1:9" x14ac:dyDescent="0.25">
      <c r="A9" s="3" t="s">
        <v>1318</v>
      </c>
      <c r="B9" s="21" t="s">
        <v>176</v>
      </c>
      <c r="C9" s="21" t="s">
        <v>707</v>
      </c>
      <c r="D9" s="21" t="s">
        <v>747</v>
      </c>
      <c r="E9" s="39" t="s">
        <v>699</v>
      </c>
      <c r="F9" s="96">
        <v>188465.97</v>
      </c>
      <c r="G9" s="97">
        <v>188465.97</v>
      </c>
      <c r="H9" s="99">
        <v>0</v>
      </c>
      <c r="I9" s="12"/>
    </row>
    <row r="10" spans="1:9" x14ac:dyDescent="0.25">
      <c r="A10" s="3" t="s">
        <v>1319</v>
      </c>
      <c r="B10" s="21" t="s">
        <v>176</v>
      </c>
      <c r="C10" s="21" t="s">
        <v>708</v>
      </c>
      <c r="D10" s="21" t="s">
        <v>748</v>
      </c>
      <c r="E10" s="39" t="s">
        <v>699</v>
      </c>
      <c r="F10" s="96">
        <v>188465.97</v>
      </c>
      <c r="G10" s="97">
        <v>188465.97</v>
      </c>
      <c r="H10" s="99">
        <v>0</v>
      </c>
      <c r="I10" s="12"/>
    </row>
    <row r="11" spans="1:9" x14ac:dyDescent="0.25">
      <c r="A11" s="3" t="s">
        <v>1320</v>
      </c>
      <c r="B11" s="21" t="s">
        <v>176</v>
      </c>
      <c r="C11" s="21" t="s">
        <v>709</v>
      </c>
      <c r="D11" s="21" t="s">
        <v>749</v>
      </c>
      <c r="E11" s="39" t="s">
        <v>699</v>
      </c>
      <c r="F11" s="96">
        <v>188465.97</v>
      </c>
      <c r="G11" s="97">
        <v>188465.97</v>
      </c>
      <c r="H11" s="99">
        <v>0</v>
      </c>
      <c r="I11" s="12"/>
    </row>
    <row r="12" spans="1:9" x14ac:dyDescent="0.25">
      <c r="A12" s="3" t="s">
        <v>1321</v>
      </c>
      <c r="B12" s="21" t="s">
        <v>176</v>
      </c>
      <c r="C12" s="21" t="s">
        <v>710</v>
      </c>
      <c r="D12" s="21" t="s">
        <v>750</v>
      </c>
      <c r="E12" s="39" t="s">
        <v>699</v>
      </c>
      <c r="F12" s="96">
        <v>276080.86</v>
      </c>
      <c r="G12" s="97">
        <v>276080.86</v>
      </c>
      <c r="H12" s="99">
        <v>0</v>
      </c>
      <c r="I12" s="12"/>
    </row>
    <row r="13" spans="1:9" x14ac:dyDescent="0.25">
      <c r="A13" s="3" t="s">
        <v>1322</v>
      </c>
      <c r="B13" s="21" t="s">
        <v>176</v>
      </c>
      <c r="C13" s="21" t="s">
        <v>711</v>
      </c>
      <c r="D13" s="21" t="s">
        <v>751</v>
      </c>
      <c r="E13" s="39" t="s">
        <v>699</v>
      </c>
      <c r="F13" s="96">
        <v>276080.86</v>
      </c>
      <c r="G13" s="97">
        <v>276080.86</v>
      </c>
      <c r="H13" s="99">
        <v>0</v>
      </c>
      <c r="I13" s="12"/>
    </row>
    <row r="14" spans="1:9" x14ac:dyDescent="0.25">
      <c r="A14" s="3" t="s">
        <v>1323</v>
      </c>
      <c r="B14" s="21" t="s">
        <v>176</v>
      </c>
      <c r="C14" s="21" t="s">
        <v>712</v>
      </c>
      <c r="D14" s="21" t="s">
        <v>752</v>
      </c>
      <c r="E14" s="39" t="s">
        <v>699</v>
      </c>
      <c r="F14" s="96">
        <v>276080.86</v>
      </c>
      <c r="G14" s="97">
        <v>276080.86</v>
      </c>
      <c r="H14" s="99">
        <v>0</v>
      </c>
      <c r="I14" s="12"/>
    </row>
    <row r="15" spans="1:9" x14ac:dyDescent="0.25">
      <c r="A15" s="3" t="s">
        <v>1324</v>
      </c>
      <c r="B15" s="21" t="s">
        <v>176</v>
      </c>
      <c r="C15" s="21" t="s">
        <v>713</v>
      </c>
      <c r="D15" s="21" t="s">
        <v>753</v>
      </c>
      <c r="E15" s="39" t="s">
        <v>699</v>
      </c>
      <c r="F15" s="96">
        <v>188465.97</v>
      </c>
      <c r="G15" s="97">
        <v>188465.97</v>
      </c>
      <c r="H15" s="99">
        <v>0</v>
      </c>
      <c r="I15" s="12"/>
    </row>
    <row r="16" spans="1:9" x14ac:dyDescent="0.25">
      <c r="A16" s="3" t="s">
        <v>1325</v>
      </c>
      <c r="B16" s="21" t="s">
        <v>176</v>
      </c>
      <c r="C16" s="21" t="s">
        <v>714</v>
      </c>
      <c r="D16" s="21" t="s">
        <v>754</v>
      </c>
      <c r="E16" s="39" t="s">
        <v>699</v>
      </c>
      <c r="F16" s="96">
        <v>188465.97</v>
      </c>
      <c r="G16" s="97">
        <v>188465.97</v>
      </c>
      <c r="H16" s="99">
        <v>0</v>
      </c>
      <c r="I16" s="12"/>
    </row>
    <row r="17" spans="1:9" x14ac:dyDescent="0.25">
      <c r="A17" s="3" t="s">
        <v>1326</v>
      </c>
      <c r="B17" s="21" t="s">
        <v>176</v>
      </c>
      <c r="C17" s="21" t="s">
        <v>715</v>
      </c>
      <c r="D17" s="21" t="s">
        <v>755</v>
      </c>
      <c r="E17" s="39" t="s">
        <v>699</v>
      </c>
      <c r="F17" s="96">
        <v>276080.86</v>
      </c>
      <c r="G17" s="97">
        <v>276080.86</v>
      </c>
      <c r="H17" s="99">
        <v>0</v>
      </c>
      <c r="I17" s="12"/>
    </row>
    <row r="18" spans="1:9" x14ac:dyDescent="0.25">
      <c r="A18" s="3" t="s">
        <v>1327</v>
      </c>
      <c r="B18" s="21" t="s">
        <v>176</v>
      </c>
      <c r="C18" s="21" t="s">
        <v>716</v>
      </c>
      <c r="D18" s="21" t="s">
        <v>756</v>
      </c>
      <c r="E18" s="39" t="s">
        <v>699</v>
      </c>
      <c r="F18" s="96">
        <v>188465.97</v>
      </c>
      <c r="G18" s="97">
        <v>188465.97</v>
      </c>
      <c r="H18" s="99">
        <v>0</v>
      </c>
      <c r="I18" s="12"/>
    </row>
    <row r="19" spans="1:9" x14ac:dyDescent="0.25">
      <c r="A19" s="3" t="s">
        <v>1328</v>
      </c>
      <c r="B19" s="21" t="s">
        <v>176</v>
      </c>
      <c r="C19" s="21" t="s">
        <v>717</v>
      </c>
      <c r="D19" s="21" t="s">
        <v>757</v>
      </c>
      <c r="E19" s="39" t="s">
        <v>699</v>
      </c>
      <c r="F19" s="96">
        <v>188465.97</v>
      </c>
      <c r="G19" s="97">
        <v>188465.97</v>
      </c>
      <c r="H19" s="99">
        <v>0</v>
      </c>
      <c r="I19" s="12"/>
    </row>
    <row r="20" spans="1:9" x14ac:dyDescent="0.25">
      <c r="A20" s="3" t="s">
        <v>1329</v>
      </c>
      <c r="B20" s="21" t="s">
        <v>176</v>
      </c>
      <c r="C20" s="21" t="s">
        <v>718</v>
      </c>
      <c r="D20" s="21" t="s">
        <v>758</v>
      </c>
      <c r="E20" s="39" t="s">
        <v>699</v>
      </c>
      <c r="F20" s="96">
        <v>276080.86</v>
      </c>
      <c r="G20" s="97">
        <v>276080.86</v>
      </c>
      <c r="H20" s="99">
        <v>0</v>
      </c>
      <c r="I20" s="12"/>
    </row>
    <row r="21" spans="1:9" x14ac:dyDescent="0.25">
      <c r="A21" s="3" t="s">
        <v>1330</v>
      </c>
      <c r="B21" s="21" t="s">
        <v>176</v>
      </c>
      <c r="C21" s="21" t="s">
        <v>719</v>
      </c>
      <c r="D21" s="21" t="s">
        <v>759</v>
      </c>
      <c r="E21" s="39" t="s">
        <v>699</v>
      </c>
      <c r="F21" s="96">
        <v>276080.86</v>
      </c>
      <c r="G21" s="97">
        <v>276080.86</v>
      </c>
      <c r="H21" s="99">
        <v>0</v>
      </c>
      <c r="I21" s="12"/>
    </row>
    <row r="22" spans="1:9" x14ac:dyDescent="0.25">
      <c r="A22" s="3" t="s">
        <v>1331</v>
      </c>
      <c r="B22" s="21" t="s">
        <v>176</v>
      </c>
      <c r="C22" s="21" t="s">
        <v>720</v>
      </c>
      <c r="D22" s="21" t="s">
        <v>760</v>
      </c>
      <c r="E22" s="39" t="s">
        <v>699</v>
      </c>
      <c r="F22" s="96">
        <v>276080.86</v>
      </c>
      <c r="G22" s="97">
        <v>276080.86</v>
      </c>
      <c r="H22" s="99">
        <v>0</v>
      </c>
      <c r="I22" s="12"/>
    </row>
    <row r="23" spans="1:9" x14ac:dyDescent="0.25">
      <c r="A23" s="3" t="s">
        <v>1332</v>
      </c>
      <c r="B23" s="21" t="s">
        <v>176</v>
      </c>
      <c r="C23" s="21" t="s">
        <v>721</v>
      </c>
      <c r="D23" s="21" t="s">
        <v>761</v>
      </c>
      <c r="E23" s="39" t="s">
        <v>699</v>
      </c>
      <c r="F23" s="96">
        <v>276080.86</v>
      </c>
      <c r="G23" s="97">
        <v>276080.86</v>
      </c>
      <c r="H23" s="99">
        <v>0</v>
      </c>
      <c r="I23" s="12"/>
    </row>
    <row r="24" spans="1:9" x14ac:dyDescent="0.25">
      <c r="A24" s="3" t="s">
        <v>1333</v>
      </c>
      <c r="B24" s="21" t="s">
        <v>176</v>
      </c>
      <c r="C24" s="21" t="s">
        <v>722</v>
      </c>
      <c r="D24" s="21" t="s">
        <v>762</v>
      </c>
      <c r="E24" s="39" t="s">
        <v>699</v>
      </c>
      <c r="F24" s="96">
        <v>276080.86</v>
      </c>
      <c r="G24" s="97">
        <v>276080.86</v>
      </c>
      <c r="H24" s="99">
        <v>0</v>
      </c>
      <c r="I24" s="12"/>
    </row>
    <row r="25" spans="1:9" x14ac:dyDescent="0.25">
      <c r="A25" s="3" t="s">
        <v>1334</v>
      </c>
      <c r="B25" s="21" t="s">
        <v>176</v>
      </c>
      <c r="C25" s="21" t="s">
        <v>723</v>
      </c>
      <c r="D25" s="21" t="s">
        <v>763</v>
      </c>
      <c r="E25" s="39" t="s">
        <v>699</v>
      </c>
      <c r="F25" s="96">
        <v>188465.97</v>
      </c>
      <c r="G25" s="97">
        <v>188465.97</v>
      </c>
      <c r="H25" s="99">
        <v>0</v>
      </c>
      <c r="I25" s="12"/>
    </row>
    <row r="26" spans="1:9" x14ac:dyDescent="0.25">
      <c r="A26" s="3" t="s">
        <v>1335</v>
      </c>
      <c r="B26" s="21" t="s">
        <v>176</v>
      </c>
      <c r="C26" s="21" t="s">
        <v>724</v>
      </c>
      <c r="D26" s="21" t="s">
        <v>764</v>
      </c>
      <c r="E26" s="39" t="s">
        <v>699</v>
      </c>
      <c r="F26" s="96">
        <v>188465.97</v>
      </c>
      <c r="G26" s="97">
        <v>188465.97</v>
      </c>
      <c r="H26" s="99">
        <v>0</v>
      </c>
      <c r="I26" s="12"/>
    </row>
    <row r="27" spans="1:9" x14ac:dyDescent="0.25">
      <c r="A27" s="3" t="s">
        <v>1336</v>
      </c>
      <c r="B27" s="21" t="s">
        <v>176</v>
      </c>
      <c r="C27" s="21" t="s">
        <v>725</v>
      </c>
      <c r="D27" s="21" t="s">
        <v>765</v>
      </c>
      <c r="E27" s="39" t="s">
        <v>699</v>
      </c>
      <c r="F27" s="96">
        <v>188465.97</v>
      </c>
      <c r="G27" s="97">
        <v>188465.97</v>
      </c>
      <c r="H27" s="99">
        <v>0</v>
      </c>
      <c r="I27" s="12"/>
    </row>
    <row r="28" spans="1:9" x14ac:dyDescent="0.25">
      <c r="A28" s="3" t="s">
        <v>1337</v>
      </c>
      <c r="B28" s="21" t="s">
        <v>176</v>
      </c>
      <c r="C28" s="21" t="s">
        <v>726</v>
      </c>
      <c r="D28" s="21" t="s">
        <v>766</v>
      </c>
      <c r="E28" s="39" t="s">
        <v>699</v>
      </c>
      <c r="F28" s="96">
        <v>188465.97</v>
      </c>
      <c r="G28" s="97">
        <v>188465.97</v>
      </c>
      <c r="H28" s="99">
        <v>0</v>
      </c>
      <c r="I28" s="12"/>
    </row>
    <row r="29" spans="1:9" x14ac:dyDescent="0.25">
      <c r="A29" s="3" t="s">
        <v>1338</v>
      </c>
      <c r="B29" s="21" t="s">
        <v>176</v>
      </c>
      <c r="C29" s="21" t="s">
        <v>727</v>
      </c>
      <c r="D29" s="21" t="s">
        <v>767</v>
      </c>
      <c r="E29" s="39" t="s">
        <v>699</v>
      </c>
      <c r="F29" s="96">
        <v>188465.97</v>
      </c>
      <c r="G29" s="97">
        <v>188465.97</v>
      </c>
      <c r="H29" s="99">
        <v>0</v>
      </c>
      <c r="I29" s="12"/>
    </row>
    <row r="30" spans="1:9" x14ac:dyDescent="0.25">
      <c r="A30" s="3" t="s">
        <v>1339</v>
      </c>
      <c r="B30" s="21" t="s">
        <v>176</v>
      </c>
      <c r="C30" s="21" t="s">
        <v>728</v>
      </c>
      <c r="D30" s="21" t="s">
        <v>768</v>
      </c>
      <c r="E30" s="39" t="s">
        <v>699</v>
      </c>
      <c r="F30" s="96">
        <v>276080.86</v>
      </c>
      <c r="G30" s="97">
        <v>276080.86</v>
      </c>
      <c r="H30" s="99">
        <v>0</v>
      </c>
      <c r="I30" s="12"/>
    </row>
    <row r="31" spans="1:9" x14ac:dyDescent="0.25">
      <c r="A31" s="3" t="s">
        <v>1340</v>
      </c>
      <c r="B31" s="21" t="s">
        <v>176</v>
      </c>
      <c r="C31" s="21" t="s">
        <v>729</v>
      </c>
      <c r="D31" s="21" t="s">
        <v>769</v>
      </c>
      <c r="E31" s="39" t="s">
        <v>699</v>
      </c>
      <c r="F31" s="96">
        <v>276080.86</v>
      </c>
      <c r="G31" s="97">
        <v>276080.86</v>
      </c>
      <c r="H31" s="99">
        <v>0</v>
      </c>
      <c r="I31" s="12"/>
    </row>
    <row r="32" spans="1:9" x14ac:dyDescent="0.25">
      <c r="A32" s="3" t="s">
        <v>1341</v>
      </c>
      <c r="B32" s="21" t="s">
        <v>176</v>
      </c>
      <c r="C32" s="21" t="s">
        <v>730</v>
      </c>
      <c r="D32" s="21" t="s">
        <v>770</v>
      </c>
      <c r="E32" s="39" t="s">
        <v>699</v>
      </c>
      <c r="F32" s="96">
        <v>276080.86</v>
      </c>
      <c r="G32" s="97">
        <v>276080.86</v>
      </c>
      <c r="H32" s="99">
        <v>0</v>
      </c>
      <c r="I32" s="12"/>
    </row>
    <row r="33" spans="1:9" x14ac:dyDescent="0.25">
      <c r="A33" s="3" t="s">
        <v>1342</v>
      </c>
      <c r="B33" s="21" t="s">
        <v>176</v>
      </c>
      <c r="C33" s="21" t="s">
        <v>731</v>
      </c>
      <c r="D33" s="21" t="s">
        <v>771</v>
      </c>
      <c r="E33" s="39" t="s">
        <v>699</v>
      </c>
      <c r="F33" s="96">
        <v>188465.97</v>
      </c>
      <c r="G33" s="97">
        <v>188465.97</v>
      </c>
      <c r="H33" s="99">
        <v>0</v>
      </c>
      <c r="I33" s="12"/>
    </row>
    <row r="34" spans="1:9" x14ac:dyDescent="0.25">
      <c r="A34" s="3" t="s">
        <v>1343</v>
      </c>
      <c r="B34" s="21" t="s">
        <v>176</v>
      </c>
      <c r="C34" s="21" t="s">
        <v>732</v>
      </c>
      <c r="D34" s="21" t="s">
        <v>772</v>
      </c>
      <c r="E34" s="39" t="s">
        <v>699</v>
      </c>
      <c r="F34" s="96">
        <v>188465.97</v>
      </c>
      <c r="G34" s="97">
        <v>188465.97</v>
      </c>
      <c r="H34" s="99">
        <v>0</v>
      </c>
      <c r="I34" s="12"/>
    </row>
    <row r="35" spans="1:9" x14ac:dyDescent="0.25">
      <c r="A35" s="3" t="s">
        <v>1344</v>
      </c>
      <c r="B35" s="21" t="s">
        <v>176</v>
      </c>
      <c r="C35" s="21" t="s">
        <v>733</v>
      </c>
      <c r="D35" s="21" t="s">
        <v>773</v>
      </c>
      <c r="E35" s="39" t="s">
        <v>699</v>
      </c>
      <c r="F35" s="96">
        <v>276080.86</v>
      </c>
      <c r="G35" s="97">
        <v>276080.86</v>
      </c>
      <c r="H35" s="99">
        <v>0</v>
      </c>
      <c r="I35" s="12"/>
    </row>
    <row r="36" spans="1:9" x14ac:dyDescent="0.25">
      <c r="A36" s="3" t="s">
        <v>1345</v>
      </c>
      <c r="B36" s="21" t="s">
        <v>176</v>
      </c>
      <c r="C36" s="21" t="s">
        <v>734</v>
      </c>
      <c r="D36" s="21" t="s">
        <v>774</v>
      </c>
      <c r="E36" s="39" t="s">
        <v>699</v>
      </c>
      <c r="F36" s="96">
        <v>276080.86</v>
      </c>
      <c r="G36" s="97">
        <v>276080.86</v>
      </c>
      <c r="H36" s="99">
        <v>0</v>
      </c>
      <c r="I36" s="12"/>
    </row>
    <row r="37" spans="1:9" x14ac:dyDescent="0.25">
      <c r="A37" s="3" t="s">
        <v>1346</v>
      </c>
      <c r="B37" s="21" t="s">
        <v>176</v>
      </c>
      <c r="C37" s="21" t="s">
        <v>735</v>
      </c>
      <c r="D37" s="21" t="s">
        <v>775</v>
      </c>
      <c r="E37" s="39" t="s">
        <v>699</v>
      </c>
      <c r="F37" s="96">
        <v>276080.86</v>
      </c>
      <c r="G37" s="97">
        <v>276080.86</v>
      </c>
      <c r="H37" s="99">
        <v>0</v>
      </c>
      <c r="I37" s="12"/>
    </row>
    <row r="38" spans="1:9" x14ac:dyDescent="0.25">
      <c r="A38" s="3" t="s">
        <v>1347</v>
      </c>
      <c r="B38" s="21" t="s">
        <v>176</v>
      </c>
      <c r="C38" s="21" t="s">
        <v>736</v>
      </c>
      <c r="D38" s="21" t="s">
        <v>776</v>
      </c>
      <c r="E38" s="39" t="s">
        <v>699</v>
      </c>
      <c r="F38" s="96">
        <v>188465.97</v>
      </c>
      <c r="G38" s="97">
        <v>188465.97</v>
      </c>
      <c r="H38" s="99">
        <v>0</v>
      </c>
      <c r="I38" s="12"/>
    </row>
    <row r="39" spans="1:9" x14ac:dyDescent="0.25">
      <c r="A39" s="3" t="s">
        <v>1348</v>
      </c>
      <c r="B39" s="21" t="s">
        <v>176</v>
      </c>
      <c r="C39" s="21" t="s">
        <v>737</v>
      </c>
      <c r="D39" s="21" t="s">
        <v>777</v>
      </c>
      <c r="E39" s="39" t="s">
        <v>699</v>
      </c>
      <c r="F39" s="96">
        <v>188465.97</v>
      </c>
      <c r="G39" s="97">
        <v>188465.97</v>
      </c>
      <c r="H39" s="99">
        <v>0</v>
      </c>
      <c r="I39" s="12"/>
    </row>
    <row r="40" spans="1:9" x14ac:dyDescent="0.25">
      <c r="A40" s="3" t="s">
        <v>1349</v>
      </c>
      <c r="B40" s="21" t="s">
        <v>176</v>
      </c>
      <c r="C40" s="21" t="s">
        <v>738</v>
      </c>
      <c r="D40" s="21" t="s">
        <v>778</v>
      </c>
      <c r="E40" s="39" t="s">
        <v>699</v>
      </c>
      <c r="F40" s="96">
        <v>276080.86</v>
      </c>
      <c r="G40" s="97">
        <v>276080.86</v>
      </c>
      <c r="H40" s="99">
        <v>0</v>
      </c>
      <c r="I40" s="12"/>
    </row>
    <row r="41" spans="1:9" x14ac:dyDescent="0.25">
      <c r="A41" s="3" t="s">
        <v>1350</v>
      </c>
      <c r="B41" s="21" t="s">
        <v>178</v>
      </c>
      <c r="C41" s="21" t="s">
        <v>739</v>
      </c>
      <c r="D41" s="21" t="s">
        <v>779</v>
      </c>
      <c r="E41" s="39" t="s">
        <v>699</v>
      </c>
      <c r="F41" s="96">
        <v>276080.86</v>
      </c>
      <c r="G41" s="97">
        <v>276080.86</v>
      </c>
      <c r="H41" s="99">
        <v>0</v>
      </c>
      <c r="I41" s="12"/>
    </row>
    <row r="42" spans="1:9" x14ac:dyDescent="0.25">
      <c r="A42" s="3" t="s">
        <v>1351</v>
      </c>
      <c r="B42" s="21" t="s">
        <v>178</v>
      </c>
      <c r="C42" s="21" t="s">
        <v>740</v>
      </c>
      <c r="D42" s="21" t="s">
        <v>780</v>
      </c>
      <c r="E42" s="39" t="s">
        <v>699</v>
      </c>
      <c r="F42" s="96">
        <v>276080.86</v>
      </c>
      <c r="G42" s="97">
        <v>276080.86</v>
      </c>
      <c r="H42" s="99">
        <v>0</v>
      </c>
      <c r="I42" s="12"/>
    </row>
    <row r="43" spans="1:9" x14ac:dyDescent="0.25">
      <c r="A43" s="3" t="s">
        <v>1352</v>
      </c>
      <c r="B43" s="21" t="s">
        <v>178</v>
      </c>
      <c r="C43" s="21" t="s">
        <v>741</v>
      </c>
      <c r="D43" s="21" t="s">
        <v>781</v>
      </c>
      <c r="E43" s="39" t="s">
        <v>699</v>
      </c>
      <c r="F43" s="96">
        <v>276080.86</v>
      </c>
      <c r="G43" s="97">
        <v>276080.86</v>
      </c>
      <c r="H43" s="99">
        <v>0</v>
      </c>
      <c r="I43" s="12"/>
    </row>
    <row r="44" spans="1:9" x14ac:dyDescent="0.25">
      <c r="A44" s="3" t="s">
        <v>1353</v>
      </c>
      <c r="B44" s="21" t="s">
        <v>178</v>
      </c>
      <c r="C44" s="21" t="s">
        <v>742</v>
      </c>
      <c r="D44" s="21" t="s">
        <v>782</v>
      </c>
      <c r="E44" s="39" t="s">
        <v>699</v>
      </c>
      <c r="F44" s="96">
        <v>276080.86</v>
      </c>
      <c r="G44" s="97">
        <v>276080.86</v>
      </c>
      <c r="H44" s="99">
        <v>0</v>
      </c>
      <c r="I44" s="12"/>
    </row>
    <row r="45" spans="1:9" x14ac:dyDescent="0.25">
      <c r="A45" s="3" t="s">
        <v>1354</v>
      </c>
      <c r="B45" s="21" t="s">
        <v>178</v>
      </c>
      <c r="C45" s="21" t="s">
        <v>743</v>
      </c>
      <c r="D45" s="21" t="s">
        <v>783</v>
      </c>
      <c r="E45" s="39" t="s">
        <v>699</v>
      </c>
      <c r="F45" s="96">
        <v>276080.86</v>
      </c>
      <c r="G45" s="97">
        <v>276080.86</v>
      </c>
      <c r="H45" s="99">
        <v>0</v>
      </c>
      <c r="I45" s="12"/>
    </row>
    <row r="46" spans="1:9" x14ac:dyDescent="0.25">
      <c r="A46" s="3" t="s">
        <v>1355</v>
      </c>
      <c r="B46" s="21" t="s">
        <v>704</v>
      </c>
      <c r="C46" s="21" t="s">
        <v>744</v>
      </c>
      <c r="D46" s="21" t="s">
        <v>784</v>
      </c>
      <c r="E46" s="39" t="s">
        <v>786</v>
      </c>
      <c r="F46" s="96">
        <v>164750</v>
      </c>
      <c r="G46" s="97">
        <v>164750</v>
      </c>
      <c r="H46" s="99">
        <v>0</v>
      </c>
      <c r="I46" s="12"/>
    </row>
    <row r="47" spans="1:9" ht="13" thickBot="1" x14ac:dyDescent="0.3">
      <c r="A47" s="3" t="s">
        <v>1356</v>
      </c>
      <c r="B47" s="21" t="s">
        <v>705</v>
      </c>
      <c r="C47" s="21" t="s">
        <v>745</v>
      </c>
      <c r="D47" s="21" t="s">
        <v>785</v>
      </c>
      <c r="E47" s="39" t="s">
        <v>787</v>
      </c>
      <c r="F47" s="96">
        <v>414209.62</v>
      </c>
      <c r="G47" s="97">
        <v>414209.62</v>
      </c>
      <c r="H47" s="99">
        <v>0</v>
      </c>
      <c r="I47" s="10"/>
    </row>
    <row r="48" spans="1:9" ht="17" customHeight="1" thickBot="1" x14ac:dyDescent="0.3">
      <c r="A48" s="121" t="s">
        <v>63</v>
      </c>
      <c r="B48" s="122"/>
      <c r="C48" s="122"/>
      <c r="D48" s="122"/>
      <c r="E48" s="122"/>
      <c r="F48" s="123"/>
      <c r="G48" s="100">
        <f>SUM(G8:G47)</f>
        <v>9580579.1699999981</v>
      </c>
      <c r="H48" s="89">
        <f>SUM(H8:H47)</f>
        <v>0</v>
      </c>
      <c r="I48" s="65"/>
    </row>
  </sheetData>
  <mergeCells count="2">
    <mergeCell ref="A48:F48"/>
    <mergeCell ref="A7:I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movitého majetku – zdravotnické techniky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Rekapitulace pojištění</vt:lpstr>
      <vt:lpstr>Příloha č.2 (1)</vt:lpstr>
      <vt:lpstr>Příloha č.2 (2)</vt:lpstr>
      <vt:lpstr>Příloha č.2 (3)</vt:lpstr>
      <vt:lpstr>Příloha č.2 (4)</vt:lpstr>
      <vt:lpstr>Příloha č.2 (5)</vt:lpstr>
      <vt:lpstr>Příloha č.2 (6)</vt:lpstr>
      <vt:lpstr>Příloha č.2 (7)</vt:lpstr>
      <vt:lpstr>Příloha č.2 (8)</vt:lpstr>
      <vt:lpstr>Příloha č.2 (9)</vt:lpstr>
      <vt:lpstr>Příloha č.2 (10)</vt:lpstr>
      <vt:lpstr>Příloha č.2 (11)</vt:lpstr>
      <vt:lpstr>Příloha č.2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2014-04-03T06:54:37Z</dcterms:created>
  <dcterms:modified xsi:type="dcterms:W3CDTF">2024-04-23T08:39:27Z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2024-01-24T14:12:05Z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d0cc3a64-eaef-4944-b262-993f8b8902ef</vt:lpwstr>
  </property>
  <property fmtid="{D5CDD505-2E9C-101B-9397-08002B2CF9AE}" pid="8" name="MSIP_Label_8d283cd4-40d8-4b4e-b666-5881e4d226e3_ContentBits">
    <vt:lpwstr>0</vt:lpwstr>
  </property>
</Properties>
</file>