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Pol'!$A$1:$X$277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H41" i="1" s="1"/>
  <c r="I41" i="1" s="1"/>
  <c r="F41" i="1"/>
  <c r="G40" i="1"/>
  <c r="F40" i="1"/>
  <c r="G39" i="1"/>
  <c r="G45" i="1" s="1"/>
  <c r="G25" i="1" s="1"/>
  <c r="A25" i="1" s="1"/>
  <c r="A26" i="1" s="1"/>
  <c r="G26" i="1" s="1"/>
  <c r="F39" i="1"/>
  <c r="G276" i="13"/>
  <c r="BA155" i="13"/>
  <c r="BA154" i="13"/>
  <c r="BA147" i="13"/>
  <c r="BA142" i="13"/>
  <c r="BA132" i="13"/>
  <c r="BA93" i="13"/>
  <c r="BA64" i="13"/>
  <c r="BA2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7" i="13"/>
  <c r="I27" i="13"/>
  <c r="I26" i="13" s="1"/>
  <c r="K27" i="13"/>
  <c r="M27" i="13"/>
  <c r="O27" i="13"/>
  <c r="Q27" i="13"/>
  <c r="Q26" i="13" s="1"/>
  <c r="V27" i="13"/>
  <c r="G34" i="13"/>
  <c r="G26" i="13" s="1"/>
  <c r="I34" i="13"/>
  <c r="K34" i="13"/>
  <c r="K26" i="13" s="1"/>
  <c r="O34" i="13"/>
  <c r="O26" i="13" s="1"/>
  <c r="Q34" i="13"/>
  <c r="V34" i="13"/>
  <c r="V26" i="13" s="1"/>
  <c r="G40" i="13"/>
  <c r="I40" i="13"/>
  <c r="K40" i="13"/>
  <c r="M40" i="13"/>
  <c r="O40" i="13"/>
  <c r="Q40" i="13"/>
  <c r="V40" i="13"/>
  <c r="G46" i="13"/>
  <c r="M46" i="13" s="1"/>
  <c r="I46" i="13"/>
  <c r="K46" i="13"/>
  <c r="O46" i="13"/>
  <c r="Q46" i="13"/>
  <c r="V46" i="13"/>
  <c r="G52" i="13"/>
  <c r="I52" i="13"/>
  <c r="K52" i="13"/>
  <c r="M52" i="13"/>
  <c r="O52" i="13"/>
  <c r="Q52" i="13"/>
  <c r="V52" i="13"/>
  <c r="G57" i="13"/>
  <c r="M57" i="13" s="1"/>
  <c r="I57" i="13"/>
  <c r="K57" i="13"/>
  <c r="O57" i="13"/>
  <c r="Q57" i="13"/>
  <c r="V57" i="13"/>
  <c r="G63" i="13"/>
  <c r="I63" i="13"/>
  <c r="K63" i="13"/>
  <c r="M63" i="13"/>
  <c r="O63" i="13"/>
  <c r="Q63" i="13"/>
  <c r="V63" i="13"/>
  <c r="G69" i="13"/>
  <c r="M69" i="13" s="1"/>
  <c r="I69" i="13"/>
  <c r="K69" i="13"/>
  <c r="O69" i="13"/>
  <c r="Q69" i="13"/>
  <c r="V69" i="13"/>
  <c r="G75" i="13"/>
  <c r="I75" i="13"/>
  <c r="K75" i="13"/>
  <c r="M75" i="13"/>
  <c r="O75" i="13"/>
  <c r="Q75" i="13"/>
  <c r="V75" i="13"/>
  <c r="G81" i="13"/>
  <c r="M81" i="13" s="1"/>
  <c r="I81" i="13"/>
  <c r="K81" i="13"/>
  <c r="O81" i="13"/>
  <c r="Q81" i="13"/>
  <c r="V81" i="13"/>
  <c r="G87" i="13"/>
  <c r="G86" i="13" s="1"/>
  <c r="I87" i="13"/>
  <c r="K87" i="13"/>
  <c r="K86" i="13" s="1"/>
  <c r="O87" i="13"/>
  <c r="O86" i="13" s="1"/>
  <c r="Q87" i="13"/>
  <c r="V87" i="13"/>
  <c r="V86" i="13" s="1"/>
  <c r="G92" i="13"/>
  <c r="I92" i="13"/>
  <c r="I86" i="13" s="1"/>
  <c r="K92" i="13"/>
  <c r="M92" i="13"/>
  <c r="O92" i="13"/>
  <c r="Q92" i="13"/>
  <c r="Q86" i="13" s="1"/>
  <c r="V92" i="13"/>
  <c r="G99" i="13"/>
  <c r="I99" i="13"/>
  <c r="I98" i="13" s="1"/>
  <c r="K99" i="13"/>
  <c r="M99" i="13"/>
  <c r="O99" i="13"/>
  <c r="Q99" i="13"/>
  <c r="Q98" i="13" s="1"/>
  <c r="V99" i="13"/>
  <c r="G104" i="13"/>
  <c r="G98" i="13" s="1"/>
  <c r="I104" i="13"/>
  <c r="K104" i="13"/>
  <c r="K98" i="13" s="1"/>
  <c r="O104" i="13"/>
  <c r="O98" i="13" s="1"/>
  <c r="Q104" i="13"/>
  <c r="V104" i="13"/>
  <c r="V98" i="13" s="1"/>
  <c r="I109" i="13"/>
  <c r="Q109" i="13"/>
  <c r="G110" i="13"/>
  <c r="G109" i="13" s="1"/>
  <c r="I110" i="13"/>
  <c r="K110" i="13"/>
  <c r="K109" i="13" s="1"/>
  <c r="O110" i="13"/>
  <c r="O109" i="13" s="1"/>
  <c r="Q110" i="13"/>
  <c r="V110" i="13"/>
  <c r="V109" i="13" s="1"/>
  <c r="G115" i="13"/>
  <c r="G114" i="13" s="1"/>
  <c r="I115" i="13"/>
  <c r="K115" i="13"/>
  <c r="K114" i="13" s="1"/>
  <c r="O115" i="13"/>
  <c r="O114" i="13" s="1"/>
  <c r="Q115" i="13"/>
  <c r="V115" i="13"/>
  <c r="V114" i="13" s="1"/>
  <c r="G117" i="13"/>
  <c r="I117" i="13"/>
  <c r="I114" i="13" s="1"/>
  <c r="K117" i="13"/>
  <c r="M117" i="13"/>
  <c r="O117" i="13"/>
  <c r="Q117" i="13"/>
  <c r="Q114" i="13" s="1"/>
  <c r="V117" i="13"/>
  <c r="G120" i="13"/>
  <c r="I120" i="13"/>
  <c r="I119" i="13" s="1"/>
  <c r="K120" i="13"/>
  <c r="M120" i="13"/>
  <c r="O120" i="13"/>
  <c r="Q120" i="13"/>
  <c r="Q119" i="13" s="1"/>
  <c r="V120" i="13"/>
  <c r="G126" i="13"/>
  <c r="G119" i="13" s="1"/>
  <c r="I126" i="13"/>
  <c r="K126" i="13"/>
  <c r="K119" i="13" s="1"/>
  <c r="O126" i="13"/>
  <c r="O119" i="13" s="1"/>
  <c r="Q126" i="13"/>
  <c r="V126" i="13"/>
  <c r="V119" i="13" s="1"/>
  <c r="G131" i="13"/>
  <c r="I131" i="13"/>
  <c r="K131" i="13"/>
  <c r="M131" i="13"/>
  <c r="O131" i="13"/>
  <c r="Q131" i="13"/>
  <c r="V131" i="13"/>
  <c r="G136" i="13"/>
  <c r="M136" i="13" s="1"/>
  <c r="I136" i="13"/>
  <c r="K136" i="13"/>
  <c r="O136" i="13"/>
  <c r="Q136" i="13"/>
  <c r="V136" i="13"/>
  <c r="G141" i="13"/>
  <c r="I141" i="13"/>
  <c r="K141" i="13"/>
  <c r="M141" i="13"/>
  <c r="O141" i="13"/>
  <c r="Q141" i="13"/>
  <c r="V141" i="13"/>
  <c r="G146" i="13"/>
  <c r="M146" i="13" s="1"/>
  <c r="I146" i="13"/>
  <c r="K146" i="13"/>
  <c r="O146" i="13"/>
  <c r="Q146" i="13"/>
  <c r="V146" i="13"/>
  <c r="I152" i="13"/>
  <c r="Q152" i="13"/>
  <c r="G153" i="13"/>
  <c r="G152" i="13" s="1"/>
  <c r="I153" i="13"/>
  <c r="K153" i="13"/>
  <c r="K152" i="13" s="1"/>
  <c r="O153" i="13"/>
  <c r="O152" i="13" s="1"/>
  <c r="Q153" i="13"/>
  <c r="V153" i="13"/>
  <c r="V152" i="13" s="1"/>
  <c r="G161" i="13"/>
  <c r="G160" i="13" s="1"/>
  <c r="I161" i="13"/>
  <c r="K161" i="13"/>
  <c r="K160" i="13" s="1"/>
  <c r="O161" i="13"/>
  <c r="O160" i="13" s="1"/>
  <c r="Q161" i="13"/>
  <c r="V161" i="13"/>
  <c r="V160" i="13" s="1"/>
  <c r="G163" i="13"/>
  <c r="I163" i="13"/>
  <c r="I160" i="13" s="1"/>
  <c r="K163" i="13"/>
  <c r="M163" i="13"/>
  <c r="O163" i="13"/>
  <c r="Q163" i="13"/>
  <c r="Q160" i="13" s="1"/>
  <c r="V163" i="13"/>
  <c r="G165" i="13"/>
  <c r="M165" i="13" s="1"/>
  <c r="I165" i="13"/>
  <c r="K165" i="13"/>
  <c r="O165" i="13"/>
  <c r="Q165" i="13"/>
  <c r="V165" i="13"/>
  <c r="G167" i="13"/>
  <c r="I167" i="13"/>
  <c r="K167" i="13"/>
  <c r="M167" i="13"/>
  <c r="O167" i="13"/>
  <c r="Q167" i="13"/>
  <c r="V167" i="13"/>
  <c r="G169" i="13"/>
  <c r="M169" i="13" s="1"/>
  <c r="I169" i="13"/>
  <c r="K169" i="13"/>
  <c r="O169" i="13"/>
  <c r="Q169" i="13"/>
  <c r="V169" i="13"/>
  <c r="G171" i="13"/>
  <c r="I171" i="13"/>
  <c r="K171" i="13"/>
  <c r="M171" i="13"/>
  <c r="O171" i="13"/>
  <c r="Q171" i="13"/>
  <c r="V171" i="13"/>
  <c r="G173" i="13"/>
  <c r="M173" i="13" s="1"/>
  <c r="I173" i="13"/>
  <c r="K173" i="13"/>
  <c r="O173" i="13"/>
  <c r="Q173" i="13"/>
  <c r="V173" i="13"/>
  <c r="G175" i="13"/>
  <c r="I175" i="13"/>
  <c r="K175" i="13"/>
  <c r="M175" i="13"/>
  <c r="O175" i="13"/>
  <c r="Q175" i="13"/>
  <c r="V175" i="13"/>
  <c r="G177" i="13"/>
  <c r="M177" i="13" s="1"/>
  <c r="I177" i="13"/>
  <c r="K177" i="13"/>
  <c r="O177" i="13"/>
  <c r="Q177" i="13"/>
  <c r="V177" i="13"/>
  <c r="G179" i="13"/>
  <c r="I179" i="13"/>
  <c r="K179" i="13"/>
  <c r="M179" i="13"/>
  <c r="O179" i="13"/>
  <c r="Q179" i="13"/>
  <c r="V179" i="13"/>
  <c r="G181" i="13"/>
  <c r="M181" i="13" s="1"/>
  <c r="I181" i="13"/>
  <c r="K181" i="13"/>
  <c r="O181" i="13"/>
  <c r="Q181" i="13"/>
  <c r="V181" i="13"/>
  <c r="G183" i="13"/>
  <c r="I183" i="13"/>
  <c r="K183" i="13"/>
  <c r="M183" i="13"/>
  <c r="O183" i="13"/>
  <c r="Q183" i="13"/>
  <c r="V183" i="13"/>
  <c r="G185" i="13"/>
  <c r="M185" i="13" s="1"/>
  <c r="I185" i="13"/>
  <c r="K185" i="13"/>
  <c r="O185" i="13"/>
  <c r="Q185" i="13"/>
  <c r="V185" i="13"/>
  <c r="G188" i="13"/>
  <c r="G187" i="13" s="1"/>
  <c r="I188" i="13"/>
  <c r="K188" i="13"/>
  <c r="K187" i="13" s="1"/>
  <c r="O188" i="13"/>
  <c r="O187" i="13" s="1"/>
  <c r="Q188" i="13"/>
  <c r="V188" i="13"/>
  <c r="V187" i="13" s="1"/>
  <c r="G190" i="13"/>
  <c r="I190" i="13"/>
  <c r="I187" i="13" s="1"/>
  <c r="K190" i="13"/>
  <c r="M190" i="13"/>
  <c r="O190" i="13"/>
  <c r="Q190" i="13"/>
  <c r="Q187" i="13" s="1"/>
  <c r="V190" i="13"/>
  <c r="G192" i="13"/>
  <c r="M192" i="13" s="1"/>
  <c r="I192" i="13"/>
  <c r="K192" i="13"/>
  <c r="O192" i="13"/>
  <c r="Q192" i="13"/>
  <c r="V192" i="13"/>
  <c r="G194" i="13"/>
  <c r="I194" i="13"/>
  <c r="K194" i="13"/>
  <c r="M194" i="13"/>
  <c r="O194" i="13"/>
  <c r="Q194" i="13"/>
  <c r="V194" i="13"/>
  <c r="G196" i="13"/>
  <c r="M196" i="13" s="1"/>
  <c r="I196" i="13"/>
  <c r="K196" i="13"/>
  <c r="O196" i="13"/>
  <c r="Q196" i="13"/>
  <c r="V196" i="13"/>
  <c r="G198" i="13"/>
  <c r="I198" i="13"/>
  <c r="K198" i="13"/>
  <c r="M198" i="13"/>
  <c r="O198" i="13"/>
  <c r="Q198" i="13"/>
  <c r="V198" i="13"/>
  <c r="G200" i="13"/>
  <c r="M200" i="13" s="1"/>
  <c r="I200" i="13"/>
  <c r="K200" i="13"/>
  <c r="O200" i="13"/>
  <c r="Q200" i="13"/>
  <c r="V200" i="13"/>
  <c r="G202" i="13"/>
  <c r="I202" i="13"/>
  <c r="K202" i="13"/>
  <c r="M202" i="13"/>
  <c r="O202" i="13"/>
  <c r="Q202" i="13"/>
  <c r="V202" i="13"/>
  <c r="G205" i="13"/>
  <c r="I205" i="13"/>
  <c r="I204" i="13" s="1"/>
  <c r="K205" i="13"/>
  <c r="M205" i="13"/>
  <c r="O205" i="13"/>
  <c r="Q205" i="13"/>
  <c r="Q204" i="13" s="1"/>
  <c r="V205" i="13"/>
  <c r="G207" i="13"/>
  <c r="G204" i="13" s="1"/>
  <c r="I207" i="13"/>
  <c r="K207" i="13"/>
  <c r="K204" i="13" s="1"/>
  <c r="O207" i="13"/>
  <c r="O204" i="13" s="1"/>
  <c r="Q207" i="13"/>
  <c r="V207" i="13"/>
  <c r="V204" i="13" s="1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3" i="13"/>
  <c r="I213" i="13"/>
  <c r="K213" i="13"/>
  <c r="M213" i="13"/>
  <c r="O213" i="13"/>
  <c r="Q213" i="13"/>
  <c r="V213" i="13"/>
  <c r="G215" i="13"/>
  <c r="M215" i="13" s="1"/>
  <c r="I215" i="13"/>
  <c r="K215" i="13"/>
  <c r="O215" i="13"/>
  <c r="Q215" i="13"/>
  <c r="V215" i="13"/>
  <c r="G217" i="13"/>
  <c r="I217" i="13"/>
  <c r="K217" i="13"/>
  <c r="M217" i="13"/>
  <c r="O217" i="13"/>
  <c r="Q217" i="13"/>
  <c r="V217" i="13"/>
  <c r="G219" i="13"/>
  <c r="M219" i="13" s="1"/>
  <c r="I219" i="13"/>
  <c r="K219" i="13"/>
  <c r="O219" i="13"/>
  <c r="Q219" i="13"/>
  <c r="V219" i="13"/>
  <c r="G221" i="13"/>
  <c r="I221" i="13"/>
  <c r="K221" i="13"/>
  <c r="M221" i="13"/>
  <c r="O221" i="13"/>
  <c r="Q221" i="13"/>
  <c r="V221" i="13"/>
  <c r="G223" i="13"/>
  <c r="K223" i="13"/>
  <c r="O223" i="13"/>
  <c r="V223" i="13"/>
  <c r="G224" i="13"/>
  <c r="I224" i="13"/>
  <c r="I223" i="13" s="1"/>
  <c r="K224" i="13"/>
  <c r="M224" i="13"/>
  <c r="M223" i="13" s="1"/>
  <c r="O224" i="13"/>
  <c r="Q224" i="13"/>
  <c r="Q223" i="13" s="1"/>
  <c r="V224" i="13"/>
  <c r="G227" i="13"/>
  <c r="I227" i="13"/>
  <c r="I226" i="13" s="1"/>
  <c r="K227" i="13"/>
  <c r="M227" i="13"/>
  <c r="O227" i="13"/>
  <c r="Q227" i="13"/>
  <c r="Q226" i="13" s="1"/>
  <c r="V227" i="13"/>
  <c r="G232" i="13"/>
  <c r="G226" i="13" s="1"/>
  <c r="I232" i="13"/>
  <c r="K232" i="13"/>
  <c r="K226" i="13" s="1"/>
  <c r="O232" i="13"/>
  <c r="O226" i="13" s="1"/>
  <c r="Q232" i="13"/>
  <c r="V232" i="13"/>
  <c r="V226" i="13" s="1"/>
  <c r="I237" i="13"/>
  <c r="Q237" i="13"/>
  <c r="G238" i="13"/>
  <c r="G237" i="13" s="1"/>
  <c r="I238" i="13"/>
  <c r="K238" i="13"/>
  <c r="K237" i="13" s="1"/>
  <c r="O238" i="13"/>
  <c r="O237" i="13" s="1"/>
  <c r="Q238" i="13"/>
  <c r="V238" i="13"/>
  <c r="V237" i="13" s="1"/>
  <c r="G243" i="13"/>
  <c r="I243" i="13"/>
  <c r="K243" i="13"/>
  <c r="O243" i="13"/>
  <c r="Q243" i="13"/>
  <c r="V243" i="13"/>
  <c r="G249" i="13"/>
  <c r="I249" i="13"/>
  <c r="K249" i="13"/>
  <c r="M249" i="13"/>
  <c r="O249" i="13"/>
  <c r="Q249" i="13"/>
  <c r="V249" i="13"/>
  <c r="G254" i="13"/>
  <c r="M254" i="13" s="1"/>
  <c r="I254" i="13"/>
  <c r="K254" i="13"/>
  <c r="O254" i="13"/>
  <c r="Q254" i="13"/>
  <c r="V254" i="13"/>
  <c r="G259" i="13"/>
  <c r="M259" i="13" s="1"/>
  <c r="I259" i="13"/>
  <c r="K259" i="13"/>
  <c r="O259" i="13"/>
  <c r="Q259" i="13"/>
  <c r="V259" i="13"/>
  <c r="G264" i="13"/>
  <c r="I264" i="13"/>
  <c r="K264" i="13"/>
  <c r="M264" i="13"/>
  <c r="O264" i="13"/>
  <c r="Q264" i="13"/>
  <c r="V264" i="13"/>
  <c r="G270" i="13"/>
  <c r="M270" i="13" s="1"/>
  <c r="I270" i="13"/>
  <c r="K270" i="13"/>
  <c r="O270" i="13"/>
  <c r="Q270" i="13"/>
  <c r="V270" i="13"/>
  <c r="AE276" i="13"/>
  <c r="AF276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I16" i="1"/>
  <c r="I68" i="1"/>
  <c r="J67" i="1" s="1"/>
  <c r="F45" i="1"/>
  <c r="H44" i="1"/>
  <c r="I44" i="1" s="1"/>
  <c r="H43" i="1"/>
  <c r="I43" i="1" s="1"/>
  <c r="H42" i="1"/>
  <c r="I42" i="1" s="1"/>
  <c r="H40" i="1"/>
  <c r="I40" i="1" s="1"/>
  <c r="J52" i="1" l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G28" i="1"/>
  <c r="H39" i="1"/>
  <c r="H45" i="1" s="1"/>
  <c r="G23" i="1"/>
  <c r="Q242" i="13"/>
  <c r="V242" i="13"/>
  <c r="O242" i="13"/>
  <c r="K242" i="13"/>
  <c r="G242" i="13"/>
  <c r="I242" i="13"/>
  <c r="M26" i="13"/>
  <c r="M243" i="13"/>
  <c r="M242" i="13" s="1"/>
  <c r="M238" i="13"/>
  <c r="M237" i="13" s="1"/>
  <c r="M232" i="13"/>
  <c r="M226" i="13" s="1"/>
  <c r="M207" i="13"/>
  <c r="M204" i="13" s="1"/>
  <c r="M188" i="13"/>
  <c r="M187" i="13" s="1"/>
  <c r="M161" i="13"/>
  <c r="M160" i="13" s="1"/>
  <c r="M153" i="13"/>
  <c r="M152" i="13" s="1"/>
  <c r="M126" i="13"/>
  <c r="M119" i="13" s="1"/>
  <c r="M115" i="13"/>
  <c r="M114" i="13" s="1"/>
  <c r="M110" i="13"/>
  <c r="M109" i="13" s="1"/>
  <c r="M104" i="13"/>
  <c r="M98" i="13" s="1"/>
  <c r="M87" i="13"/>
  <c r="M86" i="13" s="1"/>
  <c r="M34" i="13"/>
  <c r="M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8" i="1" l="1"/>
  <c r="A23" i="1"/>
  <c r="A24" i="1" s="1"/>
  <c r="G24" i="1" s="1"/>
  <c r="A27" i="1" s="1"/>
  <c r="A29" i="1" s="1"/>
  <c r="G29" i="1" s="1"/>
  <c r="G27" i="1" s="1"/>
  <c r="J43" i="1"/>
  <c r="J41" i="1"/>
  <c r="J39" i="1"/>
  <c r="J45" i="1" s="1"/>
  <c r="J44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<sst xmlns="http://schemas.openxmlformats.org/spreadsheetml/2006/main" count="1120" uniqueCount="360">
  <si>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</si>
  <si>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</si>
  <si>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</si>
  <si>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</si>
  <si>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</si>
  <si>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</si>
  <si>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</si>
  <si>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</si>
  <si>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</si>
  <si>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</si>
  <si>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</si>
  <si>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</si>
  <si>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</si>
  <si>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</si>
  <si>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</si>
  <si>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</si>
  <si>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</si>
  <si>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</si>
  <si>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</si>
  <si>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</si>
  <si>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</si>
  <si>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</si>
  <si>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</si>
  <si>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</si>
  <si>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</si>
  <si>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</si>
  <si>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</si>
  <si>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</si>
  <si>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</si>
  <si>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</si>
  <si>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</si>
  <si>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</si>
  <si>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</si>
  <si>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</si>
  <si>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</si>
  <si>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</si>
  <si>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</si>
  <si>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</si>
  <si>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</si>
  <si>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</si>
  <si>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</si>
  <si>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</si>
  <si>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</si>
  <si>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ELP_56</t>
  </si>
  <si>
    <t>UMÍSTĚNÍ ELEKTRONICKÝCH INFO. PANELŮ SPOL. DPMB, a.s.  - BRNO - VLHKÁ - k.ú. TRNITÁ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</si>
  <si>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</si>
  <si>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</si>
  <si>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</si>
  <si>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</si>
  <si>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</si>
  <si>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</si>
  <si>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</si>
  <si>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</si>
  <si>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</si>
  <si>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</si>
  <si>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</si>
  <si>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</si>
  <si>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</si>
  <si>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</si>
  <si>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</si>
  <si>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</si>
  <si>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</si>
  <si>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</si>
  <si>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</si>
  <si>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</si>
  <si>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</si>
  <si>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</si>
  <si>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</si>
  <si>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</si>
  <si>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</si>
  <si>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</si>
  <si>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</si>
  <si>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</si>
  <si>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</si>
  <si>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</si>
  <si>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</si>
  <si>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</si>
  <si>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</si>
  <si>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</si>
  <si>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</si>
  <si>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</si>
  <si>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</si>
  <si>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</si>
  <si>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</si>
  <si>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</si>
  <si>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</si>
  <si>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</si>
  <si>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</si>
  <si>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</si>
  <si>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</si>
  <si>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</si>
  <si>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</si>
  <si>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</si>
  <si>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</si>
  <si>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</si>
  <si>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</si>
  <si>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</si>
  <si>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</si>
  <si>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</si>
  <si>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</si>
  <si>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</si>
  <si>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</si>
  <si>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</si>
  <si>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</si>
  <si>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</si>
  <si>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</si>
  <si>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</si>
  <si>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</si>
  <si>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</si>
  <si>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</si>
  <si>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</si>
  <si>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</si>
  <si>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</si>
  <si>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</si>
  <si>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</si>
  <si>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</si>
  <si>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</si>
  <si>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</si>
  <si>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</si>
  <si>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</si>
  <si>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</si>
  <si>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</si>
  <si>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</si>
  <si>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</si>
  <si>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</si>
  <si>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</si>
  <si>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</si>
  <si>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</si>
  <si>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</si>
  <si>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</si>
  <si>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</si>
  <si>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</si>
  <si>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</si>
  <si>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</si>
  <si>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</si>
  <si>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</si>
  <si>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</si>
  <si>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</si>
  <si>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</si>
  <si>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</si>
  <si>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</si>
  <si>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</si>
  <si>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</si>
  <si>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</si>
  <si>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</si>
  <si>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</si>
  <si>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</si>
  <si>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</si>
  <si>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</si>
  <si>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</si>
  <si>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</si>
  <si>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</si>
  <si>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</si>
  <si>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</si>
  <si>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</si>
  <si>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</si>
  <si>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</si>
  <si>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</si>
  <si>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</si>
  <si>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</si>
  <si>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</si>
  <si>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</si>
  <si>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</si>
  <si>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</si>
  <si>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</si>
  <si>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</si>
  <si>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</si>
  <si>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</si>
  <si>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</si>
  <si>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</si>
  <si>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02a : </t>
  </si>
  <si>
    <t xml:space="preserve">zámková dlažba : </t>
  </si>
  <si>
    <t>(1,2-0,19)*(0,4*61,0+0,775*1,15)*1,1/100*33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</si>
  <si>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</si>
  <si>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</si>
  <si>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</si>
  <si>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(1,2-0,19)*(0,4*61,0+0,775*1,15)*1,1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</si>
  <si>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</si>
  <si>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</si>
  <si>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</si>
  <si>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0,21*(0,4*61,0+0,775*1,15)*1,1</t>
  </si>
  <si>
    <t>162701109R00</t>
  </si>
  <si>
    <t>Vodorovné přemístění výkopku příplatek k ceně za každých dalších i započatých 1 000 m přes 10 000 m_x000D_
 z horniny 1 až 4</t>
  </si>
  <si>
    <t>0,21*(0,4*61,0+0,775*1,15)*1,1*10</t>
  </si>
  <si>
    <t>167101101R00</t>
  </si>
  <si>
    <t>Nakládání, skládání, překládání neulehlého výkopku nakládání výkopku_x000D_
 do 100 m3, z horniny 1 až 4</t>
  </si>
  <si>
    <t>(1,2-0,19-0,21)*(0,4*61,0+0,775*1,15)*1,1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</si>
  <si>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</si>
  <si>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</si>
  <si>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</si>
  <si>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</si>
  <si>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</si>
  <si>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</si>
  <si>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</si>
  <si>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</si>
  <si>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</si>
  <si>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</si>
  <si>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(0,4*61,0+0,775*1,15)*1,1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</si>
  <si>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</si>
  <si>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</si>
  <si>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</si>
  <si>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</si>
  <si>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</si>
  <si>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</si>
  <si>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564851111RT3</t>
  </si>
  <si>
    <t>Podklad ze štěrkodrti s rozprostřením a zhutněním frakce 0-45 mm, tloušťka po zhutnění 150 mm</t>
  </si>
  <si>
    <t>822-1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</si>
  <si>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</si>
  <si>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</si>
  <si>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</si>
  <si>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</si>
  <si>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</si>
  <si>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</si>
  <si>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</si>
  <si>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</si>
  <si>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</si>
  <si>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</si>
  <si>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</si>
  <si>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</si>
  <si>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</si>
  <si>
    <t>941955001R00</t>
  </si>
  <si>
    <t>Lešení lehké pracovní pomocné pomocné, o výšce lešeňové podlahy do 1,2 m</t>
  </si>
  <si>
    <t>800-3</t>
  </si>
  <si>
    <t xml:space="preserve">D-01-08 : </t>
  </si>
  <si>
    <t>10,0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</si>
  <si>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</si>
  <si>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</si>
  <si>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</si>
  <si>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</si>
  <si>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</si>
  <si>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</si>
  <si>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</si>
  <si>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</si>
  <si>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</si>
  <si>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</si>
  <si>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</si>
  <si>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</si>
  <si>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</si>
  <si>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961044111R00</t>
  </si>
  <si>
    <t>Bourání základů z betonu prostého</t>
  </si>
  <si>
    <t>801-3</t>
  </si>
  <si>
    <t>nebo vybourání otvorů průřezové plochy přes 4 m2 v základech,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</si>
  <si>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</si>
  <si>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</si>
  <si>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</si>
  <si>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</si>
  <si>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</si>
  <si>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</si>
  <si>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</si>
  <si>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</si>
  <si>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</si>
  <si>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</si>
  <si>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</si>
  <si>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</si>
  <si>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</si>
  <si>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</si>
  <si>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8,12,13,14,15,16, : </t>
  </si>
  <si>
    <t>Součet: : 25,58153</t>
  </si>
  <si>
    <t>210010123</t>
  </si>
  <si>
    <t>trubka ohebná ochranná z PE do r=50mm (VU)</t>
  </si>
  <si>
    <t>210100002</t>
  </si>
  <si>
    <t>ukončení vodičů včetně zapojení do 6mm2</t>
  </si>
  <si>
    <t>ks</t>
  </si>
  <si>
    <t>210100003</t>
  </si>
  <si>
    <t>ukončení vodičů včetně zapojení do 16mm2</t>
  </si>
  <si>
    <t>210100641</t>
  </si>
  <si>
    <t>koncovka pro plastové kabely do 4x16mm2 /1kV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</si>
  <si>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</si>
  <si>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</si>
  <si>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</si>
  <si>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</si>
  <si>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</si>
  <si>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</si>
  <si>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210800608</t>
  </si>
  <si>
    <t>CYA 16 mm2 zelenožlutý (TR)</t>
  </si>
  <si>
    <t>210810007</t>
  </si>
  <si>
    <t>CYKY-CYKYm 3Cx4 mm2 750V (VU)</t>
  </si>
  <si>
    <t>210810013</t>
  </si>
  <si>
    <t>CYKY-CYKYm 4Bx10 mm2 750V - VU</t>
  </si>
  <si>
    <t>210850201</t>
  </si>
  <si>
    <t>příplatek za zatahování kabelu při váze do 0,75kg/1m kabelu</t>
  </si>
  <si>
    <t>214280501</t>
  </si>
  <si>
    <t>nátěr zemnících svorek asfaltovou hmotou</t>
  </si>
  <si>
    <t>215191310</t>
  </si>
  <si>
    <t>montáž a osazení kompaktního pilíře</t>
  </si>
  <si>
    <t>Specifikace</t>
  </si>
  <si>
    <t>POL3_0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</si>
  <si>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</si>
  <si>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</si>
  <si>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</si>
  <si>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</si>
  <si>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</si>
  <si>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</si>
  <si>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</si>
  <si>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vytýčení stávajících inženýrských sítí jejich správci</t>
  </si>
  <si>
    <t>objem</t>
  </si>
  <si>
    <t>00002</t>
  </si>
  <si>
    <t>drobný instalační materiál (svorky, příchytky, ...)</t>
  </si>
  <si>
    <t>R-položka</t>
  </si>
  <si>
    <t>POL12_0</t>
  </si>
  <si>
    <t>00003</t>
  </si>
  <si>
    <t>projektová dokumentace skutečného provedení</t>
  </si>
  <si>
    <t>00005</t>
  </si>
  <si>
    <t>rozvaděč RE (kompaktní pilíř 1930x800x240, atypická úprava, hl. jistič 1/10A/B, 2x jistič 1/6A/B)</t>
  </si>
  <si>
    <t>00004</t>
  </si>
  <si>
    <t>geodetické zaměření kabelového vedení (l=299m)</t>
  </si>
  <si>
    <t>OPN</t>
  </si>
  <si>
    <t>POL13_0</t>
  </si>
  <si>
    <t>00007</t>
  </si>
  <si>
    <t>zemní tyč ZT 2,0m</t>
  </si>
  <si>
    <t>CYKY-J 4x10mm2</t>
  </si>
  <si>
    <t>CYA 16mm2 zelenožlutý</t>
  </si>
  <si>
    <t>chránička ohebná ochranná z PE r=50mm</t>
  </si>
  <si>
    <t>asfaltová hmota</t>
  </si>
  <si>
    <t>kg</t>
  </si>
  <si>
    <t>koncovka pro plastové Cu kabely do 4x16mm2 / 1kV</t>
  </si>
  <si>
    <t>00006</t>
  </si>
  <si>
    <t>FeZn R=10mm</t>
  </si>
  <si>
    <t>00008</t>
  </si>
  <si>
    <t>svorka k zemnící tyči</t>
  </si>
  <si>
    <t>00009</t>
  </si>
  <si>
    <t>svorka SU univerzální</t>
  </si>
  <si>
    <t>320410001</t>
  </si>
  <si>
    <t>celková prohlídka el. zařízení a vyhotovení revizní zprávy do objemu 50.000,-Kč montážních prací</t>
  </si>
  <si>
    <t>460490012R00</t>
  </si>
  <si>
    <t>Fólie výstražná z PVC, šířka 33 cm</t>
  </si>
  <si>
    <t>61,0*1,1*1,15</t>
  </si>
  <si>
    <t>28314141.AR</t>
  </si>
  <si>
    <t>fólie výstražná červená; š = 330,0 mm; tl. 1,20 mm</t>
  </si>
  <si>
    <t>SPCM</t>
  </si>
  <si>
    <t>RTS 15/ I</t>
  </si>
  <si>
    <t>POL3_9</t>
  </si>
  <si>
    <t>61,0*1,1/3,3*1,15*1,15</t>
  </si>
  <si>
    <t>M52_01_ELP3</t>
  </si>
  <si>
    <t>D + M Elektronického informačního panelu</t>
  </si>
  <si>
    <t xml:space="preserve">ks    </t>
  </si>
  <si>
    <t xml:space="preserve">D-04 : </t>
  </si>
  <si>
    <t>2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</si>
  <si>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</si>
  <si>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</si>
  <si>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</si>
  <si>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</si>
  <si>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</si>
  <si>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</si>
  <si>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 xml:space="preserve">Demontážní hmotnosti z položek s pořadovými čísly: : </t>
  </si>
  <si>
    <t xml:space="preserve">19,20,21,22, : </t>
  </si>
  <si>
    <t>Součet: : 20,58850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</si>
  <si>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</si>
  <si>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</si>
  <si>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</si>
  <si>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</si>
  <si>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82,35402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</si>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</sst>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SUMIF(F52:F67,A16,I52:I67)+SUMIF(F52:F67,"PSU",I52:I67)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SUMIF(F52:F67,A17,I52:I67)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SUMIF(F52:F67,A18,I52:I67)</f>
        <v>0</v>
      </c>
      <c r="J18" s="85"/>
    </row>
    <row r="19" spans="1:10" ht="23.25" customHeight="1" x14ac:dyDescent="0.2">
      <c r="A19" s="194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SUMIF(F52:F67,A19,I52:I67)</f>
        <v>0</v>
      </c>
      <c r="J19" s="85"/>
    </row>
    <row r="20" spans="1:10" ht="23.25" customHeight="1" x14ac:dyDescent="0.2">
      <c r="A20" s="194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SUMIF(F52:F67,A20,I52:I67)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Pol'!AE276</f>
        <v>0</v>
      </c>
      <c r="G39" s="148">
        <f>'00 00 Naklady'!AF26+'01 01 Pol'!AF276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Pol'!AE276</f>
        <v>0</v>
      </c>
      <c r="G43" s="154">
        <f>'01 01 Pol'!AF276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Pol'!AE276</f>
        <v>0</v>
      </c>
      <c r="G44" s="149">
        <f>'01 01 Pol'!AF276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IF(I68=0,"",I52/I68*100)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IF(I68=0,"",I53/I68*100)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Pol'!G86</f>
        <v>0</v>
      </c>
      <c r="J54" s="188" t="str">
        <f>IF(I68=0,"",I54/I68*100)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Pol'!G98</f>
        <v>0</v>
      </c>
      <c r="J55" s="188" t="str">
        <f>IF(I68=0,"",I55/I68*100)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Pol'!G109</f>
        <v>0</v>
      </c>
      <c r="J56" s="188" t="str">
        <f>IF(I68=0,"",I56/I68*100)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Pol'!G114</f>
        <v>0</v>
      </c>
      <c r="J57" s="188" t="str">
        <f>IF(I68=0,"",I57/I68*100)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'01 01 Pol'!G119</f>
        <v>0</v>
      </c>
      <c r="J58" s="188" t="str">
        <f>IF(I68=0,"",I58/I68*100)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'01 01 Pol'!G152</f>
        <v>0</v>
      </c>
      <c r="J59" s="188" t="str">
        <f>IF(I68=0,"",I59/I68*100)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24</v>
      </c>
      <c r="G60" s="191"/>
      <c r="H60" s="191"/>
      <c r="I60" s="191">
        <f>'01 01 Pol'!G160</f>
        <v>0</v>
      </c>
      <c r="J60" s="188" t="str">
        <f>IF(I68=0,"",I60/I68*100)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26</v>
      </c>
      <c r="G61" s="191"/>
      <c r="H61" s="191"/>
      <c r="I61" s="191">
        <f>'01 01 Pol'!G187</f>
        <v>0</v>
      </c>
      <c r="J61" s="188" t="str">
        <f>IF(I68=0,"",I61/I68*100)</f>
        <v/>
      </c>
    </row>
    <row r="62" spans="1:10" ht="36.75" customHeight="1" x14ac:dyDescent="0.2">
      <c r="A62" s="177"/>
      <c r="B62" s="182" t="s">
        <v>74</v>
      </c>
      <c r="C62" s="183" t="s">
        <v>75</v>
      </c>
      <c r="D62" s="184"/>
      <c r="E62" s="184"/>
      <c r="F62" s="190" t="s">
        <v>26</v>
      </c>
      <c r="G62" s="191"/>
      <c r="H62" s="191"/>
      <c r="I62" s="191">
        <f>'01 01 Pol'!G204</f>
        <v>0</v>
      </c>
      <c r="J62" s="188" t="str">
        <f>IF(I68=0,"",I62/I68*100)</f>
        <v/>
      </c>
    </row>
    <row r="63" spans="1:10" ht="36.75" customHeight="1" x14ac:dyDescent="0.2">
      <c r="A63" s="177"/>
      <c r="B63" s="182" t="s">
        <v>76</v>
      </c>
      <c r="C63" s="183" t="s">
        <v>77</v>
      </c>
      <c r="D63" s="184"/>
      <c r="E63" s="184"/>
      <c r="F63" s="190" t="s">
        <v>26</v>
      </c>
      <c r="G63" s="191"/>
      <c r="H63" s="191"/>
      <c r="I63" s="191">
        <f>'01 01 Pol'!G223</f>
        <v>0</v>
      </c>
      <c r="J63" s="188" t="str">
        <f>IF(I68=0,"",I63/I68*100)</f>
        <v/>
      </c>
    </row>
    <row r="64" spans="1:10" ht="36.75" customHeight="1" x14ac:dyDescent="0.2">
      <c r="A64" s="177"/>
      <c r="B64" s="182" t="s">
        <v>78</v>
      </c>
      <c r="C64" s="183" t="s">
        <v>79</v>
      </c>
      <c r="D64" s="184"/>
      <c r="E64" s="184"/>
      <c r="F64" s="190" t="s">
        <v>26</v>
      </c>
      <c r="G64" s="191"/>
      <c r="H64" s="191"/>
      <c r="I64" s="191">
        <f>'01 01 Pol'!G226</f>
        <v>0</v>
      </c>
      <c r="J64" s="188" t="str">
        <f>IF(I68=0,"",I64/I68*100)</f>
        <v/>
      </c>
    </row>
    <row r="65" spans="1:10" ht="36.75" customHeight="1" x14ac:dyDescent="0.2">
      <c r="A65" s="177"/>
      <c r="B65" s="182" t="s">
        <v>80</v>
      </c>
      <c r="C65" s="183" t="s">
        <v>81</v>
      </c>
      <c r="D65" s="184"/>
      <c r="E65" s="184"/>
      <c r="F65" s="190" t="s">
        <v>26</v>
      </c>
      <c r="G65" s="191"/>
      <c r="H65" s="191"/>
      <c r="I65" s="191">
        <f>'01 01 Pol'!G237</f>
        <v>0</v>
      </c>
      <c r="J65" s="188" t="str">
        <f>IF(I68=0,"",I65/I68*100)</f>
        <v/>
      </c>
    </row>
    <row r="66" spans="1:10" ht="36.75" customHeight="1" x14ac:dyDescent="0.2">
      <c r="A66" s="177"/>
      <c r="B66" s="182" t="s">
        <v>82</v>
      </c>
      <c r="C66" s="183" t="s">
        <v>83</v>
      </c>
      <c r="D66" s="184"/>
      <c r="E66" s="184"/>
      <c r="F66" s="190" t="s">
        <v>84</v>
      </c>
      <c r="G66" s="191"/>
      <c r="H66" s="191"/>
      <c r="I66" s="191">
        <f>'01 01 Pol'!G242</f>
        <v>0</v>
      </c>
      <c r="J66" s="188" t="str">
        <f>IF(I68=0,"",I66/I68*100)</f>
        <v/>
      </c>
    </row>
    <row r="67" spans="1:10" ht="36.75" customHeight="1" x14ac:dyDescent="0.2">
      <c r="A67" s="177"/>
      <c r="B67" s="182" t="s">
        <v>85</v>
      </c>
      <c r="C67" s="183" t="s">
        <v>28</v>
      </c>
      <c r="D67" s="184"/>
      <c r="E67" s="184"/>
      <c r="F67" s="190" t="s">
        <v>85</v>
      </c>
      <c r="G67" s="191"/>
      <c r="H67" s="191"/>
      <c r="I67" s="191">
        <f>'00 00 Naklady'!G8</f>
        <v>0</v>
      </c>
      <c r="J67" s="188" t="str">
        <f>IF(I68=0,"",I67/I68*100)</f>
        <v/>
      </c>
    </row>
    <row r="68" spans="1:10" ht="25.5" customHeight="1" x14ac:dyDescent="0.2">
      <c r="A68" s="178"/>
      <c r="B68" s="185" t="s">
        <v>1</v>
      </c>
      <c r="C68" s="186"/>
      <c r="D68" s="187"/>
      <c r="E68" s="187"/>
      <c r="F68" s="192"/>
      <c r="G68" s="193"/>
      <c r="H68" s="193"/>
      <c r="I68" s="193">
        <f>SUM(I52:I67)</f>
        <v>0</v>
      </c>
      <c r="J68" s="189">
        <f>SUM(J52:J67)</f>
        <v>0</v>
      </c>
    </row>
    <row r="69" spans="1:10" x14ac:dyDescent="0.2">
      <c r="F69" s="133"/>
      <c r="G69" s="133"/>
      <c r="H69" s="133"/>
      <c r="I69" s="133"/>
      <c r="J69" s="134"/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87</v>
      </c>
      <c r="B1" s="195"/>
      <c r="C1" s="195"/>
      <c r="D1" s="195"/>
      <c r="E1" s="195"/>
      <c r="F1" s="195"/>
      <c r="G1" s="195"/>
      <c r="AG1" t="s">
        <v>88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89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114</v>
      </c>
      <c r="B8" s="222" t="s">
        <v>85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115</v>
      </c>
    </row>
    <row r="9" spans="1:60" outlineLevel="1" x14ac:dyDescent="0.2">
      <c r="A9" s="227">
        <v>1</v>
      </c>
      <c r="B9" s="228" t="s">
        <v>116</v>
      </c>
      <c r="C9" s="240" t="s">
        <v>117</v>
      </c>
      <c r="D9" s="229" t="s">
        <v>118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119</v>
      </c>
      <c r="T9" s="233" t="s">
        <v>120</v>
      </c>
      <c r="U9" s="219">
        <v>0</v>
      </c>
      <c r="V9" s="219">
        <f>ROUND(E9*U9,2)</f>
        <v>0</v>
      </c>
      <c r="W9" s="219"/>
      <c r="X9" s="219" t="s">
        <v>121</v>
      </c>
      <c r="Y9" s="210"/>
      <c r="Z9" s="210"/>
      <c r="AA9" s="210"/>
      <c r="AB9" s="210"/>
      <c r="AC9" s="210"/>
      <c r="AD9" s="210"/>
      <c r="AE9" s="210"/>
      <c r="AF9" s="210"/>
      <c r="AG9" s="210" t="s">
        <v>122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123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124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125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126</v>
      </c>
      <c r="C12" s="240" t="s">
        <v>127</v>
      </c>
      <c r="D12" s="229" t="s">
        <v>118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119</v>
      </c>
      <c r="T12" s="233" t="s">
        <v>120</v>
      </c>
      <c r="U12" s="219">
        <v>0</v>
      </c>
      <c r="V12" s="219">
        <f>ROUND(E12*U12,2)</f>
        <v>0</v>
      </c>
      <c r="W12" s="219"/>
      <c r="X12" s="219" t="s">
        <v>121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128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129</v>
      </c>
      <c r="C15" s="240" t="s">
        <v>130</v>
      </c>
      <c r="D15" s="229" t="s">
        <v>118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119</v>
      </c>
      <c r="T15" s="233" t="s">
        <v>120</v>
      </c>
      <c r="U15" s="219">
        <v>0</v>
      </c>
      <c r="V15" s="219">
        <f>ROUND(E15*U15,2)</f>
        <v>0</v>
      </c>
      <c r="W15" s="219"/>
      <c r="X15" s="219" t="s">
        <v>121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131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132</v>
      </c>
      <c r="C18" s="240" t="s">
        <v>133</v>
      </c>
      <c r="D18" s="229" t="s">
        <v>118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119</v>
      </c>
      <c r="T18" s="233" t="s">
        <v>120</v>
      </c>
      <c r="U18" s="219">
        <v>0</v>
      </c>
      <c r="V18" s="219">
        <f>ROUND(E18*U18,2)</f>
        <v>0</v>
      </c>
      <c r="W18" s="219"/>
      <c r="X18" s="219" t="s">
        <v>121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122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134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124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125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135</v>
      </c>
      <c r="C21" s="240" t="s">
        <v>136</v>
      </c>
      <c r="D21" s="229" t="s">
        <v>118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137</v>
      </c>
      <c r="T21" s="233" t="s">
        <v>120</v>
      </c>
      <c r="U21" s="219">
        <v>0</v>
      </c>
      <c r="V21" s="219">
        <f>ROUND(E21*U21,2)</f>
        <v>0</v>
      </c>
      <c r="W21" s="219"/>
      <c r="X21" s="219" t="s">
        <v>121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125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138</v>
      </c>
      <c r="C23" s="240" t="s">
        <v>139</v>
      </c>
      <c r="D23" s="229" t="s">
        <v>118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137</v>
      </c>
      <c r="T23" s="233" t="s">
        <v>120</v>
      </c>
      <c r="U23" s="219">
        <v>0</v>
      </c>
      <c r="V23" s="219">
        <f>ROUND(E23*U23,2)</f>
        <v>0</v>
      </c>
      <c r="W23" s="219"/>
      <c r="X23" s="219" t="s">
        <v>121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125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101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140</v>
      </c>
    </row>
    <row r="27" spans="1:60" x14ac:dyDescent="0.2">
      <c r="C27" s="246"/>
      <c r="D27" s="10"/>
      <c r="AG27" t="s">
        <v>141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142</v>
      </c>
      <c r="B1" s="195"/>
      <c r="C1" s="195"/>
      <c r="D1" s="195"/>
      <c r="E1" s="195"/>
      <c r="F1" s="195"/>
      <c r="G1" s="195"/>
      <c r="AG1" t="s">
        <v>88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89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89</v>
      </c>
      <c r="AG3" t="s">
        <v>91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114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115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137</v>
      </c>
      <c r="T9" s="233" t="s">
        <v>120</v>
      </c>
      <c r="U9" s="219">
        <v>0</v>
      </c>
      <c r="V9" s="219">
        <f>ROUND(E9*U9,2)</f>
        <v>0</v>
      </c>
      <c r="W9" s="219"/>
      <c r="X9" s="219" t="s">
        <v>143</v>
      </c>
      <c r="Y9" s="210"/>
      <c r="Z9" s="210"/>
      <c r="AA9" s="210"/>
      <c r="AB9" s="210"/>
      <c r="AC9" s="210"/>
      <c r="AD9" s="210"/>
      <c r="AE9" s="210"/>
      <c r="AF9" s="210"/>
      <c r="AG9" s="210" t="s">
        <v>144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145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147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146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148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146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149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146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150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146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151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146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152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146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153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146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154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146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155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146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156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146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157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146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158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146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159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146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160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146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114</v>
      </c>
      <c r="B26" s="222" t="s">
        <v>56</v>
      </c>
      <c r="C26" s="239" t="s">
        <v>57</v>
      </c>
      <c r="D26" s="223"/>
      <c r="E26" s="224"/>
      <c r="F26" s="225"/>
      <c r="G26" s="225">
        <f>SUMIF(AG27:AG85,"&lt;&gt;NOR",G27:G85)</f>
        <v>0</v>
      </c>
      <c r="H26" s="225"/>
      <c r="I26" s="225">
        <f>SUM(I27:I85)</f>
        <v>0</v>
      </c>
      <c r="J26" s="225"/>
      <c r="K26" s="225">
        <f>SUM(K27:K85)</f>
        <v>0</v>
      </c>
      <c r="L26" s="225"/>
      <c r="M26" s="225">
        <f>SUM(M27:M85)</f>
        <v>0</v>
      </c>
      <c r="N26" s="225"/>
      <c r="O26" s="225">
        <f>SUM(O27:O85)</f>
        <v>9.93</v>
      </c>
      <c r="P26" s="225"/>
      <c r="Q26" s="225">
        <f>SUM(Q27:Q85)</f>
        <v>0</v>
      </c>
      <c r="R26" s="225"/>
      <c r="S26" s="225"/>
      <c r="T26" s="226"/>
      <c r="U26" s="220"/>
      <c r="V26" s="220">
        <f>SUM(V27:V85)</f>
        <v>199.79</v>
      </c>
      <c r="W26" s="220"/>
      <c r="X26" s="220"/>
      <c r="AG26" t="s">
        <v>115</v>
      </c>
    </row>
    <row r="27" spans="1:60" outlineLevel="1" x14ac:dyDescent="0.2">
      <c r="A27" s="227">
        <v>2</v>
      </c>
      <c r="B27" s="228" t="s">
        <v>161</v>
      </c>
      <c r="C27" s="240" t="s">
        <v>162</v>
      </c>
      <c r="D27" s="229" t="s">
        <v>163</v>
      </c>
      <c r="E27" s="230">
        <v>9.2725299999999997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164</v>
      </c>
      <c r="S27" s="232" t="s">
        <v>119</v>
      </c>
      <c r="T27" s="233" t="s">
        <v>165</v>
      </c>
      <c r="U27" s="219">
        <v>1.55</v>
      </c>
      <c r="V27" s="219">
        <f>ROUND(E27*U27,2)</f>
        <v>14.37</v>
      </c>
      <c r="W27" s="219"/>
      <c r="X27" s="219" t="s">
        <v>143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166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2" t="s">
        <v>167</v>
      </c>
      <c r="D28" s="249"/>
      <c r="E28" s="249"/>
      <c r="F28" s="249"/>
      <c r="G28" s="24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168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příplatek k cenám vykopávek za ztížení vykopávky v blízkosti podzemního vedení nebo výbušnin v horninách jakékoliv třídy,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169</v>
      </c>
      <c r="D29" s="247"/>
      <c r="E29" s="248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146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170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146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171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172</v>
      </c>
      <c r="D32" s="247"/>
      <c r="E32" s="248">
        <v>9.2725299999999997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146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2"/>
      <c r="D33" s="235"/>
      <c r="E33" s="235"/>
      <c r="F33" s="235"/>
      <c r="G33" s="235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3</v>
      </c>
      <c r="B34" s="228" t="s">
        <v>173</v>
      </c>
      <c r="C34" s="240" t="s">
        <v>174</v>
      </c>
      <c r="D34" s="229" t="s">
        <v>163</v>
      </c>
      <c r="E34" s="230">
        <v>28.098579999999998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164</v>
      </c>
      <c r="S34" s="232" t="s">
        <v>119</v>
      </c>
      <c r="T34" s="233" t="s">
        <v>165</v>
      </c>
      <c r="U34" s="219">
        <v>4.66</v>
      </c>
      <c r="V34" s="219">
        <f>ROUND(E34*U34,2)</f>
        <v>130.94</v>
      </c>
      <c r="W34" s="219"/>
      <c r="X34" s="219" t="s">
        <v>143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144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2" t="s">
        <v>175</v>
      </c>
      <c r="D35" s="249"/>
      <c r="E35" s="249"/>
      <c r="F35" s="249"/>
      <c r="G35" s="24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168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1" t="s">
        <v>170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146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1" t="s">
        <v>171</v>
      </c>
      <c r="D37" s="247"/>
      <c r="E37" s="248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146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176</v>
      </c>
      <c r="D38" s="247"/>
      <c r="E38" s="248">
        <v>28.098579999999998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146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2"/>
      <c r="D39" s="235"/>
      <c r="E39" s="235"/>
      <c r="F39" s="235"/>
      <c r="G39" s="235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125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27">
        <v>4</v>
      </c>
      <c r="B40" s="228" t="s">
        <v>177</v>
      </c>
      <c r="C40" s="240" t="s">
        <v>178</v>
      </c>
      <c r="D40" s="229" t="s">
        <v>163</v>
      </c>
      <c r="E40" s="230">
        <v>5.8422799999999997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164</v>
      </c>
      <c r="S40" s="232" t="s">
        <v>119</v>
      </c>
      <c r="T40" s="233" t="s">
        <v>165</v>
      </c>
      <c r="U40" s="219">
        <v>0.01</v>
      </c>
      <c r="V40" s="219">
        <f>ROUND(E40*U40,2)</f>
        <v>0.06</v>
      </c>
      <c r="W40" s="219"/>
      <c r="X40" s="219" t="s">
        <v>143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166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2" t="s">
        <v>179</v>
      </c>
      <c r="D41" s="249"/>
      <c r="E41" s="249"/>
      <c r="F41" s="249"/>
      <c r="G41" s="24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168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170</v>
      </c>
      <c r="D42" s="247"/>
      <c r="E42" s="248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146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171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146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180</v>
      </c>
      <c r="D44" s="247"/>
      <c r="E44" s="248">
        <v>5.8422799999999997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2"/>
      <c r="D45" s="235"/>
      <c r="E45" s="235"/>
      <c r="F45" s="235"/>
      <c r="G45" s="235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1" x14ac:dyDescent="0.2">
      <c r="A46" s="227">
        <v>5</v>
      </c>
      <c r="B46" s="228" t="s">
        <v>181</v>
      </c>
      <c r="C46" s="240" t="s">
        <v>182</v>
      </c>
      <c r="D46" s="229" t="s">
        <v>163</v>
      </c>
      <c r="E46" s="230">
        <v>58.422789999999999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164</v>
      </c>
      <c r="S46" s="232" t="s">
        <v>119</v>
      </c>
      <c r="T46" s="233" t="s">
        <v>165</v>
      </c>
      <c r="U46" s="219">
        <v>0</v>
      </c>
      <c r="V46" s="219">
        <f>ROUND(E46*U46,2)</f>
        <v>0</v>
      </c>
      <c r="W46" s="219"/>
      <c r="X46" s="219" t="s">
        <v>143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166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2" t="s">
        <v>179</v>
      </c>
      <c r="D47" s="249"/>
      <c r="E47" s="249"/>
      <c r="F47" s="249"/>
      <c r="G47" s="24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168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170</v>
      </c>
      <c r="D48" s="247"/>
      <c r="E48" s="248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146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171</v>
      </c>
      <c r="D49" s="247"/>
      <c r="E49" s="248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146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1" t="s">
        <v>183</v>
      </c>
      <c r="D50" s="247"/>
      <c r="E50" s="248">
        <v>58.422789999999999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146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2"/>
      <c r="D51" s="235"/>
      <c r="E51" s="235"/>
      <c r="F51" s="235"/>
      <c r="G51" s="235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125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27">
        <v>6</v>
      </c>
      <c r="B52" s="228" t="s">
        <v>184</v>
      </c>
      <c r="C52" s="240" t="s">
        <v>185</v>
      </c>
      <c r="D52" s="229" t="s">
        <v>163</v>
      </c>
      <c r="E52" s="230">
        <v>22.2563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 t="s">
        <v>164</v>
      </c>
      <c r="S52" s="232" t="s">
        <v>119</v>
      </c>
      <c r="T52" s="233" t="s">
        <v>165</v>
      </c>
      <c r="U52" s="219">
        <v>0.65</v>
      </c>
      <c r="V52" s="219">
        <f>ROUND(E52*U52,2)</f>
        <v>14.47</v>
      </c>
      <c r="W52" s="219"/>
      <c r="X52" s="219" t="s">
        <v>143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144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170</v>
      </c>
      <c r="D53" s="247"/>
      <c r="E53" s="248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146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1" t="s">
        <v>171</v>
      </c>
      <c r="D54" s="247"/>
      <c r="E54" s="248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146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186</v>
      </c>
      <c r="D55" s="247"/>
      <c r="E55" s="248">
        <v>22.2563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146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2"/>
      <c r="D56" s="235"/>
      <c r="E56" s="235"/>
      <c r="F56" s="235"/>
      <c r="G56" s="235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125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27">
        <v>7</v>
      </c>
      <c r="B57" s="228" t="s">
        <v>187</v>
      </c>
      <c r="C57" s="240" t="s">
        <v>188</v>
      </c>
      <c r="D57" s="229" t="s">
        <v>163</v>
      </c>
      <c r="E57" s="230">
        <v>22.2563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 t="s">
        <v>164</v>
      </c>
      <c r="S57" s="232" t="s">
        <v>119</v>
      </c>
      <c r="T57" s="233" t="s">
        <v>165</v>
      </c>
      <c r="U57" s="219">
        <v>1.24</v>
      </c>
      <c r="V57" s="219">
        <f>ROUND(E57*U57,2)</f>
        <v>27.6</v>
      </c>
      <c r="W57" s="219"/>
      <c r="X57" s="219" t="s">
        <v>143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166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2" t="s">
        <v>189</v>
      </c>
      <c r="D58" s="249"/>
      <c r="E58" s="249"/>
      <c r="F58" s="249"/>
      <c r="G58" s="24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168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170</v>
      </c>
      <c r="D59" s="247"/>
      <c r="E59" s="248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146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171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146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186</v>
      </c>
      <c r="D61" s="247"/>
      <c r="E61" s="248">
        <v>22.2563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146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2"/>
      <c r="D62" s="235"/>
      <c r="E62" s="235"/>
      <c r="F62" s="235"/>
      <c r="G62" s="235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125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>
        <v>8</v>
      </c>
      <c r="B63" s="228" t="s">
        <v>190</v>
      </c>
      <c r="C63" s="240" t="s">
        <v>191</v>
      </c>
      <c r="D63" s="229" t="s">
        <v>163</v>
      </c>
      <c r="E63" s="230">
        <v>5.8422799999999997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1.7</v>
      </c>
      <c r="O63" s="232">
        <f>ROUND(E63*N63,2)</f>
        <v>9.93</v>
      </c>
      <c r="P63" s="232">
        <v>0</v>
      </c>
      <c r="Q63" s="232">
        <f>ROUND(E63*P63,2)</f>
        <v>0</v>
      </c>
      <c r="R63" s="232" t="s">
        <v>164</v>
      </c>
      <c r="S63" s="232" t="s">
        <v>119</v>
      </c>
      <c r="T63" s="233" t="s">
        <v>165</v>
      </c>
      <c r="U63" s="219">
        <v>1.59</v>
      </c>
      <c r="V63" s="219">
        <f>ROUND(E63*U63,2)</f>
        <v>9.2899999999999991</v>
      </c>
      <c r="W63" s="219"/>
      <c r="X63" s="219" t="s">
        <v>143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166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17"/>
      <c r="B64" s="218"/>
      <c r="C64" s="252" t="s">
        <v>192</v>
      </c>
      <c r="D64" s="249"/>
      <c r="E64" s="249"/>
      <c r="F64" s="249"/>
      <c r="G64" s="24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168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36" t="str">
        <f>C64</f>
        <v>sypaninou z vhodných hornin tř. 1 - 4 nebo materiálem připraveným podél výkopu ve vzdálenosti do 3 m od jeho kraje, pro jakoukoliv hloubku výkopu a jakoukoliv míru zhutnění,</v>
      </c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170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146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171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146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180</v>
      </c>
      <c r="D67" s="247"/>
      <c r="E67" s="248">
        <v>5.8422799999999997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146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2"/>
      <c r="D68" s="235"/>
      <c r="E68" s="235"/>
      <c r="F68" s="235"/>
      <c r="G68" s="235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125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7">
        <v>9</v>
      </c>
      <c r="B69" s="228" t="s">
        <v>193</v>
      </c>
      <c r="C69" s="240" t="s">
        <v>194</v>
      </c>
      <c r="D69" s="229" t="s">
        <v>195</v>
      </c>
      <c r="E69" s="230">
        <v>27.82038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 t="s">
        <v>164</v>
      </c>
      <c r="S69" s="232" t="s">
        <v>119</v>
      </c>
      <c r="T69" s="233" t="s">
        <v>165</v>
      </c>
      <c r="U69" s="219">
        <v>0.02</v>
      </c>
      <c r="V69" s="219">
        <f>ROUND(E69*U69,2)</f>
        <v>0.56000000000000005</v>
      </c>
      <c r="W69" s="219"/>
      <c r="X69" s="219" t="s">
        <v>143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144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2" t="s">
        <v>196</v>
      </c>
      <c r="D70" s="249"/>
      <c r="E70" s="249"/>
      <c r="F70" s="249"/>
      <c r="G70" s="24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168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170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146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171</v>
      </c>
      <c r="D72" s="247"/>
      <c r="E72" s="248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146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197</v>
      </c>
      <c r="D73" s="247"/>
      <c r="E73" s="248">
        <v>27.82038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146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2"/>
      <c r="D74" s="235"/>
      <c r="E74" s="235"/>
      <c r="F74" s="235"/>
      <c r="G74" s="23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125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27">
        <v>10</v>
      </c>
      <c r="B75" s="228" t="s">
        <v>198</v>
      </c>
      <c r="C75" s="240" t="s">
        <v>199</v>
      </c>
      <c r="D75" s="229" t="s">
        <v>195</v>
      </c>
      <c r="E75" s="230">
        <v>27.82038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2" t="s">
        <v>200</v>
      </c>
      <c r="S75" s="232" t="s">
        <v>119</v>
      </c>
      <c r="T75" s="233" t="s">
        <v>165</v>
      </c>
      <c r="U75" s="219">
        <v>0.09</v>
      </c>
      <c r="V75" s="219">
        <f>ROUND(E75*U75,2)</f>
        <v>2.5</v>
      </c>
      <c r="W75" s="219"/>
      <c r="X75" s="219" t="s">
        <v>143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2" t="s">
        <v>201</v>
      </c>
      <c r="D76" s="249"/>
      <c r="E76" s="249"/>
      <c r="F76" s="249"/>
      <c r="G76" s="24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168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1" t="s">
        <v>170</v>
      </c>
      <c r="D77" s="247"/>
      <c r="E77" s="248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146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1" t="s">
        <v>171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146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1" t="s">
        <v>197</v>
      </c>
      <c r="D79" s="247"/>
      <c r="E79" s="248">
        <v>27.82038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146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2"/>
      <c r="D80" s="235"/>
      <c r="E80" s="235"/>
      <c r="F80" s="235"/>
      <c r="G80" s="235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7">
        <v>11</v>
      </c>
      <c r="B81" s="228" t="s">
        <v>202</v>
      </c>
      <c r="C81" s="240" t="s">
        <v>203</v>
      </c>
      <c r="D81" s="229" t="s">
        <v>163</v>
      </c>
      <c r="E81" s="230">
        <v>5.8422799999999997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 t="s">
        <v>164</v>
      </c>
      <c r="S81" s="232" t="s">
        <v>119</v>
      </c>
      <c r="T81" s="233" t="s">
        <v>165</v>
      </c>
      <c r="U81" s="219">
        <v>0</v>
      </c>
      <c r="V81" s="219">
        <f>ROUND(E81*U81,2)</f>
        <v>0</v>
      </c>
      <c r="W81" s="219"/>
      <c r="X81" s="219" t="s">
        <v>143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144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1" t="s">
        <v>170</v>
      </c>
      <c r="D82" s="247"/>
      <c r="E82" s="248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146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171</v>
      </c>
      <c r="D83" s="247"/>
      <c r="E83" s="248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146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180</v>
      </c>
      <c r="D84" s="247"/>
      <c r="E84" s="248">
        <v>5.8422799999999997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146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2"/>
      <c r="D85" s="235"/>
      <c r="E85" s="235"/>
      <c r="F85" s="235"/>
      <c r="G85" s="235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125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1" t="s">
        <v>114</v>
      </c>
      <c r="B86" s="222" t="s">
        <v>58</v>
      </c>
      <c r="C86" s="239" t="s">
        <v>59</v>
      </c>
      <c r="D86" s="223"/>
      <c r="E86" s="224"/>
      <c r="F86" s="225"/>
      <c r="G86" s="225">
        <f>SUMIF(AG87:AG97,"&lt;&gt;NOR",G87:G97)</f>
        <v>0</v>
      </c>
      <c r="H86" s="225"/>
      <c r="I86" s="225">
        <f>SUM(I87:I97)</f>
        <v>0</v>
      </c>
      <c r="J86" s="225"/>
      <c r="K86" s="225">
        <f>SUM(K87:K97)</f>
        <v>0</v>
      </c>
      <c r="L86" s="225"/>
      <c r="M86" s="225">
        <f>SUM(M87:M97)</f>
        <v>0</v>
      </c>
      <c r="N86" s="225"/>
      <c r="O86" s="225">
        <f>SUM(O87:O97)</f>
        <v>12.58</v>
      </c>
      <c r="P86" s="225"/>
      <c r="Q86" s="225">
        <f>SUM(Q87:Q97)</f>
        <v>0</v>
      </c>
      <c r="R86" s="225"/>
      <c r="S86" s="225"/>
      <c r="T86" s="226"/>
      <c r="U86" s="220"/>
      <c r="V86" s="220">
        <f>SUM(V87:V97)</f>
        <v>13.35</v>
      </c>
      <c r="W86" s="220"/>
      <c r="X86" s="220"/>
      <c r="AG86" t="s">
        <v>115</v>
      </c>
    </row>
    <row r="87" spans="1:60" ht="22.5" outlineLevel="1" x14ac:dyDescent="0.2">
      <c r="A87" s="227">
        <v>12</v>
      </c>
      <c r="B87" s="228" t="s">
        <v>204</v>
      </c>
      <c r="C87" s="240" t="s">
        <v>205</v>
      </c>
      <c r="D87" s="229" t="s">
        <v>195</v>
      </c>
      <c r="E87" s="230">
        <v>27.82038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0.378</v>
      </c>
      <c r="O87" s="232">
        <f>ROUND(E87*N87,2)</f>
        <v>10.52</v>
      </c>
      <c r="P87" s="232">
        <v>0</v>
      </c>
      <c r="Q87" s="232">
        <f>ROUND(E87*P87,2)</f>
        <v>0</v>
      </c>
      <c r="R87" s="232" t="s">
        <v>206</v>
      </c>
      <c r="S87" s="232" t="s">
        <v>119</v>
      </c>
      <c r="T87" s="233" t="s">
        <v>165</v>
      </c>
      <c r="U87" s="219">
        <v>0.03</v>
      </c>
      <c r="V87" s="219">
        <f>ROUND(E87*U87,2)</f>
        <v>0.83</v>
      </c>
      <c r="W87" s="219"/>
      <c r="X87" s="219" t="s">
        <v>143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144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1" t="s">
        <v>170</v>
      </c>
      <c r="D88" s="247"/>
      <c r="E88" s="248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146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171</v>
      </c>
      <c r="D89" s="247"/>
      <c r="E89" s="248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146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197</v>
      </c>
      <c r="D90" s="247"/>
      <c r="E90" s="248">
        <v>27.82038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146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2"/>
      <c r="D91" s="235"/>
      <c r="E91" s="235"/>
      <c r="F91" s="235"/>
      <c r="G91" s="235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125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7">
        <v>13</v>
      </c>
      <c r="B92" s="228" t="s">
        <v>207</v>
      </c>
      <c r="C92" s="240" t="s">
        <v>208</v>
      </c>
      <c r="D92" s="229" t="s">
        <v>195</v>
      </c>
      <c r="E92" s="230">
        <v>27.82038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7.3899999999999993E-2</v>
      </c>
      <c r="O92" s="232">
        <f>ROUND(E92*N92,2)</f>
        <v>2.06</v>
      </c>
      <c r="P92" s="232">
        <v>0</v>
      </c>
      <c r="Q92" s="232">
        <f>ROUND(E92*P92,2)</f>
        <v>0</v>
      </c>
      <c r="R92" s="232" t="s">
        <v>206</v>
      </c>
      <c r="S92" s="232" t="s">
        <v>119</v>
      </c>
      <c r="T92" s="233" t="s">
        <v>165</v>
      </c>
      <c r="U92" s="219">
        <v>0.45</v>
      </c>
      <c r="V92" s="219">
        <f>ROUND(E92*U92,2)</f>
        <v>12.52</v>
      </c>
      <c r="W92" s="219"/>
      <c r="X92" s="219" t="s">
        <v>143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166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17"/>
      <c r="B93" s="218"/>
      <c r="C93" s="252" t="s">
        <v>209</v>
      </c>
      <c r="D93" s="249"/>
      <c r="E93" s="249"/>
      <c r="F93" s="249"/>
      <c r="G93" s="24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168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6" t="str">
        <f>C93</f>
        <v>s provedením lože z kameniva drceného, s vyplněním spár, s dvojitým hutněním a se smetením přebytečného materiálu na krajnici. S dodáním hmot pro lože a výplň spár.</v>
      </c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1" t="s">
        <v>170</v>
      </c>
      <c r="D94" s="247"/>
      <c r="E94" s="248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146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171</v>
      </c>
      <c r="D95" s="247"/>
      <c r="E95" s="248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146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197</v>
      </c>
      <c r="D96" s="247"/>
      <c r="E96" s="248">
        <v>27.82038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146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2"/>
      <c r="D97" s="235"/>
      <c r="E97" s="235"/>
      <c r="F97" s="235"/>
      <c r="G97" s="235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125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1" t="s">
        <v>114</v>
      </c>
      <c r="B98" s="222" t="s">
        <v>60</v>
      </c>
      <c r="C98" s="239" t="s">
        <v>61</v>
      </c>
      <c r="D98" s="223"/>
      <c r="E98" s="224"/>
      <c r="F98" s="225"/>
      <c r="G98" s="225">
        <f>SUMIF(AG99:AG108,"&lt;&gt;NOR",G99:G108)</f>
        <v>0</v>
      </c>
      <c r="H98" s="225"/>
      <c r="I98" s="225">
        <f>SUM(I99:I108)</f>
        <v>0</v>
      </c>
      <c r="J98" s="225"/>
      <c r="K98" s="225">
        <f>SUM(K99:K108)</f>
        <v>0</v>
      </c>
      <c r="L98" s="225"/>
      <c r="M98" s="225">
        <f>SUM(M99:M108)</f>
        <v>0</v>
      </c>
      <c r="N98" s="225"/>
      <c r="O98" s="225">
        <f>SUM(O99:O108)</f>
        <v>3.0700000000000003</v>
      </c>
      <c r="P98" s="225"/>
      <c r="Q98" s="225">
        <f>SUM(Q99:Q108)</f>
        <v>0</v>
      </c>
      <c r="R98" s="225"/>
      <c r="S98" s="225"/>
      <c r="T98" s="226"/>
      <c r="U98" s="220"/>
      <c r="V98" s="220">
        <f>SUM(V99:V108)</f>
        <v>3.6</v>
      </c>
      <c r="W98" s="220"/>
      <c r="X98" s="220"/>
      <c r="AG98" t="s">
        <v>115</v>
      </c>
    </row>
    <row r="99" spans="1:60" ht="22.5" outlineLevel="1" x14ac:dyDescent="0.2">
      <c r="A99" s="227">
        <v>14</v>
      </c>
      <c r="B99" s="228" t="s">
        <v>210</v>
      </c>
      <c r="C99" s="240" t="s">
        <v>211</v>
      </c>
      <c r="D99" s="229" t="s">
        <v>212</v>
      </c>
      <c r="E99" s="230">
        <v>10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0.14874000000000001</v>
      </c>
      <c r="O99" s="232">
        <f>ROUND(E99*N99,2)</f>
        <v>1.49</v>
      </c>
      <c r="P99" s="232">
        <v>0</v>
      </c>
      <c r="Q99" s="232">
        <f>ROUND(E99*P99,2)</f>
        <v>0</v>
      </c>
      <c r="R99" s="232" t="s">
        <v>206</v>
      </c>
      <c r="S99" s="232" t="s">
        <v>119</v>
      </c>
      <c r="T99" s="233" t="s">
        <v>165</v>
      </c>
      <c r="U99" s="219">
        <v>0.27</v>
      </c>
      <c r="V99" s="219">
        <f>ROUND(E99*U99,2)</f>
        <v>2.7</v>
      </c>
      <c r="W99" s="219"/>
      <c r="X99" s="219" t="s">
        <v>143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144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2" t="s">
        <v>213</v>
      </c>
      <c r="D100" s="249"/>
      <c r="E100" s="249"/>
      <c r="F100" s="249"/>
      <c r="G100" s="24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168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1" t="s">
        <v>214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146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215</v>
      </c>
      <c r="D102" s="247"/>
      <c r="E102" s="248">
        <v>10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2"/>
      <c r="D103" s="235"/>
      <c r="E103" s="235"/>
      <c r="F103" s="235"/>
      <c r="G103" s="235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125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27">
        <v>15</v>
      </c>
      <c r="B104" s="228" t="s">
        <v>216</v>
      </c>
      <c r="C104" s="240" t="s">
        <v>217</v>
      </c>
      <c r="D104" s="229" t="s">
        <v>163</v>
      </c>
      <c r="E104" s="230">
        <v>0.625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2.5249999999999999</v>
      </c>
      <c r="O104" s="232">
        <f>ROUND(E104*N104,2)</f>
        <v>1.58</v>
      </c>
      <c r="P104" s="232">
        <v>0</v>
      </c>
      <c r="Q104" s="232">
        <f>ROUND(E104*P104,2)</f>
        <v>0</v>
      </c>
      <c r="R104" s="232" t="s">
        <v>206</v>
      </c>
      <c r="S104" s="232" t="s">
        <v>119</v>
      </c>
      <c r="T104" s="233" t="s">
        <v>165</v>
      </c>
      <c r="U104" s="219">
        <v>1.44</v>
      </c>
      <c r="V104" s="219">
        <f>ROUND(E104*U104,2)</f>
        <v>0.9</v>
      </c>
      <c r="W104" s="219"/>
      <c r="X104" s="219" t="s">
        <v>143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144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2" t="s">
        <v>218</v>
      </c>
      <c r="D105" s="249"/>
      <c r="E105" s="249"/>
      <c r="F105" s="249"/>
      <c r="G105" s="24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168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214</v>
      </c>
      <c r="D106" s="247"/>
      <c r="E106" s="248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219</v>
      </c>
      <c r="D107" s="247"/>
      <c r="E107" s="248">
        <v>0.625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146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2"/>
      <c r="D108" s="235"/>
      <c r="E108" s="235"/>
      <c r="F108" s="235"/>
      <c r="G108" s="235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125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1" t="s">
        <v>114</v>
      </c>
      <c r="B109" s="222" t="s">
        <v>62</v>
      </c>
      <c r="C109" s="239" t="s">
        <v>63</v>
      </c>
      <c r="D109" s="223"/>
      <c r="E109" s="224"/>
      <c r="F109" s="225"/>
      <c r="G109" s="225">
        <f>SUMIF(AG110:AG113,"&lt;&gt;NOR",G110:G113)</f>
        <v>0</v>
      </c>
      <c r="H109" s="225"/>
      <c r="I109" s="225">
        <f>SUM(I110:I113)</f>
        <v>0</v>
      </c>
      <c r="J109" s="225"/>
      <c r="K109" s="225">
        <f>SUM(K110:K113)</f>
        <v>0</v>
      </c>
      <c r="L109" s="225"/>
      <c r="M109" s="225">
        <f>SUM(M110:M113)</f>
        <v>0</v>
      </c>
      <c r="N109" s="225"/>
      <c r="O109" s="225">
        <f>SUM(O110:O113)</f>
        <v>0.01</v>
      </c>
      <c r="P109" s="225"/>
      <c r="Q109" s="225">
        <f>SUM(Q110:Q113)</f>
        <v>0</v>
      </c>
      <c r="R109" s="225"/>
      <c r="S109" s="225"/>
      <c r="T109" s="226"/>
      <c r="U109" s="220"/>
      <c r="V109" s="220">
        <f>SUM(V110:V113)</f>
        <v>1.8</v>
      </c>
      <c r="W109" s="220"/>
      <c r="X109" s="220"/>
      <c r="AG109" t="s">
        <v>115</v>
      </c>
    </row>
    <row r="110" spans="1:60" outlineLevel="1" x14ac:dyDescent="0.2">
      <c r="A110" s="227">
        <v>16</v>
      </c>
      <c r="B110" s="228" t="s">
        <v>220</v>
      </c>
      <c r="C110" s="240" t="s">
        <v>221</v>
      </c>
      <c r="D110" s="229" t="s">
        <v>195</v>
      </c>
      <c r="E110" s="230">
        <v>10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1.2099999999999999E-3</v>
      </c>
      <c r="O110" s="232">
        <f>ROUND(E110*N110,2)</f>
        <v>0.01</v>
      </c>
      <c r="P110" s="232">
        <v>0</v>
      </c>
      <c r="Q110" s="232">
        <f>ROUND(E110*P110,2)</f>
        <v>0</v>
      </c>
      <c r="R110" s="232" t="s">
        <v>222</v>
      </c>
      <c r="S110" s="232" t="s">
        <v>119</v>
      </c>
      <c r="T110" s="233" t="s">
        <v>165</v>
      </c>
      <c r="U110" s="219">
        <v>0.18</v>
      </c>
      <c r="V110" s="219">
        <f>ROUND(E110*U110,2)</f>
        <v>1.8</v>
      </c>
      <c r="W110" s="219"/>
      <c r="X110" s="219" t="s">
        <v>143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144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223</v>
      </c>
      <c r="D111" s="247"/>
      <c r="E111" s="248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146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224</v>
      </c>
      <c r="D112" s="247"/>
      <c r="E112" s="248">
        <v>10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2"/>
      <c r="D113" s="235"/>
      <c r="E113" s="235"/>
      <c r="F113" s="235"/>
      <c r="G113" s="235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125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">
      <c r="A114" s="221" t="s">
        <v>114</v>
      </c>
      <c r="B114" s="222" t="s">
        <v>64</v>
      </c>
      <c r="C114" s="239" t="s">
        <v>65</v>
      </c>
      <c r="D114" s="223"/>
      <c r="E114" s="224"/>
      <c r="F114" s="225"/>
      <c r="G114" s="225">
        <f>SUMIF(AG115:AG118,"&lt;&gt;NOR",G115:G118)</f>
        <v>0</v>
      </c>
      <c r="H114" s="225"/>
      <c r="I114" s="225">
        <f>SUM(I115:I118)</f>
        <v>0</v>
      </c>
      <c r="J114" s="225"/>
      <c r="K114" s="225">
        <f>SUM(K115:K118)</f>
        <v>0</v>
      </c>
      <c r="L114" s="225"/>
      <c r="M114" s="225">
        <f>SUM(M115:M118)</f>
        <v>0</v>
      </c>
      <c r="N114" s="225"/>
      <c r="O114" s="225">
        <f>SUM(O115:O118)</f>
        <v>0</v>
      </c>
      <c r="P114" s="225"/>
      <c r="Q114" s="225">
        <f>SUM(Q115:Q118)</f>
        <v>0</v>
      </c>
      <c r="R114" s="225"/>
      <c r="S114" s="225"/>
      <c r="T114" s="226"/>
      <c r="U114" s="220"/>
      <c r="V114" s="220">
        <f>SUM(V115:V118)</f>
        <v>0</v>
      </c>
      <c r="W114" s="220"/>
      <c r="X114" s="220"/>
      <c r="AG114" t="s">
        <v>115</v>
      </c>
    </row>
    <row r="115" spans="1:60" ht="22.5" outlineLevel="1" x14ac:dyDescent="0.2">
      <c r="A115" s="227">
        <v>17</v>
      </c>
      <c r="B115" s="228" t="s">
        <v>225</v>
      </c>
      <c r="C115" s="240" t="s">
        <v>226</v>
      </c>
      <c r="D115" s="229" t="s">
        <v>0</v>
      </c>
      <c r="E115" s="230">
        <v>5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2"/>
      <c r="S115" s="232" t="s">
        <v>137</v>
      </c>
      <c r="T115" s="233" t="s">
        <v>120</v>
      </c>
      <c r="U115" s="219">
        <v>0</v>
      </c>
      <c r="V115" s="219">
        <f>ROUND(E115*U115,2)</f>
        <v>0</v>
      </c>
      <c r="W115" s="219"/>
      <c r="X115" s="219" t="s">
        <v>121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227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3"/>
      <c r="D116" s="237"/>
      <c r="E116" s="237"/>
      <c r="F116" s="237"/>
      <c r="G116" s="237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125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27">
        <v>18</v>
      </c>
      <c r="B117" s="228" t="s">
        <v>228</v>
      </c>
      <c r="C117" s="240" t="s">
        <v>229</v>
      </c>
      <c r="D117" s="229" t="s">
        <v>0</v>
      </c>
      <c r="E117" s="230">
        <v>2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0</v>
      </c>
      <c r="O117" s="232">
        <f>ROUND(E117*N117,2)</f>
        <v>0</v>
      </c>
      <c r="P117" s="232">
        <v>0</v>
      </c>
      <c r="Q117" s="232">
        <f>ROUND(E117*P117,2)</f>
        <v>0</v>
      </c>
      <c r="R117" s="232"/>
      <c r="S117" s="232" t="s">
        <v>137</v>
      </c>
      <c r="T117" s="233" t="s">
        <v>120</v>
      </c>
      <c r="U117" s="219">
        <v>0</v>
      </c>
      <c r="V117" s="219">
        <f>ROUND(E117*U117,2)</f>
        <v>0</v>
      </c>
      <c r="W117" s="219"/>
      <c r="X117" s="219" t="s">
        <v>121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227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3"/>
      <c r="D118" s="237"/>
      <c r="E118" s="237"/>
      <c r="F118" s="237"/>
      <c r="G118" s="237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125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1" t="s">
        <v>114</v>
      </c>
      <c r="B119" s="222" t="s">
        <v>66</v>
      </c>
      <c r="C119" s="239" t="s">
        <v>67</v>
      </c>
      <c r="D119" s="223"/>
      <c r="E119" s="224"/>
      <c r="F119" s="225"/>
      <c r="G119" s="225">
        <f>SUMIF(AG120:AG151,"&lt;&gt;NOR",G120:G151)</f>
        <v>0</v>
      </c>
      <c r="H119" s="225"/>
      <c r="I119" s="225">
        <f>SUM(I120:I151)</f>
        <v>0</v>
      </c>
      <c r="J119" s="225"/>
      <c r="K119" s="225">
        <f>SUM(K120:K151)</f>
        <v>0</v>
      </c>
      <c r="L119" s="225"/>
      <c r="M119" s="225">
        <f>SUM(M120:M151)</f>
        <v>0</v>
      </c>
      <c r="N119" s="225"/>
      <c r="O119" s="225">
        <f>SUM(O120:O151)</f>
        <v>0</v>
      </c>
      <c r="P119" s="225"/>
      <c r="Q119" s="225">
        <f>SUM(Q120:Q151)</f>
        <v>20.59</v>
      </c>
      <c r="R119" s="225"/>
      <c r="S119" s="225"/>
      <c r="T119" s="226"/>
      <c r="U119" s="220"/>
      <c r="V119" s="220">
        <f>SUM(V120:V151)</f>
        <v>23.48</v>
      </c>
      <c r="W119" s="220"/>
      <c r="X119" s="220"/>
      <c r="AG119" t="s">
        <v>115</v>
      </c>
    </row>
    <row r="120" spans="1:60" ht="22.5" outlineLevel="1" x14ac:dyDescent="0.2">
      <c r="A120" s="227">
        <v>19</v>
      </c>
      <c r="B120" s="228" t="s">
        <v>230</v>
      </c>
      <c r="C120" s="240" t="s">
        <v>231</v>
      </c>
      <c r="D120" s="229" t="s">
        <v>195</v>
      </c>
      <c r="E120" s="230">
        <v>27.82038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0.22500000000000001</v>
      </c>
      <c r="Q120" s="232">
        <f>ROUND(E120*P120,2)</f>
        <v>6.26</v>
      </c>
      <c r="R120" s="232" t="s">
        <v>206</v>
      </c>
      <c r="S120" s="232" t="s">
        <v>119</v>
      </c>
      <c r="T120" s="233" t="s">
        <v>165</v>
      </c>
      <c r="U120" s="219">
        <v>0.14000000000000001</v>
      </c>
      <c r="V120" s="219">
        <f>ROUND(E120*U120,2)</f>
        <v>3.89</v>
      </c>
      <c r="W120" s="219"/>
      <c r="X120" s="219" t="s">
        <v>143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144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2" t="s">
        <v>232</v>
      </c>
      <c r="D121" s="249"/>
      <c r="E121" s="249"/>
      <c r="F121" s="249"/>
      <c r="G121" s="24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168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1" t="s">
        <v>170</v>
      </c>
      <c r="D122" s="247"/>
      <c r="E122" s="248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171</v>
      </c>
      <c r="D123" s="247"/>
      <c r="E123" s="248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197</v>
      </c>
      <c r="D124" s="247"/>
      <c r="E124" s="248">
        <v>27.82038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2"/>
      <c r="D125" s="235"/>
      <c r="E125" s="235"/>
      <c r="F125" s="235"/>
      <c r="G125" s="235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27">
        <v>20</v>
      </c>
      <c r="B126" s="228" t="s">
        <v>233</v>
      </c>
      <c r="C126" s="240" t="s">
        <v>234</v>
      </c>
      <c r="D126" s="229" t="s">
        <v>195</v>
      </c>
      <c r="E126" s="230">
        <v>27.82038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2">
        <v>0</v>
      </c>
      <c r="O126" s="232">
        <f>ROUND(E126*N126,2)</f>
        <v>0</v>
      </c>
      <c r="P126" s="232">
        <v>0.41799999999999998</v>
      </c>
      <c r="Q126" s="232">
        <f>ROUND(E126*P126,2)</f>
        <v>11.63</v>
      </c>
      <c r="R126" s="232" t="s">
        <v>206</v>
      </c>
      <c r="S126" s="232" t="s">
        <v>119</v>
      </c>
      <c r="T126" s="233" t="s">
        <v>165</v>
      </c>
      <c r="U126" s="219">
        <v>0.36</v>
      </c>
      <c r="V126" s="219">
        <f>ROUND(E126*U126,2)</f>
        <v>10.02</v>
      </c>
      <c r="W126" s="219"/>
      <c r="X126" s="219" t="s">
        <v>143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166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170</v>
      </c>
      <c r="D127" s="247"/>
      <c r="E127" s="248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146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171</v>
      </c>
      <c r="D128" s="247"/>
      <c r="E128" s="248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146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197</v>
      </c>
      <c r="D129" s="247"/>
      <c r="E129" s="248">
        <v>27.82038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146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2"/>
      <c r="D130" s="235"/>
      <c r="E130" s="235"/>
      <c r="F130" s="235"/>
      <c r="G130" s="235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7">
        <v>21</v>
      </c>
      <c r="B131" s="228" t="s">
        <v>235</v>
      </c>
      <c r="C131" s="240" t="s">
        <v>236</v>
      </c>
      <c r="D131" s="229" t="s">
        <v>212</v>
      </c>
      <c r="E131" s="230">
        <v>10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0</v>
      </c>
      <c r="O131" s="232">
        <f>ROUND(E131*N131,2)</f>
        <v>0</v>
      </c>
      <c r="P131" s="232">
        <v>0.14499999999999999</v>
      </c>
      <c r="Q131" s="232">
        <f>ROUND(E131*P131,2)</f>
        <v>1.45</v>
      </c>
      <c r="R131" s="232" t="s">
        <v>206</v>
      </c>
      <c r="S131" s="232" t="s">
        <v>119</v>
      </c>
      <c r="T131" s="233" t="s">
        <v>165</v>
      </c>
      <c r="U131" s="219">
        <v>0.13</v>
      </c>
      <c r="V131" s="219">
        <f>ROUND(E131*U131,2)</f>
        <v>1.3</v>
      </c>
      <c r="W131" s="219"/>
      <c r="X131" s="219" t="s">
        <v>143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144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2" t="s">
        <v>237</v>
      </c>
      <c r="D132" s="249"/>
      <c r="E132" s="249"/>
      <c r="F132" s="249"/>
      <c r="G132" s="24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168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36" t="str">
        <f>C132</f>
        <v>s vybouráním lože, s přemístěním hmot na skládku na vzdálenost do 3 m nebo naložením na dopravní prostředek</v>
      </c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214</v>
      </c>
      <c r="D133" s="247"/>
      <c r="E133" s="248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146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1" t="s">
        <v>224</v>
      </c>
      <c r="D134" s="247"/>
      <c r="E134" s="248">
        <v>10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2"/>
      <c r="D135" s="235"/>
      <c r="E135" s="235"/>
      <c r="F135" s="235"/>
      <c r="G135" s="235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125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27">
        <v>22</v>
      </c>
      <c r="B136" s="228" t="s">
        <v>238</v>
      </c>
      <c r="C136" s="240" t="s">
        <v>239</v>
      </c>
      <c r="D136" s="229" t="s">
        <v>163</v>
      </c>
      <c r="E136" s="230">
        <v>0.625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32">
        <v>0</v>
      </c>
      <c r="O136" s="232">
        <f>ROUND(E136*N136,2)</f>
        <v>0</v>
      </c>
      <c r="P136" s="232">
        <v>2</v>
      </c>
      <c r="Q136" s="232">
        <f>ROUND(E136*P136,2)</f>
        <v>1.25</v>
      </c>
      <c r="R136" s="232" t="s">
        <v>240</v>
      </c>
      <c r="S136" s="232" t="s">
        <v>119</v>
      </c>
      <c r="T136" s="233" t="s">
        <v>165</v>
      </c>
      <c r="U136" s="219">
        <v>6.44</v>
      </c>
      <c r="V136" s="219">
        <f>ROUND(E136*U136,2)</f>
        <v>4.03</v>
      </c>
      <c r="W136" s="219"/>
      <c r="X136" s="219" t="s">
        <v>143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144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2" t="s">
        <v>241</v>
      </c>
      <c r="D137" s="249"/>
      <c r="E137" s="249"/>
      <c r="F137" s="249"/>
      <c r="G137" s="24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168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1" t="s">
        <v>214</v>
      </c>
      <c r="D138" s="247"/>
      <c r="E138" s="248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1" t="s">
        <v>219</v>
      </c>
      <c r="D139" s="247"/>
      <c r="E139" s="248">
        <v>0.625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146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2"/>
      <c r="D140" s="235"/>
      <c r="E140" s="235"/>
      <c r="F140" s="235"/>
      <c r="G140" s="235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27">
        <v>23</v>
      </c>
      <c r="B141" s="228" t="s">
        <v>242</v>
      </c>
      <c r="C141" s="240" t="s">
        <v>243</v>
      </c>
      <c r="D141" s="229" t="s">
        <v>212</v>
      </c>
      <c r="E141" s="230">
        <v>10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 t="s">
        <v>206</v>
      </c>
      <c r="S141" s="232" t="s">
        <v>119</v>
      </c>
      <c r="T141" s="233" t="s">
        <v>165</v>
      </c>
      <c r="U141" s="219">
        <v>0.09</v>
      </c>
      <c r="V141" s="219">
        <f>ROUND(E141*U141,2)</f>
        <v>0.9</v>
      </c>
      <c r="W141" s="219"/>
      <c r="X141" s="219" t="s">
        <v>143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144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2.5" outlineLevel="1" x14ac:dyDescent="0.2">
      <c r="A142" s="217"/>
      <c r="B142" s="218"/>
      <c r="C142" s="252" t="s">
        <v>244</v>
      </c>
      <c r="D142" s="249"/>
      <c r="E142" s="249"/>
      <c r="F142" s="249"/>
      <c r="G142" s="24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168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36" t="str">
        <f>C142</f>
        <v>krajníků, desek nebo panelů od spojovacího materiálu s odklizením a uložením očištěných hmot a spojovacího materiálu na skládku na vzdálenost do 10 m</v>
      </c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214</v>
      </c>
      <c r="D143" s="247"/>
      <c r="E143" s="248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224</v>
      </c>
      <c r="D144" s="247"/>
      <c r="E144" s="248">
        <v>10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146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2"/>
      <c r="D145" s="235"/>
      <c r="E145" s="235"/>
      <c r="F145" s="235"/>
      <c r="G145" s="235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125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27">
        <v>24</v>
      </c>
      <c r="B146" s="228" t="s">
        <v>245</v>
      </c>
      <c r="C146" s="240" t="s">
        <v>246</v>
      </c>
      <c r="D146" s="229" t="s">
        <v>195</v>
      </c>
      <c r="E146" s="230">
        <v>27.82038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 t="s">
        <v>206</v>
      </c>
      <c r="S146" s="232" t="s">
        <v>119</v>
      </c>
      <c r="T146" s="233" t="s">
        <v>165</v>
      </c>
      <c r="U146" s="219">
        <v>0.12</v>
      </c>
      <c r="V146" s="219">
        <f>ROUND(E146*U146,2)</f>
        <v>3.34</v>
      </c>
      <c r="W146" s="219"/>
      <c r="X146" s="219" t="s">
        <v>143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166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17"/>
      <c r="B147" s="218"/>
      <c r="C147" s="252" t="s">
        <v>244</v>
      </c>
      <c r="D147" s="249"/>
      <c r="E147" s="249"/>
      <c r="F147" s="249"/>
      <c r="G147" s="24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168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36" t="str">
        <f>C147</f>
        <v>krajníků, desek nebo panelů od spojovacího materiálu s odklizením a uložením očištěných hmot a spojovacího materiálu na skládku na vzdálenost do 10 m</v>
      </c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1" t="s">
        <v>170</v>
      </c>
      <c r="D148" s="247"/>
      <c r="E148" s="248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171</v>
      </c>
      <c r="D149" s="247"/>
      <c r="E149" s="248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146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197</v>
      </c>
      <c r="D150" s="247"/>
      <c r="E150" s="248">
        <v>27.82038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146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2"/>
      <c r="D151" s="235"/>
      <c r="E151" s="235"/>
      <c r="F151" s="235"/>
      <c r="G151" s="235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125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221" t="s">
        <v>114</v>
      </c>
      <c r="B152" s="222" t="s">
        <v>68</v>
      </c>
      <c r="C152" s="239" t="s">
        <v>69</v>
      </c>
      <c r="D152" s="223"/>
      <c r="E152" s="224"/>
      <c r="F152" s="225"/>
      <c r="G152" s="225">
        <f>SUMIF(AG153:AG159,"&lt;&gt;NOR",G153:G159)</f>
        <v>0</v>
      </c>
      <c r="H152" s="225"/>
      <c r="I152" s="225">
        <f>SUM(I153:I159)</f>
        <v>0</v>
      </c>
      <c r="J152" s="225"/>
      <c r="K152" s="225">
        <f>SUM(K153:K159)</f>
        <v>0</v>
      </c>
      <c r="L152" s="225"/>
      <c r="M152" s="225">
        <f>SUM(M153:M159)</f>
        <v>0</v>
      </c>
      <c r="N152" s="225"/>
      <c r="O152" s="225">
        <f>SUM(O153:O159)</f>
        <v>0</v>
      </c>
      <c r="P152" s="225"/>
      <c r="Q152" s="225">
        <f>SUM(Q153:Q159)</f>
        <v>0</v>
      </c>
      <c r="R152" s="225"/>
      <c r="S152" s="225"/>
      <c r="T152" s="226"/>
      <c r="U152" s="220"/>
      <c r="V152" s="220">
        <f>SUM(V153:V159)</f>
        <v>15.58</v>
      </c>
      <c r="W152" s="220"/>
      <c r="X152" s="220"/>
      <c r="AG152" t="s">
        <v>115</v>
      </c>
    </row>
    <row r="153" spans="1:60" outlineLevel="1" x14ac:dyDescent="0.2">
      <c r="A153" s="227">
        <v>25</v>
      </c>
      <c r="B153" s="228" t="s">
        <v>247</v>
      </c>
      <c r="C153" s="240" t="s">
        <v>248</v>
      </c>
      <c r="D153" s="229" t="s">
        <v>249</v>
      </c>
      <c r="E153" s="230">
        <v>25.581530000000001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2" t="s">
        <v>250</v>
      </c>
      <c r="S153" s="232" t="s">
        <v>119</v>
      </c>
      <c r="T153" s="233" t="s">
        <v>165</v>
      </c>
      <c r="U153" s="219">
        <v>0.60899999999999999</v>
      </c>
      <c r="V153" s="219">
        <f>ROUND(E153*U153,2)</f>
        <v>15.58</v>
      </c>
      <c r="W153" s="219"/>
      <c r="X153" s="219" t="s">
        <v>251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252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1" x14ac:dyDescent="0.2">
      <c r="A154" s="217"/>
      <c r="B154" s="218"/>
      <c r="C154" s="252" t="s">
        <v>253</v>
      </c>
      <c r="D154" s="249"/>
      <c r="E154" s="249"/>
      <c r="F154" s="249"/>
      <c r="G154" s="24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168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36" t="str">
        <f>C154</f>
        <v>na novostavbách a změnách objektů pro oplocení (815 2 JKSo), objekty zvláštní pro chov živočichů (815 3 JKSO), objekty pozemní různé (815 9 JKSO)</v>
      </c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3" t="s">
        <v>254</v>
      </c>
      <c r="D155" s="250"/>
      <c r="E155" s="250"/>
      <c r="F155" s="250"/>
      <c r="G155" s="250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168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36" t="str">
        <f>C155</f>
        <v>se svislou nosnou konstrukcí monolitickou betonovou tyčovou nebo plošnou ( KMCH 2 a 3 - JKSO šesté místo)</v>
      </c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1" t="s">
        <v>255</v>
      </c>
      <c r="D156" s="247"/>
      <c r="E156" s="248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146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256</v>
      </c>
      <c r="D157" s="247"/>
      <c r="E157" s="248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146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1" t="s">
        <v>257</v>
      </c>
      <c r="D158" s="247"/>
      <c r="E158" s="248">
        <v>25.581530000000001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2"/>
      <c r="D159" s="235"/>
      <c r="E159" s="235"/>
      <c r="F159" s="235"/>
      <c r="G159" s="235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125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">
      <c r="A160" s="221" t="s">
        <v>114</v>
      </c>
      <c r="B160" s="222" t="s">
        <v>70</v>
      </c>
      <c r="C160" s="239" t="s">
        <v>71</v>
      </c>
      <c r="D160" s="223"/>
      <c r="E160" s="224"/>
      <c r="F160" s="225"/>
      <c r="G160" s="225">
        <f>SUMIF(AG161:AG186,"&lt;&gt;NOR",G161:G186)</f>
        <v>0</v>
      </c>
      <c r="H160" s="225"/>
      <c r="I160" s="225">
        <f>SUM(I161:I186)</f>
        <v>0</v>
      </c>
      <c r="J160" s="225"/>
      <c r="K160" s="225">
        <f>SUM(K161:K186)</f>
        <v>0</v>
      </c>
      <c r="L160" s="225"/>
      <c r="M160" s="225">
        <f>SUM(M161:M186)</f>
        <v>0</v>
      </c>
      <c r="N160" s="225"/>
      <c r="O160" s="225">
        <f>SUM(O161:O186)</f>
        <v>0</v>
      </c>
      <c r="P160" s="225"/>
      <c r="Q160" s="225">
        <f>SUM(Q161:Q186)</f>
        <v>0</v>
      </c>
      <c r="R160" s="225"/>
      <c r="S160" s="225"/>
      <c r="T160" s="226"/>
      <c r="U160" s="220"/>
      <c r="V160" s="220">
        <f>SUM(V161:V186)</f>
        <v>0</v>
      </c>
      <c r="W160" s="220"/>
      <c r="X160" s="220"/>
      <c r="AG160" t="s">
        <v>115</v>
      </c>
    </row>
    <row r="161" spans="1:60" outlineLevel="1" x14ac:dyDescent="0.2">
      <c r="A161" s="227">
        <v>26</v>
      </c>
      <c r="B161" s="228" t="s">
        <v>258</v>
      </c>
      <c r="C161" s="240" t="s">
        <v>259</v>
      </c>
      <c r="D161" s="229" t="s">
        <v>212</v>
      </c>
      <c r="E161" s="230">
        <v>114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2"/>
      <c r="S161" s="232" t="s">
        <v>137</v>
      </c>
      <c r="T161" s="233" t="s">
        <v>120</v>
      </c>
      <c r="U161" s="219">
        <v>0</v>
      </c>
      <c r="V161" s="219">
        <f>ROUND(E161*U161,2)</f>
        <v>0</v>
      </c>
      <c r="W161" s="219"/>
      <c r="X161" s="219" t="s">
        <v>143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166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3"/>
      <c r="D162" s="237"/>
      <c r="E162" s="237"/>
      <c r="F162" s="237"/>
      <c r="G162" s="237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125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27">
        <v>27</v>
      </c>
      <c r="B163" s="228" t="s">
        <v>260</v>
      </c>
      <c r="C163" s="240" t="s">
        <v>261</v>
      </c>
      <c r="D163" s="229" t="s">
        <v>262</v>
      </c>
      <c r="E163" s="230">
        <v>12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32">
        <v>0</v>
      </c>
      <c r="O163" s="232">
        <f>ROUND(E163*N163,2)</f>
        <v>0</v>
      </c>
      <c r="P163" s="232">
        <v>0</v>
      </c>
      <c r="Q163" s="232">
        <f>ROUND(E163*P163,2)</f>
        <v>0</v>
      </c>
      <c r="R163" s="232"/>
      <c r="S163" s="232" t="s">
        <v>137</v>
      </c>
      <c r="T163" s="233" t="s">
        <v>120</v>
      </c>
      <c r="U163" s="219">
        <v>0</v>
      </c>
      <c r="V163" s="219">
        <f>ROUND(E163*U163,2)</f>
        <v>0</v>
      </c>
      <c r="W163" s="219"/>
      <c r="X163" s="219" t="s">
        <v>143</v>
      </c>
      <c r="Y163" s="210"/>
      <c r="Z163" s="210"/>
      <c r="AA163" s="210"/>
      <c r="AB163" s="210"/>
      <c r="AC163" s="210"/>
      <c r="AD163" s="210"/>
      <c r="AE163" s="210"/>
      <c r="AF163" s="210"/>
      <c r="AG163" s="210" t="s">
        <v>166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3"/>
      <c r="D164" s="237"/>
      <c r="E164" s="237"/>
      <c r="F164" s="237"/>
      <c r="G164" s="237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125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27">
        <v>28</v>
      </c>
      <c r="B165" s="228" t="s">
        <v>263</v>
      </c>
      <c r="C165" s="240" t="s">
        <v>264</v>
      </c>
      <c r="D165" s="229" t="s">
        <v>262</v>
      </c>
      <c r="E165" s="230">
        <v>5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32">
        <v>0</v>
      </c>
      <c r="O165" s="232">
        <f>ROUND(E165*N165,2)</f>
        <v>0</v>
      </c>
      <c r="P165" s="232">
        <v>0</v>
      </c>
      <c r="Q165" s="232">
        <f>ROUND(E165*P165,2)</f>
        <v>0</v>
      </c>
      <c r="R165" s="232"/>
      <c r="S165" s="232" t="s">
        <v>137</v>
      </c>
      <c r="T165" s="233" t="s">
        <v>120</v>
      </c>
      <c r="U165" s="219">
        <v>0</v>
      </c>
      <c r="V165" s="219">
        <f>ROUND(E165*U165,2)</f>
        <v>0</v>
      </c>
      <c r="W165" s="219"/>
      <c r="X165" s="219" t="s">
        <v>143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166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3"/>
      <c r="D166" s="237"/>
      <c r="E166" s="237"/>
      <c r="F166" s="237"/>
      <c r="G166" s="237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125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27">
        <v>29</v>
      </c>
      <c r="B167" s="228" t="s">
        <v>265</v>
      </c>
      <c r="C167" s="240" t="s">
        <v>266</v>
      </c>
      <c r="D167" s="229" t="s">
        <v>262</v>
      </c>
      <c r="E167" s="230">
        <v>2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32">
        <v>0</v>
      </c>
      <c r="O167" s="232">
        <f>ROUND(E167*N167,2)</f>
        <v>0</v>
      </c>
      <c r="P167" s="232">
        <v>0</v>
      </c>
      <c r="Q167" s="232">
        <f>ROUND(E167*P167,2)</f>
        <v>0</v>
      </c>
      <c r="R167" s="232"/>
      <c r="S167" s="232" t="s">
        <v>137</v>
      </c>
      <c r="T167" s="233" t="s">
        <v>120</v>
      </c>
      <c r="U167" s="219">
        <v>0</v>
      </c>
      <c r="V167" s="219">
        <f>ROUND(E167*U167,2)</f>
        <v>0</v>
      </c>
      <c r="W167" s="219"/>
      <c r="X167" s="219" t="s">
        <v>143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166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43"/>
      <c r="D168" s="237"/>
      <c r="E168" s="237"/>
      <c r="F168" s="237"/>
      <c r="G168" s="237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125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27">
        <v>30</v>
      </c>
      <c r="B169" s="228" t="s">
        <v>267</v>
      </c>
      <c r="C169" s="240" t="s">
        <v>268</v>
      </c>
      <c r="D169" s="229" t="s">
        <v>212</v>
      </c>
      <c r="E169" s="230">
        <v>5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32">
        <v>0</v>
      </c>
      <c r="O169" s="232">
        <f>ROUND(E169*N169,2)</f>
        <v>0</v>
      </c>
      <c r="P169" s="232">
        <v>0</v>
      </c>
      <c r="Q169" s="232">
        <f>ROUND(E169*P169,2)</f>
        <v>0</v>
      </c>
      <c r="R169" s="232"/>
      <c r="S169" s="232" t="s">
        <v>137</v>
      </c>
      <c r="T169" s="233" t="s">
        <v>120</v>
      </c>
      <c r="U169" s="219">
        <v>0</v>
      </c>
      <c r="V169" s="219">
        <f>ROUND(E169*U169,2)</f>
        <v>0</v>
      </c>
      <c r="W169" s="219"/>
      <c r="X169" s="219" t="s">
        <v>143</v>
      </c>
      <c r="Y169" s="210"/>
      <c r="Z169" s="210"/>
      <c r="AA169" s="210"/>
      <c r="AB169" s="210"/>
      <c r="AC169" s="210"/>
      <c r="AD169" s="210"/>
      <c r="AE169" s="210"/>
      <c r="AF169" s="210"/>
      <c r="AG169" s="210" t="s">
        <v>166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3"/>
      <c r="D170" s="237"/>
      <c r="E170" s="237"/>
      <c r="F170" s="237"/>
      <c r="G170" s="237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125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27">
        <v>31</v>
      </c>
      <c r="B171" s="228" t="s">
        <v>269</v>
      </c>
      <c r="C171" s="240" t="s">
        <v>270</v>
      </c>
      <c r="D171" s="229" t="s">
        <v>262</v>
      </c>
      <c r="E171" s="230">
        <v>3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32">
        <v>0</v>
      </c>
      <c r="O171" s="232">
        <f>ROUND(E171*N171,2)</f>
        <v>0</v>
      </c>
      <c r="P171" s="232">
        <v>0</v>
      </c>
      <c r="Q171" s="232">
        <f>ROUND(E171*P171,2)</f>
        <v>0</v>
      </c>
      <c r="R171" s="232"/>
      <c r="S171" s="232" t="s">
        <v>137</v>
      </c>
      <c r="T171" s="233" t="s">
        <v>120</v>
      </c>
      <c r="U171" s="219">
        <v>0</v>
      </c>
      <c r="V171" s="219">
        <f>ROUND(E171*U171,2)</f>
        <v>0</v>
      </c>
      <c r="W171" s="219"/>
      <c r="X171" s="219" t="s">
        <v>143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166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43"/>
      <c r="D172" s="237"/>
      <c r="E172" s="237"/>
      <c r="F172" s="237"/>
      <c r="G172" s="237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125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27">
        <v>32</v>
      </c>
      <c r="B173" s="228" t="s">
        <v>271</v>
      </c>
      <c r="C173" s="240" t="s">
        <v>272</v>
      </c>
      <c r="D173" s="229" t="s">
        <v>262</v>
      </c>
      <c r="E173" s="230">
        <v>3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32">
        <v>0</v>
      </c>
      <c r="O173" s="232">
        <f>ROUND(E173*N173,2)</f>
        <v>0</v>
      </c>
      <c r="P173" s="232">
        <v>0</v>
      </c>
      <c r="Q173" s="232">
        <f>ROUND(E173*P173,2)</f>
        <v>0</v>
      </c>
      <c r="R173" s="232"/>
      <c r="S173" s="232" t="s">
        <v>137</v>
      </c>
      <c r="T173" s="233" t="s">
        <v>120</v>
      </c>
      <c r="U173" s="219">
        <v>0</v>
      </c>
      <c r="V173" s="219">
        <f>ROUND(E173*U173,2)</f>
        <v>0</v>
      </c>
      <c r="W173" s="219"/>
      <c r="X173" s="219" t="s">
        <v>143</v>
      </c>
      <c r="Y173" s="210"/>
      <c r="Z173" s="210"/>
      <c r="AA173" s="210"/>
      <c r="AB173" s="210"/>
      <c r="AC173" s="210"/>
      <c r="AD173" s="210"/>
      <c r="AE173" s="210"/>
      <c r="AF173" s="210"/>
      <c r="AG173" s="210" t="s">
        <v>166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43"/>
      <c r="D174" s="237"/>
      <c r="E174" s="237"/>
      <c r="F174" s="237"/>
      <c r="G174" s="237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125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27">
        <v>33</v>
      </c>
      <c r="B175" s="228" t="s">
        <v>273</v>
      </c>
      <c r="C175" s="240" t="s">
        <v>274</v>
      </c>
      <c r="D175" s="229" t="s">
        <v>212</v>
      </c>
      <c r="E175" s="230">
        <v>2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2">
        <v>0</v>
      </c>
      <c r="O175" s="232">
        <f>ROUND(E175*N175,2)</f>
        <v>0</v>
      </c>
      <c r="P175" s="232">
        <v>0</v>
      </c>
      <c r="Q175" s="232">
        <f>ROUND(E175*P175,2)</f>
        <v>0</v>
      </c>
      <c r="R175" s="232"/>
      <c r="S175" s="232" t="s">
        <v>137</v>
      </c>
      <c r="T175" s="233" t="s">
        <v>120</v>
      </c>
      <c r="U175" s="219">
        <v>0</v>
      </c>
      <c r="V175" s="219">
        <f>ROUND(E175*U175,2)</f>
        <v>0</v>
      </c>
      <c r="W175" s="219"/>
      <c r="X175" s="219" t="s">
        <v>143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166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3"/>
      <c r="D176" s="237"/>
      <c r="E176" s="237"/>
      <c r="F176" s="237"/>
      <c r="G176" s="237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125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27">
        <v>34</v>
      </c>
      <c r="B177" s="228" t="s">
        <v>275</v>
      </c>
      <c r="C177" s="240" t="s">
        <v>276</v>
      </c>
      <c r="D177" s="229" t="s">
        <v>212</v>
      </c>
      <c r="E177" s="230">
        <v>110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2">
        <v>0</v>
      </c>
      <c r="O177" s="232">
        <f>ROUND(E177*N177,2)</f>
        <v>0</v>
      </c>
      <c r="P177" s="232">
        <v>0</v>
      </c>
      <c r="Q177" s="232">
        <f>ROUND(E177*P177,2)</f>
        <v>0</v>
      </c>
      <c r="R177" s="232"/>
      <c r="S177" s="232" t="s">
        <v>137</v>
      </c>
      <c r="T177" s="233" t="s">
        <v>120</v>
      </c>
      <c r="U177" s="219">
        <v>0</v>
      </c>
      <c r="V177" s="219">
        <f>ROUND(E177*U177,2)</f>
        <v>0</v>
      </c>
      <c r="W177" s="219"/>
      <c r="X177" s="219" t="s">
        <v>143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166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43"/>
      <c r="D178" s="237"/>
      <c r="E178" s="237"/>
      <c r="F178" s="237"/>
      <c r="G178" s="237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125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27">
        <v>35</v>
      </c>
      <c r="B179" s="228" t="s">
        <v>277</v>
      </c>
      <c r="C179" s="240" t="s">
        <v>278</v>
      </c>
      <c r="D179" s="229" t="s">
        <v>212</v>
      </c>
      <c r="E179" s="230">
        <v>4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32">
        <v>0</v>
      </c>
      <c r="O179" s="232">
        <f>ROUND(E179*N179,2)</f>
        <v>0</v>
      </c>
      <c r="P179" s="232">
        <v>0</v>
      </c>
      <c r="Q179" s="232">
        <f>ROUND(E179*P179,2)</f>
        <v>0</v>
      </c>
      <c r="R179" s="232"/>
      <c r="S179" s="232" t="s">
        <v>137</v>
      </c>
      <c r="T179" s="233" t="s">
        <v>120</v>
      </c>
      <c r="U179" s="219">
        <v>0</v>
      </c>
      <c r="V179" s="219">
        <f>ROUND(E179*U179,2)</f>
        <v>0</v>
      </c>
      <c r="W179" s="219"/>
      <c r="X179" s="219" t="s">
        <v>143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166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3"/>
      <c r="D180" s="237"/>
      <c r="E180" s="237"/>
      <c r="F180" s="237"/>
      <c r="G180" s="237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125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27">
        <v>36</v>
      </c>
      <c r="B181" s="228" t="s">
        <v>279</v>
      </c>
      <c r="C181" s="240" t="s">
        <v>280</v>
      </c>
      <c r="D181" s="229" t="s">
        <v>212</v>
      </c>
      <c r="E181" s="230">
        <v>114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32">
        <v>0</v>
      </c>
      <c r="O181" s="232">
        <f>ROUND(E181*N181,2)</f>
        <v>0</v>
      </c>
      <c r="P181" s="232">
        <v>0</v>
      </c>
      <c r="Q181" s="232">
        <f>ROUND(E181*P181,2)</f>
        <v>0</v>
      </c>
      <c r="R181" s="232"/>
      <c r="S181" s="232" t="s">
        <v>137</v>
      </c>
      <c r="T181" s="233" t="s">
        <v>120</v>
      </c>
      <c r="U181" s="219">
        <v>0</v>
      </c>
      <c r="V181" s="219">
        <f>ROUND(E181*U181,2)</f>
        <v>0</v>
      </c>
      <c r="W181" s="219"/>
      <c r="X181" s="219" t="s">
        <v>143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166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43"/>
      <c r="D182" s="237"/>
      <c r="E182" s="237"/>
      <c r="F182" s="237"/>
      <c r="G182" s="237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125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27">
        <v>37</v>
      </c>
      <c r="B183" s="228" t="s">
        <v>281</v>
      </c>
      <c r="C183" s="240" t="s">
        <v>282</v>
      </c>
      <c r="D183" s="229" t="s">
        <v>195</v>
      </c>
      <c r="E183" s="230">
        <v>1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32">
        <v>0</v>
      </c>
      <c r="O183" s="232">
        <f>ROUND(E183*N183,2)</f>
        <v>0</v>
      </c>
      <c r="P183" s="232">
        <v>0</v>
      </c>
      <c r="Q183" s="232">
        <f>ROUND(E183*P183,2)</f>
        <v>0</v>
      </c>
      <c r="R183" s="232"/>
      <c r="S183" s="232" t="s">
        <v>137</v>
      </c>
      <c r="T183" s="233" t="s">
        <v>120</v>
      </c>
      <c r="U183" s="219">
        <v>0</v>
      </c>
      <c r="V183" s="219">
        <f>ROUND(E183*U183,2)</f>
        <v>0</v>
      </c>
      <c r="W183" s="219"/>
      <c r="X183" s="219" t="s">
        <v>143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166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3"/>
      <c r="D184" s="237"/>
      <c r="E184" s="237"/>
      <c r="F184" s="237"/>
      <c r="G184" s="237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125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7">
        <v>38</v>
      </c>
      <c r="B185" s="228" t="s">
        <v>283</v>
      </c>
      <c r="C185" s="240" t="s">
        <v>284</v>
      </c>
      <c r="D185" s="229" t="s">
        <v>262</v>
      </c>
      <c r="E185" s="230">
        <v>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0</v>
      </c>
      <c r="O185" s="232">
        <f>ROUND(E185*N185,2)</f>
        <v>0</v>
      </c>
      <c r="P185" s="232">
        <v>0</v>
      </c>
      <c r="Q185" s="232">
        <f>ROUND(E185*P185,2)</f>
        <v>0</v>
      </c>
      <c r="R185" s="232"/>
      <c r="S185" s="232" t="s">
        <v>137</v>
      </c>
      <c r="T185" s="233" t="s">
        <v>120</v>
      </c>
      <c r="U185" s="219">
        <v>0</v>
      </c>
      <c r="V185" s="219">
        <f>ROUND(E185*U185,2)</f>
        <v>0</v>
      </c>
      <c r="W185" s="219"/>
      <c r="X185" s="219" t="s">
        <v>285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286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43"/>
      <c r="D186" s="237"/>
      <c r="E186" s="237"/>
      <c r="F186" s="237"/>
      <c r="G186" s="237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125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x14ac:dyDescent="0.2">
      <c r="A187" s="221" t="s">
        <v>114</v>
      </c>
      <c r="B187" s="222" t="s">
        <v>72</v>
      </c>
      <c r="C187" s="239" t="s">
        <v>73</v>
      </c>
      <c r="D187" s="223"/>
      <c r="E187" s="224"/>
      <c r="F187" s="225"/>
      <c r="G187" s="225">
        <f>SUMIF(AG188:AG203,"&lt;&gt;NOR",G188:G203)</f>
        <v>0</v>
      </c>
      <c r="H187" s="225"/>
      <c r="I187" s="225">
        <f>SUM(I188:I203)</f>
        <v>0</v>
      </c>
      <c r="J187" s="225"/>
      <c r="K187" s="225">
        <f>SUM(K188:K203)</f>
        <v>0</v>
      </c>
      <c r="L187" s="225"/>
      <c r="M187" s="225">
        <f>SUM(M188:M203)</f>
        <v>0</v>
      </c>
      <c r="N187" s="225"/>
      <c r="O187" s="225">
        <f>SUM(O188:O203)</f>
        <v>0</v>
      </c>
      <c r="P187" s="225"/>
      <c r="Q187" s="225">
        <f>SUM(Q188:Q203)</f>
        <v>0</v>
      </c>
      <c r="R187" s="225"/>
      <c r="S187" s="225"/>
      <c r="T187" s="226"/>
      <c r="U187" s="220"/>
      <c r="V187" s="220">
        <f>SUM(V188:V203)</f>
        <v>0</v>
      </c>
      <c r="W187" s="220"/>
      <c r="X187" s="220"/>
      <c r="AG187" t="s">
        <v>115</v>
      </c>
    </row>
    <row r="188" spans="1:60" outlineLevel="1" x14ac:dyDescent="0.2">
      <c r="A188" s="227">
        <v>39</v>
      </c>
      <c r="B188" s="228" t="s">
        <v>287</v>
      </c>
      <c r="C188" s="240" t="s">
        <v>288</v>
      </c>
      <c r="D188" s="229" t="s">
        <v>262</v>
      </c>
      <c r="E188" s="230">
        <v>1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32">
        <v>0</v>
      </c>
      <c r="O188" s="232">
        <f>ROUND(E188*N188,2)</f>
        <v>0</v>
      </c>
      <c r="P188" s="232">
        <v>0</v>
      </c>
      <c r="Q188" s="232">
        <f>ROUND(E188*P188,2)</f>
        <v>0</v>
      </c>
      <c r="R188" s="232"/>
      <c r="S188" s="232" t="s">
        <v>137</v>
      </c>
      <c r="T188" s="233" t="s">
        <v>120</v>
      </c>
      <c r="U188" s="219">
        <v>0</v>
      </c>
      <c r="V188" s="219">
        <f>ROUND(E188*U188,2)</f>
        <v>0</v>
      </c>
      <c r="W188" s="219"/>
      <c r="X188" s="219" t="s">
        <v>143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144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3"/>
      <c r="D189" s="237"/>
      <c r="E189" s="237"/>
      <c r="F189" s="237"/>
      <c r="G189" s="237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125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27">
        <v>40</v>
      </c>
      <c r="B190" s="228" t="s">
        <v>289</v>
      </c>
      <c r="C190" s="240" t="s">
        <v>290</v>
      </c>
      <c r="D190" s="229" t="s">
        <v>262</v>
      </c>
      <c r="E190" s="230">
        <v>1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32">
        <v>0</v>
      </c>
      <c r="O190" s="232">
        <f>ROUND(E190*N190,2)</f>
        <v>0</v>
      </c>
      <c r="P190" s="232">
        <v>0</v>
      </c>
      <c r="Q190" s="232">
        <f>ROUND(E190*P190,2)</f>
        <v>0</v>
      </c>
      <c r="R190" s="232"/>
      <c r="S190" s="232" t="s">
        <v>137</v>
      </c>
      <c r="T190" s="233" t="s">
        <v>120</v>
      </c>
      <c r="U190" s="219">
        <v>0</v>
      </c>
      <c r="V190" s="219">
        <f>ROUND(E190*U190,2)</f>
        <v>0</v>
      </c>
      <c r="W190" s="219"/>
      <c r="X190" s="219" t="s">
        <v>143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144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3"/>
      <c r="D191" s="237"/>
      <c r="E191" s="237"/>
      <c r="F191" s="237"/>
      <c r="G191" s="237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125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7">
        <v>41</v>
      </c>
      <c r="B192" s="228" t="s">
        <v>291</v>
      </c>
      <c r="C192" s="240" t="s">
        <v>292</v>
      </c>
      <c r="D192" s="229" t="s">
        <v>262</v>
      </c>
      <c r="E192" s="230">
        <v>1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2"/>
      <c r="S192" s="232" t="s">
        <v>137</v>
      </c>
      <c r="T192" s="233" t="s">
        <v>120</v>
      </c>
      <c r="U192" s="219">
        <v>0</v>
      </c>
      <c r="V192" s="219">
        <f>ROUND(E192*U192,2)</f>
        <v>0</v>
      </c>
      <c r="W192" s="219"/>
      <c r="X192" s="219" t="s">
        <v>143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144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3"/>
      <c r="D193" s="237"/>
      <c r="E193" s="237"/>
      <c r="F193" s="237"/>
      <c r="G193" s="237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125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27">
        <v>42</v>
      </c>
      <c r="B194" s="228" t="s">
        <v>293</v>
      </c>
      <c r="C194" s="240" t="s">
        <v>294</v>
      </c>
      <c r="D194" s="229" t="s">
        <v>295</v>
      </c>
      <c r="E194" s="230">
        <v>1</v>
      </c>
      <c r="F194" s="231"/>
      <c r="G194" s="232">
        <f>ROUND(E194*F194,2)</f>
        <v>0</v>
      </c>
      <c r="H194" s="231"/>
      <c r="I194" s="232">
        <f>ROUND(E194*H194,2)</f>
        <v>0</v>
      </c>
      <c r="J194" s="231"/>
      <c r="K194" s="232">
        <f>ROUND(E194*J194,2)</f>
        <v>0</v>
      </c>
      <c r="L194" s="232">
        <v>21</v>
      </c>
      <c r="M194" s="232">
        <f>G194*(1+L194/100)</f>
        <v>0</v>
      </c>
      <c r="N194" s="232">
        <v>0</v>
      </c>
      <c r="O194" s="232">
        <f>ROUND(E194*N194,2)</f>
        <v>0</v>
      </c>
      <c r="P194" s="232">
        <v>0</v>
      </c>
      <c r="Q194" s="232">
        <f>ROUND(E194*P194,2)</f>
        <v>0</v>
      </c>
      <c r="R194" s="232"/>
      <c r="S194" s="232" t="s">
        <v>137</v>
      </c>
      <c r="T194" s="233" t="s">
        <v>120</v>
      </c>
      <c r="U194" s="219">
        <v>0</v>
      </c>
      <c r="V194" s="219">
        <f>ROUND(E194*U194,2)</f>
        <v>0</v>
      </c>
      <c r="W194" s="219"/>
      <c r="X194" s="219" t="s">
        <v>143</v>
      </c>
      <c r="Y194" s="210"/>
      <c r="Z194" s="210"/>
      <c r="AA194" s="210"/>
      <c r="AB194" s="210"/>
      <c r="AC194" s="210"/>
      <c r="AD194" s="210"/>
      <c r="AE194" s="210"/>
      <c r="AF194" s="210"/>
      <c r="AG194" s="210" t="s">
        <v>166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43"/>
      <c r="D195" s="237"/>
      <c r="E195" s="237"/>
      <c r="F195" s="237"/>
      <c r="G195" s="237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125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27">
        <v>43</v>
      </c>
      <c r="B196" s="228" t="s">
        <v>296</v>
      </c>
      <c r="C196" s="240" t="s">
        <v>297</v>
      </c>
      <c r="D196" s="229" t="s">
        <v>295</v>
      </c>
      <c r="E196" s="230">
        <v>1</v>
      </c>
      <c r="F196" s="231"/>
      <c r="G196" s="232">
        <f>ROUND(E196*F196,2)</f>
        <v>0</v>
      </c>
      <c r="H196" s="231"/>
      <c r="I196" s="232">
        <f>ROUND(E196*H196,2)</f>
        <v>0</v>
      </c>
      <c r="J196" s="231"/>
      <c r="K196" s="232">
        <f>ROUND(E196*J196,2)</f>
        <v>0</v>
      </c>
      <c r="L196" s="232">
        <v>21</v>
      </c>
      <c r="M196" s="232">
        <f>G196*(1+L196/100)</f>
        <v>0</v>
      </c>
      <c r="N196" s="232">
        <v>0</v>
      </c>
      <c r="O196" s="232">
        <f>ROUND(E196*N196,2)</f>
        <v>0</v>
      </c>
      <c r="P196" s="232">
        <v>0</v>
      </c>
      <c r="Q196" s="232">
        <f>ROUND(E196*P196,2)</f>
        <v>0</v>
      </c>
      <c r="R196" s="232"/>
      <c r="S196" s="232" t="s">
        <v>137</v>
      </c>
      <c r="T196" s="233" t="s">
        <v>120</v>
      </c>
      <c r="U196" s="219">
        <v>0</v>
      </c>
      <c r="V196" s="219">
        <f>ROUND(E196*U196,2)</f>
        <v>0</v>
      </c>
      <c r="W196" s="219"/>
      <c r="X196" s="219" t="s">
        <v>298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299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43"/>
      <c r="D197" s="237"/>
      <c r="E197" s="237"/>
      <c r="F197" s="237"/>
      <c r="G197" s="237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125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27">
        <v>44</v>
      </c>
      <c r="B198" s="228" t="s">
        <v>300</v>
      </c>
      <c r="C198" s="240" t="s">
        <v>301</v>
      </c>
      <c r="D198" s="229" t="s">
        <v>262</v>
      </c>
      <c r="E198" s="230">
        <v>1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32">
        <v>0</v>
      </c>
      <c r="O198" s="232">
        <f>ROUND(E198*N198,2)</f>
        <v>0</v>
      </c>
      <c r="P198" s="232">
        <v>0</v>
      </c>
      <c r="Q198" s="232">
        <f>ROUND(E198*P198,2)</f>
        <v>0</v>
      </c>
      <c r="R198" s="232"/>
      <c r="S198" s="232" t="s">
        <v>137</v>
      </c>
      <c r="T198" s="233" t="s">
        <v>120</v>
      </c>
      <c r="U198" s="219">
        <v>0</v>
      </c>
      <c r="V198" s="219">
        <f>ROUND(E198*U198,2)</f>
        <v>0</v>
      </c>
      <c r="W198" s="219"/>
      <c r="X198" s="219" t="s">
        <v>298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299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43"/>
      <c r="D199" s="237"/>
      <c r="E199" s="237"/>
      <c r="F199" s="237"/>
      <c r="G199" s="237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125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ht="22.5" outlineLevel="1" x14ac:dyDescent="0.2">
      <c r="A200" s="227">
        <v>45</v>
      </c>
      <c r="B200" s="228" t="s">
        <v>302</v>
      </c>
      <c r="C200" s="240" t="s">
        <v>303</v>
      </c>
      <c r="D200" s="229" t="s">
        <v>262</v>
      </c>
      <c r="E200" s="230">
        <v>1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32">
        <v>0</v>
      </c>
      <c r="O200" s="232">
        <f>ROUND(E200*N200,2)</f>
        <v>0</v>
      </c>
      <c r="P200" s="232">
        <v>0</v>
      </c>
      <c r="Q200" s="232">
        <f>ROUND(E200*P200,2)</f>
        <v>0</v>
      </c>
      <c r="R200" s="232"/>
      <c r="S200" s="232" t="s">
        <v>137</v>
      </c>
      <c r="T200" s="233" t="s">
        <v>120</v>
      </c>
      <c r="U200" s="219">
        <v>0</v>
      </c>
      <c r="V200" s="219">
        <f>ROUND(E200*U200,2)</f>
        <v>0</v>
      </c>
      <c r="W200" s="219"/>
      <c r="X200" s="219" t="s">
        <v>298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299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43"/>
      <c r="D201" s="237"/>
      <c r="E201" s="237"/>
      <c r="F201" s="237"/>
      <c r="G201" s="237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125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27">
        <v>46</v>
      </c>
      <c r="B202" s="228" t="s">
        <v>304</v>
      </c>
      <c r="C202" s="240" t="s">
        <v>305</v>
      </c>
      <c r="D202" s="229" t="s">
        <v>295</v>
      </c>
      <c r="E202" s="230">
        <v>1</v>
      </c>
      <c r="F202" s="231"/>
      <c r="G202" s="232">
        <f>ROUND(E202*F202,2)</f>
        <v>0</v>
      </c>
      <c r="H202" s="231"/>
      <c r="I202" s="232">
        <f>ROUND(E202*H202,2)</f>
        <v>0</v>
      </c>
      <c r="J202" s="231"/>
      <c r="K202" s="232">
        <f>ROUND(E202*J202,2)</f>
        <v>0</v>
      </c>
      <c r="L202" s="232">
        <v>21</v>
      </c>
      <c r="M202" s="232">
        <f>G202*(1+L202/100)</f>
        <v>0</v>
      </c>
      <c r="N202" s="232">
        <v>0</v>
      </c>
      <c r="O202" s="232">
        <f>ROUND(E202*N202,2)</f>
        <v>0</v>
      </c>
      <c r="P202" s="232">
        <v>0</v>
      </c>
      <c r="Q202" s="232">
        <f>ROUND(E202*P202,2)</f>
        <v>0</v>
      </c>
      <c r="R202" s="232"/>
      <c r="S202" s="232" t="s">
        <v>137</v>
      </c>
      <c r="T202" s="233" t="s">
        <v>120</v>
      </c>
      <c r="U202" s="219">
        <v>0</v>
      </c>
      <c r="V202" s="219">
        <f>ROUND(E202*U202,2)</f>
        <v>0</v>
      </c>
      <c r="W202" s="219"/>
      <c r="X202" s="219" t="s">
        <v>306</v>
      </c>
      <c r="Y202" s="210"/>
      <c r="Z202" s="210"/>
      <c r="AA202" s="210"/>
      <c r="AB202" s="210"/>
      <c r="AC202" s="210"/>
      <c r="AD202" s="210"/>
      <c r="AE202" s="210"/>
      <c r="AF202" s="210"/>
      <c r="AG202" s="210" t="s">
        <v>307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43"/>
      <c r="D203" s="237"/>
      <c r="E203" s="237"/>
      <c r="F203" s="237"/>
      <c r="G203" s="237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125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x14ac:dyDescent="0.2">
      <c r="A204" s="221" t="s">
        <v>114</v>
      </c>
      <c r="B204" s="222" t="s">
        <v>74</v>
      </c>
      <c r="C204" s="239" t="s">
        <v>75</v>
      </c>
      <c r="D204" s="223"/>
      <c r="E204" s="224"/>
      <c r="F204" s="225"/>
      <c r="G204" s="225">
        <f>SUMIF(AG205:AG222,"&lt;&gt;NOR",G205:G222)</f>
        <v>0</v>
      </c>
      <c r="H204" s="225"/>
      <c r="I204" s="225">
        <f>SUM(I205:I222)</f>
        <v>0</v>
      </c>
      <c r="J204" s="225"/>
      <c r="K204" s="225">
        <f>SUM(K205:K222)</f>
        <v>0</v>
      </c>
      <c r="L204" s="225"/>
      <c r="M204" s="225">
        <f>SUM(M205:M222)</f>
        <v>0</v>
      </c>
      <c r="N204" s="225"/>
      <c r="O204" s="225">
        <f>SUM(O205:O222)</f>
        <v>0</v>
      </c>
      <c r="P204" s="225"/>
      <c r="Q204" s="225">
        <f>SUM(Q205:Q222)</f>
        <v>0</v>
      </c>
      <c r="R204" s="225"/>
      <c r="S204" s="225"/>
      <c r="T204" s="226"/>
      <c r="U204" s="220"/>
      <c r="V204" s="220">
        <f>SUM(V205:V222)</f>
        <v>0</v>
      </c>
      <c r="W204" s="220"/>
      <c r="X204" s="220"/>
      <c r="AG204" t="s">
        <v>115</v>
      </c>
    </row>
    <row r="205" spans="1:60" outlineLevel="1" x14ac:dyDescent="0.2">
      <c r="A205" s="227">
        <v>47</v>
      </c>
      <c r="B205" s="228" t="s">
        <v>308</v>
      </c>
      <c r="C205" s="240" t="s">
        <v>309</v>
      </c>
      <c r="D205" s="229" t="s">
        <v>262</v>
      </c>
      <c r="E205" s="230">
        <v>3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2"/>
      <c r="S205" s="232" t="s">
        <v>137</v>
      </c>
      <c r="T205" s="233" t="s">
        <v>120</v>
      </c>
      <c r="U205" s="219">
        <v>0</v>
      </c>
      <c r="V205" s="219">
        <f>ROUND(E205*U205,2)</f>
        <v>0</v>
      </c>
      <c r="W205" s="219"/>
      <c r="X205" s="219" t="s">
        <v>143</v>
      </c>
      <c r="Y205" s="210"/>
      <c r="Z205" s="210"/>
      <c r="AA205" s="210"/>
      <c r="AB205" s="210"/>
      <c r="AC205" s="210"/>
      <c r="AD205" s="210"/>
      <c r="AE205" s="210"/>
      <c r="AF205" s="210"/>
      <c r="AG205" s="210" t="s">
        <v>166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43"/>
      <c r="D206" s="237"/>
      <c r="E206" s="237"/>
      <c r="F206" s="237"/>
      <c r="G206" s="237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125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27">
        <v>48</v>
      </c>
      <c r="B207" s="228" t="s">
        <v>293</v>
      </c>
      <c r="C207" s="240" t="s">
        <v>310</v>
      </c>
      <c r="D207" s="229" t="s">
        <v>212</v>
      </c>
      <c r="E207" s="230">
        <v>4</v>
      </c>
      <c r="F207" s="231"/>
      <c r="G207" s="232">
        <f>ROUND(E207*F207,2)</f>
        <v>0</v>
      </c>
      <c r="H207" s="231"/>
      <c r="I207" s="232">
        <f>ROUND(E207*H207,2)</f>
        <v>0</v>
      </c>
      <c r="J207" s="231"/>
      <c r="K207" s="232">
        <f>ROUND(E207*J207,2)</f>
        <v>0</v>
      </c>
      <c r="L207" s="232">
        <v>21</v>
      </c>
      <c r="M207" s="232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2"/>
      <c r="S207" s="232" t="s">
        <v>137</v>
      </c>
      <c r="T207" s="233" t="s">
        <v>120</v>
      </c>
      <c r="U207" s="219">
        <v>0</v>
      </c>
      <c r="V207" s="219">
        <f>ROUND(E207*U207,2)</f>
        <v>0</v>
      </c>
      <c r="W207" s="219"/>
      <c r="X207" s="219" t="s">
        <v>285</v>
      </c>
      <c r="Y207" s="210"/>
      <c r="Z207" s="210"/>
      <c r="AA207" s="210"/>
      <c r="AB207" s="210"/>
      <c r="AC207" s="210"/>
      <c r="AD207" s="210"/>
      <c r="AE207" s="210"/>
      <c r="AF207" s="210"/>
      <c r="AG207" s="210" t="s">
        <v>286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43"/>
      <c r="D208" s="237"/>
      <c r="E208" s="237"/>
      <c r="F208" s="237"/>
      <c r="G208" s="237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125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27">
        <v>49</v>
      </c>
      <c r="B209" s="228" t="s">
        <v>296</v>
      </c>
      <c r="C209" s="240" t="s">
        <v>311</v>
      </c>
      <c r="D209" s="229" t="s">
        <v>212</v>
      </c>
      <c r="E209" s="230">
        <v>2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32">
        <v>0</v>
      </c>
      <c r="O209" s="232">
        <f>ROUND(E209*N209,2)</f>
        <v>0</v>
      </c>
      <c r="P209" s="232">
        <v>0</v>
      </c>
      <c r="Q209" s="232">
        <f>ROUND(E209*P209,2)</f>
        <v>0</v>
      </c>
      <c r="R209" s="232"/>
      <c r="S209" s="232" t="s">
        <v>137</v>
      </c>
      <c r="T209" s="233" t="s">
        <v>120</v>
      </c>
      <c r="U209" s="219">
        <v>0</v>
      </c>
      <c r="V209" s="219">
        <f>ROUND(E209*U209,2)</f>
        <v>0</v>
      </c>
      <c r="W209" s="219"/>
      <c r="X209" s="219" t="s">
        <v>285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286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43"/>
      <c r="D210" s="237"/>
      <c r="E210" s="237"/>
      <c r="F210" s="237"/>
      <c r="G210" s="237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125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27">
        <v>50</v>
      </c>
      <c r="B211" s="228" t="s">
        <v>300</v>
      </c>
      <c r="C211" s="240" t="s">
        <v>312</v>
      </c>
      <c r="D211" s="229" t="s">
        <v>212</v>
      </c>
      <c r="E211" s="230">
        <v>114</v>
      </c>
      <c r="F211" s="231"/>
      <c r="G211" s="232">
        <f>ROUND(E211*F211,2)</f>
        <v>0</v>
      </c>
      <c r="H211" s="231"/>
      <c r="I211" s="232">
        <f>ROUND(E211*H211,2)</f>
        <v>0</v>
      </c>
      <c r="J211" s="231"/>
      <c r="K211" s="232">
        <f>ROUND(E211*J211,2)</f>
        <v>0</v>
      </c>
      <c r="L211" s="232">
        <v>21</v>
      </c>
      <c r="M211" s="232">
        <f>G211*(1+L211/100)</f>
        <v>0</v>
      </c>
      <c r="N211" s="232">
        <v>0</v>
      </c>
      <c r="O211" s="232">
        <f>ROUND(E211*N211,2)</f>
        <v>0</v>
      </c>
      <c r="P211" s="232">
        <v>0</v>
      </c>
      <c r="Q211" s="232">
        <f>ROUND(E211*P211,2)</f>
        <v>0</v>
      </c>
      <c r="R211" s="232"/>
      <c r="S211" s="232" t="s">
        <v>137</v>
      </c>
      <c r="T211" s="233" t="s">
        <v>120</v>
      </c>
      <c r="U211" s="219">
        <v>0</v>
      </c>
      <c r="V211" s="219">
        <f>ROUND(E211*U211,2)</f>
        <v>0</v>
      </c>
      <c r="W211" s="219"/>
      <c r="X211" s="219" t="s">
        <v>285</v>
      </c>
      <c r="Y211" s="210"/>
      <c r="Z211" s="210"/>
      <c r="AA211" s="210"/>
      <c r="AB211" s="210"/>
      <c r="AC211" s="210"/>
      <c r="AD211" s="210"/>
      <c r="AE211" s="210"/>
      <c r="AF211" s="210"/>
      <c r="AG211" s="210" t="s">
        <v>286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3"/>
      <c r="D212" s="237"/>
      <c r="E212" s="237"/>
      <c r="F212" s="237"/>
      <c r="G212" s="237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125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27">
        <v>51</v>
      </c>
      <c r="B213" s="228" t="s">
        <v>304</v>
      </c>
      <c r="C213" s="240" t="s">
        <v>313</v>
      </c>
      <c r="D213" s="229" t="s">
        <v>314</v>
      </c>
      <c r="E213" s="230">
        <v>0.17</v>
      </c>
      <c r="F213" s="231"/>
      <c r="G213" s="232">
        <f>ROUND(E213*F213,2)</f>
        <v>0</v>
      </c>
      <c r="H213" s="231"/>
      <c r="I213" s="232">
        <f>ROUND(E213*H213,2)</f>
        <v>0</v>
      </c>
      <c r="J213" s="231"/>
      <c r="K213" s="232">
        <f>ROUND(E213*J213,2)</f>
        <v>0</v>
      </c>
      <c r="L213" s="232">
        <v>21</v>
      </c>
      <c r="M213" s="232">
        <f>G213*(1+L213/100)</f>
        <v>0</v>
      </c>
      <c r="N213" s="232">
        <v>0</v>
      </c>
      <c r="O213" s="232">
        <f>ROUND(E213*N213,2)</f>
        <v>0</v>
      </c>
      <c r="P213" s="232">
        <v>0</v>
      </c>
      <c r="Q213" s="232">
        <f>ROUND(E213*P213,2)</f>
        <v>0</v>
      </c>
      <c r="R213" s="232"/>
      <c r="S213" s="232" t="s">
        <v>137</v>
      </c>
      <c r="T213" s="233" t="s">
        <v>120</v>
      </c>
      <c r="U213" s="219">
        <v>0</v>
      </c>
      <c r="V213" s="219">
        <f>ROUND(E213*U213,2)</f>
        <v>0</v>
      </c>
      <c r="W213" s="219"/>
      <c r="X213" s="219" t="s">
        <v>285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286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43"/>
      <c r="D214" s="237"/>
      <c r="E214" s="237"/>
      <c r="F214" s="237"/>
      <c r="G214" s="237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125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27">
        <v>52</v>
      </c>
      <c r="B215" s="228" t="s">
        <v>302</v>
      </c>
      <c r="C215" s="240" t="s">
        <v>315</v>
      </c>
      <c r="D215" s="229" t="s">
        <v>262</v>
      </c>
      <c r="E215" s="230">
        <v>2</v>
      </c>
      <c r="F215" s="231"/>
      <c r="G215" s="232">
        <f>ROUND(E215*F215,2)</f>
        <v>0</v>
      </c>
      <c r="H215" s="231"/>
      <c r="I215" s="232">
        <f>ROUND(E215*H215,2)</f>
        <v>0</v>
      </c>
      <c r="J215" s="231"/>
      <c r="K215" s="232">
        <f>ROUND(E215*J215,2)</f>
        <v>0</v>
      </c>
      <c r="L215" s="232">
        <v>21</v>
      </c>
      <c r="M215" s="232">
        <f>G215*(1+L215/100)</f>
        <v>0</v>
      </c>
      <c r="N215" s="232">
        <v>0</v>
      </c>
      <c r="O215" s="232">
        <f>ROUND(E215*N215,2)</f>
        <v>0</v>
      </c>
      <c r="P215" s="232">
        <v>0</v>
      </c>
      <c r="Q215" s="232">
        <f>ROUND(E215*P215,2)</f>
        <v>0</v>
      </c>
      <c r="R215" s="232"/>
      <c r="S215" s="232" t="s">
        <v>137</v>
      </c>
      <c r="T215" s="233" t="s">
        <v>120</v>
      </c>
      <c r="U215" s="219">
        <v>0</v>
      </c>
      <c r="V215" s="219">
        <f>ROUND(E215*U215,2)</f>
        <v>0</v>
      </c>
      <c r="W215" s="219"/>
      <c r="X215" s="219" t="s">
        <v>285</v>
      </c>
      <c r="Y215" s="210"/>
      <c r="Z215" s="210"/>
      <c r="AA215" s="210"/>
      <c r="AB215" s="210"/>
      <c r="AC215" s="210"/>
      <c r="AD215" s="210"/>
      <c r="AE215" s="210"/>
      <c r="AF215" s="210"/>
      <c r="AG215" s="210" t="s">
        <v>286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3"/>
      <c r="D216" s="237"/>
      <c r="E216" s="237"/>
      <c r="F216" s="237"/>
      <c r="G216" s="237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125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27">
        <v>53</v>
      </c>
      <c r="B217" s="228" t="s">
        <v>316</v>
      </c>
      <c r="C217" s="240" t="s">
        <v>317</v>
      </c>
      <c r="D217" s="229" t="s">
        <v>314</v>
      </c>
      <c r="E217" s="230">
        <v>3.1</v>
      </c>
      <c r="F217" s="231"/>
      <c r="G217" s="232">
        <f>ROUND(E217*F217,2)</f>
        <v>0</v>
      </c>
      <c r="H217" s="231"/>
      <c r="I217" s="232">
        <f>ROUND(E217*H217,2)</f>
        <v>0</v>
      </c>
      <c r="J217" s="231"/>
      <c r="K217" s="232">
        <f>ROUND(E217*J217,2)</f>
        <v>0</v>
      </c>
      <c r="L217" s="232">
        <v>21</v>
      </c>
      <c r="M217" s="232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2"/>
      <c r="S217" s="232" t="s">
        <v>137</v>
      </c>
      <c r="T217" s="233" t="s">
        <v>120</v>
      </c>
      <c r="U217" s="219">
        <v>0</v>
      </c>
      <c r="V217" s="219">
        <f>ROUND(E217*U217,2)</f>
        <v>0</v>
      </c>
      <c r="W217" s="219"/>
      <c r="X217" s="219" t="s">
        <v>285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286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43"/>
      <c r="D218" s="237"/>
      <c r="E218" s="237"/>
      <c r="F218" s="237"/>
      <c r="G218" s="237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125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27">
        <v>54</v>
      </c>
      <c r="B219" s="228" t="s">
        <v>318</v>
      </c>
      <c r="C219" s="240" t="s">
        <v>319</v>
      </c>
      <c r="D219" s="229" t="s">
        <v>262</v>
      </c>
      <c r="E219" s="230">
        <v>3</v>
      </c>
      <c r="F219" s="231"/>
      <c r="G219" s="232">
        <f>ROUND(E219*F219,2)</f>
        <v>0</v>
      </c>
      <c r="H219" s="231"/>
      <c r="I219" s="232">
        <f>ROUND(E219*H219,2)</f>
        <v>0</v>
      </c>
      <c r="J219" s="231"/>
      <c r="K219" s="232">
        <f>ROUND(E219*J219,2)</f>
        <v>0</v>
      </c>
      <c r="L219" s="232">
        <v>21</v>
      </c>
      <c r="M219" s="232">
        <f>G219*(1+L219/100)</f>
        <v>0</v>
      </c>
      <c r="N219" s="232">
        <v>0</v>
      </c>
      <c r="O219" s="232">
        <f>ROUND(E219*N219,2)</f>
        <v>0</v>
      </c>
      <c r="P219" s="232">
        <v>0</v>
      </c>
      <c r="Q219" s="232">
        <f>ROUND(E219*P219,2)</f>
        <v>0</v>
      </c>
      <c r="R219" s="232"/>
      <c r="S219" s="232" t="s">
        <v>137</v>
      </c>
      <c r="T219" s="233" t="s">
        <v>120</v>
      </c>
      <c r="U219" s="219">
        <v>0</v>
      </c>
      <c r="V219" s="219">
        <f>ROUND(E219*U219,2)</f>
        <v>0</v>
      </c>
      <c r="W219" s="219"/>
      <c r="X219" s="219" t="s">
        <v>285</v>
      </c>
      <c r="Y219" s="210"/>
      <c r="Z219" s="210"/>
      <c r="AA219" s="210"/>
      <c r="AB219" s="210"/>
      <c r="AC219" s="210"/>
      <c r="AD219" s="210"/>
      <c r="AE219" s="210"/>
      <c r="AF219" s="210"/>
      <c r="AG219" s="210" t="s">
        <v>286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43"/>
      <c r="D220" s="237"/>
      <c r="E220" s="237"/>
      <c r="F220" s="237"/>
      <c r="G220" s="237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125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27">
        <v>55</v>
      </c>
      <c r="B221" s="228" t="s">
        <v>320</v>
      </c>
      <c r="C221" s="240" t="s">
        <v>321</v>
      </c>
      <c r="D221" s="229" t="s">
        <v>262</v>
      </c>
      <c r="E221" s="230">
        <v>3</v>
      </c>
      <c r="F221" s="231"/>
      <c r="G221" s="232">
        <f>ROUND(E221*F221,2)</f>
        <v>0</v>
      </c>
      <c r="H221" s="231"/>
      <c r="I221" s="232">
        <f>ROUND(E221*H221,2)</f>
        <v>0</v>
      </c>
      <c r="J221" s="231"/>
      <c r="K221" s="232">
        <f>ROUND(E221*J221,2)</f>
        <v>0</v>
      </c>
      <c r="L221" s="232">
        <v>21</v>
      </c>
      <c r="M221" s="232">
        <f>G221*(1+L221/100)</f>
        <v>0</v>
      </c>
      <c r="N221" s="232">
        <v>0</v>
      </c>
      <c r="O221" s="232">
        <f>ROUND(E221*N221,2)</f>
        <v>0</v>
      </c>
      <c r="P221" s="232">
        <v>0</v>
      </c>
      <c r="Q221" s="232">
        <f>ROUND(E221*P221,2)</f>
        <v>0</v>
      </c>
      <c r="R221" s="232"/>
      <c r="S221" s="232" t="s">
        <v>137</v>
      </c>
      <c r="T221" s="233" t="s">
        <v>120</v>
      </c>
      <c r="U221" s="219">
        <v>0</v>
      </c>
      <c r="V221" s="219">
        <f>ROUND(E221*U221,2)</f>
        <v>0</v>
      </c>
      <c r="W221" s="219"/>
      <c r="X221" s="219" t="s">
        <v>285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286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43"/>
      <c r="D222" s="237"/>
      <c r="E222" s="237"/>
      <c r="F222" s="237"/>
      <c r="G222" s="237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125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x14ac:dyDescent="0.2">
      <c r="A223" s="221" t="s">
        <v>114</v>
      </c>
      <c r="B223" s="222" t="s">
        <v>76</v>
      </c>
      <c r="C223" s="239" t="s">
        <v>77</v>
      </c>
      <c r="D223" s="223"/>
      <c r="E223" s="224"/>
      <c r="F223" s="225"/>
      <c r="G223" s="225">
        <f>SUMIF(AG224:AG225,"&lt;&gt;NOR",G224:G225)</f>
        <v>0</v>
      </c>
      <c r="H223" s="225"/>
      <c r="I223" s="225">
        <f>SUM(I224:I225)</f>
        <v>0</v>
      </c>
      <c r="J223" s="225"/>
      <c r="K223" s="225">
        <f>SUM(K224:K225)</f>
        <v>0</v>
      </c>
      <c r="L223" s="225"/>
      <c r="M223" s="225">
        <f>SUM(M224:M225)</f>
        <v>0</v>
      </c>
      <c r="N223" s="225"/>
      <c r="O223" s="225">
        <f>SUM(O224:O225)</f>
        <v>0</v>
      </c>
      <c r="P223" s="225"/>
      <c r="Q223" s="225">
        <f>SUM(Q224:Q225)</f>
        <v>0</v>
      </c>
      <c r="R223" s="225"/>
      <c r="S223" s="225"/>
      <c r="T223" s="226"/>
      <c r="U223" s="220"/>
      <c r="V223" s="220">
        <f>SUM(V224:V225)</f>
        <v>0</v>
      </c>
      <c r="W223" s="220"/>
      <c r="X223" s="220"/>
      <c r="AG223" t="s">
        <v>115</v>
      </c>
    </row>
    <row r="224" spans="1:60" ht="22.5" outlineLevel="1" x14ac:dyDescent="0.2">
      <c r="A224" s="227">
        <v>56</v>
      </c>
      <c r="B224" s="228" t="s">
        <v>322</v>
      </c>
      <c r="C224" s="240" t="s">
        <v>323</v>
      </c>
      <c r="D224" s="229" t="s">
        <v>295</v>
      </c>
      <c r="E224" s="230">
        <v>1</v>
      </c>
      <c r="F224" s="231"/>
      <c r="G224" s="232">
        <f>ROUND(E224*F224,2)</f>
        <v>0</v>
      </c>
      <c r="H224" s="231"/>
      <c r="I224" s="232">
        <f>ROUND(E224*H224,2)</f>
        <v>0</v>
      </c>
      <c r="J224" s="231"/>
      <c r="K224" s="232">
        <f>ROUND(E224*J224,2)</f>
        <v>0</v>
      </c>
      <c r="L224" s="232">
        <v>21</v>
      </c>
      <c r="M224" s="232">
        <f>G224*(1+L224/100)</f>
        <v>0</v>
      </c>
      <c r="N224" s="232">
        <v>0</v>
      </c>
      <c r="O224" s="232">
        <f>ROUND(E224*N224,2)</f>
        <v>0</v>
      </c>
      <c r="P224" s="232">
        <v>0</v>
      </c>
      <c r="Q224" s="232">
        <f>ROUND(E224*P224,2)</f>
        <v>0</v>
      </c>
      <c r="R224" s="232"/>
      <c r="S224" s="232" t="s">
        <v>137</v>
      </c>
      <c r="T224" s="233" t="s">
        <v>120</v>
      </c>
      <c r="U224" s="219">
        <v>0</v>
      </c>
      <c r="V224" s="219">
        <f>ROUND(E224*U224,2)</f>
        <v>0</v>
      </c>
      <c r="W224" s="219"/>
      <c r="X224" s="219" t="s">
        <v>143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166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43"/>
      <c r="D225" s="237"/>
      <c r="E225" s="237"/>
      <c r="F225" s="237"/>
      <c r="G225" s="237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125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21" t="s">
        <v>114</v>
      </c>
      <c r="B226" s="222" t="s">
        <v>78</v>
      </c>
      <c r="C226" s="239" t="s">
        <v>79</v>
      </c>
      <c r="D226" s="223"/>
      <c r="E226" s="224"/>
      <c r="F226" s="225"/>
      <c r="G226" s="225">
        <f>SUMIF(AG227:AG236,"&lt;&gt;NOR",G227:G236)</f>
        <v>0</v>
      </c>
      <c r="H226" s="225"/>
      <c r="I226" s="225">
        <f>SUM(I227:I236)</f>
        <v>0</v>
      </c>
      <c r="J226" s="225"/>
      <c r="K226" s="225">
        <f>SUM(K227:K236)</f>
        <v>0</v>
      </c>
      <c r="L226" s="225"/>
      <c r="M226" s="225">
        <f>SUM(M227:M236)</f>
        <v>0</v>
      </c>
      <c r="N226" s="225"/>
      <c r="O226" s="225">
        <f>SUM(O227:O236)</f>
        <v>0</v>
      </c>
      <c r="P226" s="225"/>
      <c r="Q226" s="225">
        <f>SUM(Q227:Q236)</f>
        <v>0</v>
      </c>
      <c r="R226" s="225"/>
      <c r="S226" s="225"/>
      <c r="T226" s="226"/>
      <c r="U226" s="220"/>
      <c r="V226" s="220">
        <f>SUM(V227:V236)</f>
        <v>2.31</v>
      </c>
      <c r="W226" s="220"/>
      <c r="X226" s="220"/>
      <c r="AG226" t="s">
        <v>115</v>
      </c>
    </row>
    <row r="227" spans="1:60" outlineLevel="1" x14ac:dyDescent="0.2">
      <c r="A227" s="227">
        <v>57</v>
      </c>
      <c r="B227" s="228" t="s">
        <v>324</v>
      </c>
      <c r="C227" s="240" t="s">
        <v>325</v>
      </c>
      <c r="D227" s="229" t="s">
        <v>212</v>
      </c>
      <c r="E227" s="230">
        <v>77.165000000000006</v>
      </c>
      <c r="F227" s="231"/>
      <c r="G227" s="232">
        <f>ROUND(E227*F227,2)</f>
        <v>0</v>
      </c>
      <c r="H227" s="231"/>
      <c r="I227" s="232">
        <f>ROUND(E227*H227,2)</f>
        <v>0</v>
      </c>
      <c r="J227" s="231"/>
      <c r="K227" s="232">
        <f>ROUND(E227*J227,2)</f>
        <v>0</v>
      </c>
      <c r="L227" s="232">
        <v>21</v>
      </c>
      <c r="M227" s="232">
        <f>G227*(1+L227/100)</f>
        <v>0</v>
      </c>
      <c r="N227" s="232">
        <v>6.0000000000000002E-5</v>
      </c>
      <c r="O227" s="232">
        <f>ROUND(E227*N227,2)</f>
        <v>0</v>
      </c>
      <c r="P227" s="232">
        <v>0</v>
      </c>
      <c r="Q227" s="232">
        <f>ROUND(E227*P227,2)</f>
        <v>0</v>
      </c>
      <c r="R227" s="232"/>
      <c r="S227" s="232" t="s">
        <v>119</v>
      </c>
      <c r="T227" s="233" t="s">
        <v>165</v>
      </c>
      <c r="U227" s="219">
        <v>0.03</v>
      </c>
      <c r="V227" s="219">
        <f>ROUND(E227*U227,2)</f>
        <v>2.31</v>
      </c>
      <c r="W227" s="219"/>
      <c r="X227" s="219" t="s">
        <v>143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144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1" t="s">
        <v>170</v>
      </c>
      <c r="D228" s="247"/>
      <c r="E228" s="248"/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146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51" t="s">
        <v>171</v>
      </c>
      <c r="D229" s="247"/>
      <c r="E229" s="248"/>
      <c r="F229" s="219"/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146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51" t="s">
        <v>326</v>
      </c>
      <c r="D230" s="247"/>
      <c r="E230" s="248">
        <v>77.165000000000006</v>
      </c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146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42"/>
      <c r="D231" s="235"/>
      <c r="E231" s="235"/>
      <c r="F231" s="235"/>
      <c r="G231" s="235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125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27">
        <v>58</v>
      </c>
      <c r="B232" s="228" t="s">
        <v>327</v>
      </c>
      <c r="C232" s="240" t="s">
        <v>328</v>
      </c>
      <c r="D232" s="229" t="s">
        <v>314</v>
      </c>
      <c r="E232" s="230">
        <v>26.890830000000001</v>
      </c>
      <c r="F232" s="231"/>
      <c r="G232" s="232">
        <f>ROUND(E232*F232,2)</f>
        <v>0</v>
      </c>
      <c r="H232" s="231"/>
      <c r="I232" s="232">
        <f>ROUND(E232*H232,2)</f>
        <v>0</v>
      </c>
      <c r="J232" s="231"/>
      <c r="K232" s="232">
        <f>ROUND(E232*J232,2)</f>
        <v>0</v>
      </c>
      <c r="L232" s="232">
        <v>21</v>
      </c>
      <c r="M232" s="232">
        <f>G232*(1+L232/100)</f>
        <v>0</v>
      </c>
      <c r="N232" s="232">
        <v>0</v>
      </c>
      <c r="O232" s="232">
        <f>ROUND(E232*N232,2)</f>
        <v>0</v>
      </c>
      <c r="P232" s="232">
        <v>0</v>
      </c>
      <c r="Q232" s="232">
        <f>ROUND(E232*P232,2)</f>
        <v>0</v>
      </c>
      <c r="R232" s="232" t="s">
        <v>329</v>
      </c>
      <c r="S232" s="232" t="s">
        <v>330</v>
      </c>
      <c r="T232" s="233" t="s">
        <v>330</v>
      </c>
      <c r="U232" s="219">
        <v>0</v>
      </c>
      <c r="V232" s="219">
        <f>ROUND(E232*U232,2)</f>
        <v>0</v>
      </c>
      <c r="W232" s="219"/>
      <c r="X232" s="219" t="s">
        <v>285</v>
      </c>
      <c r="Y232" s="210"/>
      <c r="Z232" s="210"/>
      <c r="AA232" s="210"/>
      <c r="AB232" s="210"/>
      <c r="AC232" s="210"/>
      <c r="AD232" s="210"/>
      <c r="AE232" s="210"/>
      <c r="AF232" s="210"/>
      <c r="AG232" s="210" t="s">
        <v>331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1" t="s">
        <v>170</v>
      </c>
      <c r="D233" s="247"/>
      <c r="E233" s="248"/>
      <c r="F233" s="219"/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146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51" t="s">
        <v>171</v>
      </c>
      <c r="D234" s="247"/>
      <c r="E234" s="248"/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146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51" t="s">
        <v>332</v>
      </c>
      <c r="D235" s="247"/>
      <c r="E235" s="248">
        <v>26.890830000000001</v>
      </c>
      <c r="F235" s="219"/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146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42"/>
      <c r="D236" s="235"/>
      <c r="E236" s="235"/>
      <c r="F236" s="235"/>
      <c r="G236" s="235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125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x14ac:dyDescent="0.2">
      <c r="A237" s="221" t="s">
        <v>114</v>
      </c>
      <c r="B237" s="222" t="s">
        <v>80</v>
      </c>
      <c r="C237" s="239" t="s">
        <v>81</v>
      </c>
      <c r="D237" s="223"/>
      <c r="E237" s="224"/>
      <c r="F237" s="225"/>
      <c r="G237" s="225">
        <f>SUMIF(AG238:AG241,"&lt;&gt;NOR",G238:G241)</f>
        <v>0</v>
      </c>
      <c r="H237" s="225"/>
      <c r="I237" s="225">
        <f>SUM(I238:I241)</f>
        <v>0</v>
      </c>
      <c r="J237" s="225"/>
      <c r="K237" s="225">
        <f>SUM(K238:K241)</f>
        <v>0</v>
      </c>
      <c r="L237" s="225"/>
      <c r="M237" s="225">
        <f>SUM(M238:M241)</f>
        <v>0</v>
      </c>
      <c r="N237" s="225"/>
      <c r="O237" s="225">
        <f>SUM(O238:O241)</f>
        <v>0</v>
      </c>
      <c r="P237" s="225"/>
      <c r="Q237" s="225">
        <f>SUM(Q238:Q241)</f>
        <v>0</v>
      </c>
      <c r="R237" s="225"/>
      <c r="S237" s="225"/>
      <c r="T237" s="226"/>
      <c r="U237" s="220"/>
      <c r="V237" s="220">
        <f>SUM(V238:V241)</f>
        <v>0.26</v>
      </c>
      <c r="W237" s="220"/>
      <c r="X237" s="220"/>
      <c r="AG237" t="s">
        <v>115</v>
      </c>
    </row>
    <row r="238" spans="1:60" outlineLevel="1" x14ac:dyDescent="0.2">
      <c r="A238" s="227">
        <v>59</v>
      </c>
      <c r="B238" s="228" t="s">
        <v>333</v>
      </c>
      <c r="C238" s="240" t="s">
        <v>334</v>
      </c>
      <c r="D238" s="229" t="s">
        <v>335</v>
      </c>
      <c r="E238" s="230">
        <v>2</v>
      </c>
      <c r="F238" s="231"/>
      <c r="G238" s="232">
        <f>ROUND(E238*F238,2)</f>
        <v>0</v>
      </c>
      <c r="H238" s="231"/>
      <c r="I238" s="232">
        <f>ROUND(E238*H238,2)</f>
        <v>0</v>
      </c>
      <c r="J238" s="231"/>
      <c r="K238" s="232">
        <f>ROUND(E238*J238,2)</f>
        <v>0</v>
      </c>
      <c r="L238" s="232">
        <v>21</v>
      </c>
      <c r="M238" s="232">
        <f>G238*(1+L238/100)</f>
        <v>0</v>
      </c>
      <c r="N238" s="232">
        <v>2.7E-4</v>
      </c>
      <c r="O238" s="232">
        <f>ROUND(E238*N238,2)</f>
        <v>0</v>
      </c>
      <c r="P238" s="232">
        <v>0</v>
      </c>
      <c r="Q238" s="232">
        <f>ROUND(E238*P238,2)</f>
        <v>0</v>
      </c>
      <c r="R238" s="232"/>
      <c r="S238" s="232" t="s">
        <v>137</v>
      </c>
      <c r="T238" s="233" t="s">
        <v>120</v>
      </c>
      <c r="U238" s="219">
        <v>0.13</v>
      </c>
      <c r="V238" s="219">
        <f>ROUND(E238*U238,2)</f>
        <v>0.26</v>
      </c>
      <c r="W238" s="219"/>
      <c r="X238" s="219" t="s">
        <v>143</v>
      </c>
      <c r="Y238" s="210"/>
      <c r="Z238" s="210"/>
      <c r="AA238" s="210"/>
      <c r="AB238" s="210"/>
      <c r="AC238" s="210"/>
      <c r="AD238" s="210"/>
      <c r="AE238" s="210"/>
      <c r="AF238" s="210"/>
      <c r="AG238" s="210" t="s">
        <v>144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51" t="s">
        <v>336</v>
      </c>
      <c r="D239" s="247"/>
      <c r="E239" s="248"/>
      <c r="F239" s="219"/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146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51" t="s">
        <v>337</v>
      </c>
      <c r="D240" s="247"/>
      <c r="E240" s="248">
        <v>2</v>
      </c>
      <c r="F240" s="219"/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146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42"/>
      <c r="D241" s="235"/>
      <c r="E241" s="235"/>
      <c r="F241" s="235"/>
      <c r="G241" s="235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125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x14ac:dyDescent="0.2">
      <c r="A242" s="221" t="s">
        <v>114</v>
      </c>
      <c r="B242" s="222" t="s">
        <v>82</v>
      </c>
      <c r="C242" s="239" t="s">
        <v>83</v>
      </c>
      <c r="D242" s="223"/>
      <c r="E242" s="224"/>
      <c r="F242" s="225"/>
      <c r="G242" s="225">
        <f>SUMIF(AG243:AG274,"&lt;&gt;NOR",G243:G274)</f>
        <v>0</v>
      </c>
      <c r="H242" s="225"/>
      <c r="I242" s="225">
        <f>SUM(I243:I274)</f>
        <v>0</v>
      </c>
      <c r="J242" s="225"/>
      <c r="K242" s="225">
        <f>SUM(K243:K274)</f>
        <v>0</v>
      </c>
      <c r="L242" s="225"/>
      <c r="M242" s="225">
        <f>SUM(M243:M274)</f>
        <v>0</v>
      </c>
      <c r="N242" s="225"/>
      <c r="O242" s="225">
        <f>SUM(O243:O274)</f>
        <v>0</v>
      </c>
      <c r="P242" s="225"/>
      <c r="Q242" s="225">
        <f>SUM(Q243:Q274)</f>
        <v>0</v>
      </c>
      <c r="R242" s="225"/>
      <c r="S242" s="225"/>
      <c r="T242" s="226"/>
      <c r="U242" s="220"/>
      <c r="V242" s="220">
        <f>SUM(V243:V274)</f>
        <v>0</v>
      </c>
      <c r="W242" s="220"/>
      <c r="X242" s="220"/>
      <c r="AG242" t="s">
        <v>115</v>
      </c>
    </row>
    <row r="243" spans="1:60" ht="22.5" outlineLevel="1" x14ac:dyDescent="0.2">
      <c r="A243" s="227">
        <v>60</v>
      </c>
      <c r="B243" s="228" t="s">
        <v>338</v>
      </c>
      <c r="C243" s="240" t="s">
        <v>339</v>
      </c>
      <c r="D243" s="229" t="s">
        <v>249</v>
      </c>
      <c r="E243" s="230">
        <v>20.5885</v>
      </c>
      <c r="F243" s="231"/>
      <c r="G243" s="232">
        <f>ROUND(E243*F243,2)</f>
        <v>0</v>
      </c>
      <c r="H243" s="231"/>
      <c r="I243" s="232">
        <f>ROUND(E243*H243,2)</f>
        <v>0</v>
      </c>
      <c r="J243" s="231"/>
      <c r="K243" s="232">
        <f>ROUND(E243*J243,2)</f>
        <v>0</v>
      </c>
      <c r="L243" s="232">
        <v>21</v>
      </c>
      <c r="M243" s="232">
        <f>G243*(1+L243/100)</f>
        <v>0</v>
      </c>
      <c r="N243" s="232">
        <v>0</v>
      </c>
      <c r="O243" s="232">
        <f>ROUND(E243*N243,2)</f>
        <v>0</v>
      </c>
      <c r="P243" s="232">
        <v>0</v>
      </c>
      <c r="Q243" s="232">
        <f>ROUND(E243*P243,2)</f>
        <v>0</v>
      </c>
      <c r="R243" s="232" t="s">
        <v>340</v>
      </c>
      <c r="S243" s="232" t="s">
        <v>119</v>
      </c>
      <c r="T243" s="233" t="s">
        <v>165</v>
      </c>
      <c r="U243" s="219">
        <v>0</v>
      </c>
      <c r="V243" s="219">
        <f>ROUND(E243*U243,2)</f>
        <v>0</v>
      </c>
      <c r="W243" s="219"/>
      <c r="X243" s="219" t="s">
        <v>341</v>
      </c>
      <c r="Y243" s="210"/>
      <c r="Z243" s="210"/>
      <c r="AA243" s="210"/>
      <c r="AB243" s="210"/>
      <c r="AC243" s="210"/>
      <c r="AD243" s="210"/>
      <c r="AE243" s="210"/>
      <c r="AF243" s="210"/>
      <c r="AG243" s="210" t="s">
        <v>342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2" t="s">
        <v>343</v>
      </c>
      <c r="D244" s="249"/>
      <c r="E244" s="249"/>
      <c r="F244" s="249"/>
      <c r="G244" s="24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168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51" t="s">
        <v>344</v>
      </c>
      <c r="D245" s="247"/>
      <c r="E245" s="248"/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146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51" t="s">
        <v>345</v>
      </c>
      <c r="D246" s="247"/>
      <c r="E246" s="248"/>
      <c r="F246" s="219"/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146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1" t="s">
        <v>346</v>
      </c>
      <c r="D247" s="247"/>
      <c r="E247" s="248">
        <v>20.5885</v>
      </c>
      <c r="F247" s="219"/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146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42"/>
      <c r="D248" s="235"/>
      <c r="E248" s="235"/>
      <c r="F248" s="235"/>
      <c r="G248" s="235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125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27">
        <v>61</v>
      </c>
      <c r="B249" s="228" t="s">
        <v>347</v>
      </c>
      <c r="C249" s="240" t="s">
        <v>348</v>
      </c>
      <c r="D249" s="229" t="s">
        <v>249</v>
      </c>
      <c r="E249" s="230">
        <v>20.5885</v>
      </c>
      <c r="F249" s="231"/>
      <c r="G249" s="232">
        <f>ROUND(E249*F249,2)</f>
        <v>0</v>
      </c>
      <c r="H249" s="231"/>
      <c r="I249" s="232">
        <f>ROUND(E249*H249,2)</f>
        <v>0</v>
      </c>
      <c r="J249" s="231"/>
      <c r="K249" s="232">
        <f>ROUND(E249*J249,2)</f>
        <v>0</v>
      </c>
      <c r="L249" s="232">
        <v>21</v>
      </c>
      <c r="M249" s="232">
        <f>G249*(1+L249/100)</f>
        <v>0</v>
      </c>
      <c r="N249" s="232">
        <v>0</v>
      </c>
      <c r="O249" s="232">
        <f>ROUND(E249*N249,2)</f>
        <v>0</v>
      </c>
      <c r="P249" s="232">
        <v>0</v>
      </c>
      <c r="Q249" s="232">
        <f>ROUND(E249*P249,2)</f>
        <v>0</v>
      </c>
      <c r="R249" s="232" t="s">
        <v>240</v>
      </c>
      <c r="S249" s="232" t="s">
        <v>119</v>
      </c>
      <c r="T249" s="233" t="s">
        <v>165</v>
      </c>
      <c r="U249" s="219">
        <v>0</v>
      </c>
      <c r="V249" s="219">
        <f>ROUND(E249*U249,2)</f>
        <v>0</v>
      </c>
      <c r="W249" s="219"/>
      <c r="X249" s="219" t="s">
        <v>341</v>
      </c>
      <c r="Y249" s="210"/>
      <c r="Z249" s="210"/>
      <c r="AA249" s="210"/>
      <c r="AB249" s="210"/>
      <c r="AC249" s="210"/>
      <c r="AD249" s="210"/>
      <c r="AE249" s="210"/>
      <c r="AF249" s="210"/>
      <c r="AG249" s="210" t="s">
        <v>342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51" t="s">
        <v>344</v>
      </c>
      <c r="D250" s="247"/>
      <c r="E250" s="248"/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146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51" t="s">
        <v>345</v>
      </c>
      <c r="D251" s="247"/>
      <c r="E251" s="248"/>
      <c r="F251" s="219"/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9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146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1" t="s">
        <v>346</v>
      </c>
      <c r="D252" s="247"/>
      <c r="E252" s="248">
        <v>20.5885</v>
      </c>
      <c r="F252" s="219"/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146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42"/>
      <c r="D253" s="235"/>
      <c r="E253" s="235"/>
      <c r="F253" s="235"/>
      <c r="G253" s="235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9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125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27">
        <v>62</v>
      </c>
      <c r="B254" s="228" t="s">
        <v>349</v>
      </c>
      <c r="C254" s="240" t="s">
        <v>350</v>
      </c>
      <c r="D254" s="229" t="s">
        <v>249</v>
      </c>
      <c r="E254" s="230">
        <v>82.354020000000006</v>
      </c>
      <c r="F254" s="231"/>
      <c r="G254" s="232">
        <f>ROUND(E254*F254,2)</f>
        <v>0</v>
      </c>
      <c r="H254" s="231"/>
      <c r="I254" s="232">
        <f>ROUND(E254*H254,2)</f>
        <v>0</v>
      </c>
      <c r="J254" s="231"/>
      <c r="K254" s="232">
        <f>ROUND(E254*J254,2)</f>
        <v>0</v>
      </c>
      <c r="L254" s="232">
        <v>21</v>
      </c>
      <c r="M254" s="232">
        <f>G254*(1+L254/100)</f>
        <v>0</v>
      </c>
      <c r="N254" s="232">
        <v>0</v>
      </c>
      <c r="O254" s="232">
        <f>ROUND(E254*N254,2)</f>
        <v>0</v>
      </c>
      <c r="P254" s="232">
        <v>0</v>
      </c>
      <c r="Q254" s="232">
        <f>ROUND(E254*P254,2)</f>
        <v>0</v>
      </c>
      <c r="R254" s="232" t="s">
        <v>240</v>
      </c>
      <c r="S254" s="232" t="s">
        <v>119</v>
      </c>
      <c r="T254" s="233" t="s">
        <v>165</v>
      </c>
      <c r="U254" s="219">
        <v>0</v>
      </c>
      <c r="V254" s="219">
        <f>ROUND(E254*U254,2)</f>
        <v>0</v>
      </c>
      <c r="W254" s="219"/>
      <c r="X254" s="219" t="s">
        <v>341</v>
      </c>
      <c r="Y254" s="210"/>
      <c r="Z254" s="210"/>
      <c r="AA254" s="210"/>
      <c r="AB254" s="210"/>
      <c r="AC254" s="210"/>
      <c r="AD254" s="210"/>
      <c r="AE254" s="210"/>
      <c r="AF254" s="210"/>
      <c r="AG254" s="210" t="s">
        <v>342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51" t="s">
        <v>344</v>
      </c>
      <c r="D255" s="247"/>
      <c r="E255" s="248"/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146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51" t="s">
        <v>345</v>
      </c>
      <c r="D256" s="247"/>
      <c r="E256" s="248"/>
      <c r="F256" s="219"/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146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51" t="s">
        <v>351</v>
      </c>
      <c r="D257" s="247"/>
      <c r="E257" s="248">
        <v>82.354020000000006</v>
      </c>
      <c r="F257" s="219"/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146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42"/>
      <c r="D258" s="235"/>
      <c r="E258" s="235"/>
      <c r="F258" s="235"/>
      <c r="G258" s="235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125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27">
        <v>63</v>
      </c>
      <c r="B259" s="228" t="s">
        <v>352</v>
      </c>
      <c r="C259" s="240" t="s">
        <v>353</v>
      </c>
      <c r="D259" s="229" t="s">
        <v>249</v>
      </c>
      <c r="E259" s="230">
        <v>20.5885</v>
      </c>
      <c r="F259" s="231"/>
      <c r="G259" s="232">
        <f>ROUND(E259*F259,2)</f>
        <v>0</v>
      </c>
      <c r="H259" s="231"/>
      <c r="I259" s="232">
        <f>ROUND(E259*H259,2)</f>
        <v>0</v>
      </c>
      <c r="J259" s="231"/>
      <c r="K259" s="232">
        <f>ROUND(E259*J259,2)</f>
        <v>0</v>
      </c>
      <c r="L259" s="232">
        <v>21</v>
      </c>
      <c r="M259" s="232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2" t="s">
        <v>240</v>
      </c>
      <c r="S259" s="232" t="s">
        <v>119</v>
      </c>
      <c r="T259" s="233" t="s">
        <v>165</v>
      </c>
      <c r="U259" s="219">
        <v>0</v>
      </c>
      <c r="V259" s="219">
        <f>ROUND(E259*U259,2)</f>
        <v>0</v>
      </c>
      <c r="W259" s="219"/>
      <c r="X259" s="219" t="s">
        <v>341</v>
      </c>
      <c r="Y259" s="210"/>
      <c r="Z259" s="210"/>
      <c r="AA259" s="210"/>
      <c r="AB259" s="210"/>
      <c r="AC259" s="210"/>
      <c r="AD259" s="210"/>
      <c r="AE259" s="210"/>
      <c r="AF259" s="210"/>
      <c r="AG259" s="210" t="s">
        <v>342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51" t="s">
        <v>344</v>
      </c>
      <c r="D260" s="247"/>
      <c r="E260" s="248"/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146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1" t="s">
        <v>345</v>
      </c>
      <c r="D261" s="247"/>
      <c r="E261" s="248"/>
      <c r="F261" s="219"/>
      <c r="G261" s="219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146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1" t="s">
        <v>346</v>
      </c>
      <c r="D262" s="247"/>
      <c r="E262" s="248">
        <v>20.5885</v>
      </c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146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42"/>
      <c r="D263" s="235"/>
      <c r="E263" s="235"/>
      <c r="F263" s="235"/>
      <c r="G263" s="235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125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27">
        <v>64</v>
      </c>
      <c r="B264" s="228" t="s">
        <v>354</v>
      </c>
      <c r="C264" s="240" t="s">
        <v>355</v>
      </c>
      <c r="D264" s="229" t="s">
        <v>249</v>
      </c>
      <c r="E264" s="230">
        <v>20.5885</v>
      </c>
      <c r="F264" s="231"/>
      <c r="G264" s="232">
        <f>ROUND(E264*F264,2)</f>
        <v>0</v>
      </c>
      <c r="H264" s="231"/>
      <c r="I264" s="232">
        <f>ROUND(E264*H264,2)</f>
        <v>0</v>
      </c>
      <c r="J264" s="231"/>
      <c r="K264" s="232">
        <f>ROUND(E264*J264,2)</f>
        <v>0</v>
      </c>
      <c r="L264" s="232">
        <v>21</v>
      </c>
      <c r="M264" s="232">
        <f>G264*(1+L264/100)</f>
        <v>0</v>
      </c>
      <c r="N264" s="232">
        <v>0</v>
      </c>
      <c r="O264" s="232">
        <f>ROUND(E264*N264,2)</f>
        <v>0</v>
      </c>
      <c r="P264" s="232">
        <v>0</v>
      </c>
      <c r="Q264" s="232">
        <f>ROUND(E264*P264,2)</f>
        <v>0</v>
      </c>
      <c r="R264" s="232" t="s">
        <v>356</v>
      </c>
      <c r="S264" s="232" t="s">
        <v>119</v>
      </c>
      <c r="T264" s="233" t="s">
        <v>165</v>
      </c>
      <c r="U264" s="219">
        <v>0</v>
      </c>
      <c r="V264" s="219">
        <f>ROUND(E264*U264,2)</f>
        <v>0</v>
      </c>
      <c r="W264" s="219"/>
      <c r="X264" s="219" t="s">
        <v>341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342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2" t="s">
        <v>357</v>
      </c>
      <c r="D265" s="249"/>
      <c r="E265" s="249"/>
      <c r="F265" s="249"/>
      <c r="G265" s="24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168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51" t="s">
        <v>344</v>
      </c>
      <c r="D266" s="247"/>
      <c r="E266" s="248"/>
      <c r="F266" s="219"/>
      <c r="G266" s="219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146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51" t="s">
        <v>345</v>
      </c>
      <c r="D267" s="247"/>
      <c r="E267" s="248"/>
      <c r="F267" s="219"/>
      <c r="G267" s="21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146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1" t="s">
        <v>346</v>
      </c>
      <c r="D268" s="247"/>
      <c r="E268" s="248">
        <v>20.5885</v>
      </c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146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42"/>
      <c r="D269" s="235"/>
      <c r="E269" s="235"/>
      <c r="F269" s="235"/>
      <c r="G269" s="235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125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27">
        <v>65</v>
      </c>
      <c r="B270" s="228" t="s">
        <v>358</v>
      </c>
      <c r="C270" s="240" t="s">
        <v>359</v>
      </c>
      <c r="D270" s="229" t="s">
        <v>249</v>
      </c>
      <c r="E270" s="230">
        <v>20.5885</v>
      </c>
      <c r="F270" s="231"/>
      <c r="G270" s="232">
        <f>ROUND(E270*F270,2)</f>
        <v>0</v>
      </c>
      <c r="H270" s="231"/>
      <c r="I270" s="232">
        <f>ROUND(E270*H270,2)</f>
        <v>0</v>
      </c>
      <c r="J270" s="231"/>
      <c r="K270" s="232">
        <f>ROUND(E270*J270,2)</f>
        <v>0</v>
      </c>
      <c r="L270" s="232">
        <v>21</v>
      </c>
      <c r="M270" s="232">
        <f>G270*(1+L270/100)</f>
        <v>0</v>
      </c>
      <c r="N270" s="232">
        <v>0</v>
      </c>
      <c r="O270" s="232">
        <f>ROUND(E270*N270,2)</f>
        <v>0</v>
      </c>
      <c r="P270" s="232">
        <v>0</v>
      </c>
      <c r="Q270" s="232">
        <f>ROUND(E270*P270,2)</f>
        <v>0</v>
      </c>
      <c r="R270" s="232"/>
      <c r="S270" s="232" t="s">
        <v>137</v>
      </c>
      <c r="T270" s="233" t="s">
        <v>120</v>
      </c>
      <c r="U270" s="219">
        <v>0</v>
      </c>
      <c r="V270" s="219">
        <f>ROUND(E270*U270,2)</f>
        <v>0</v>
      </c>
      <c r="W270" s="219"/>
      <c r="X270" s="219" t="s">
        <v>341</v>
      </c>
      <c r="Y270" s="210"/>
      <c r="Z270" s="210"/>
      <c r="AA270" s="210"/>
      <c r="AB270" s="210"/>
      <c r="AC270" s="210"/>
      <c r="AD270" s="210"/>
      <c r="AE270" s="210"/>
      <c r="AF270" s="210"/>
      <c r="AG270" s="210" t="s">
        <v>342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51" t="s">
        <v>344</v>
      </c>
      <c r="D271" s="247"/>
      <c r="E271" s="248"/>
      <c r="F271" s="219"/>
      <c r="G271" s="219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146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51" t="s">
        <v>345</v>
      </c>
      <c r="D272" s="247"/>
      <c r="E272" s="248"/>
      <c r="F272" s="219"/>
      <c r="G272" s="219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146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51" t="s">
        <v>346</v>
      </c>
      <c r="D273" s="247"/>
      <c r="E273" s="248">
        <v>20.5885</v>
      </c>
      <c r="F273" s="219"/>
      <c r="G273" s="219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146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42"/>
      <c r="D274" s="235"/>
      <c r="E274" s="235"/>
      <c r="F274" s="235"/>
      <c r="G274" s="235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125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x14ac:dyDescent="0.2">
      <c r="A275" s="3"/>
      <c r="B275" s="4"/>
      <c r="C275" s="244"/>
      <c r="D275" s="6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AE275">
        <v>15</v>
      </c>
      <c r="AF275">
        <v>21</v>
      </c>
      <c r="AG275" t="s">
        <v>101</v>
      </c>
    </row>
    <row r="276" spans="1:60" x14ac:dyDescent="0.2">
      <c r="A276" s="213"/>
      <c r="B276" s="214" t="s">
        <v>29</v>
      </c>
      <c r="C276" s="245"/>
      <c r="D276" s="215"/>
      <c r="E276" s="216"/>
      <c r="F276" s="216"/>
      <c r="G276" s="238">
        <f>G8+G26+G86+G98+G109+G114+G119+G152+G160+G187+G204+G223+G226+G237+G242</f>
        <v>0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AE276">
        <f>SUMIF(L7:L274,AE275,G7:G274)</f>
        <v>0</v>
      </c>
      <c r="AF276">
        <f>SUMIF(L7:L274,AF275,G7:G274)</f>
        <v>0</v>
      </c>
      <c r="AG276" t="s">
        <v>140</v>
      </c>
    </row>
    <row r="277" spans="1:60" x14ac:dyDescent="0.2">
      <c r="C277" s="246"/>
      <c r="D277" s="10"/>
      <c r="AG277" t="s">
        <v>141</v>
      </c>
    </row>
    <row r="278" spans="1:60" x14ac:dyDescent="0.2">
      <c r="D278" s="10"/>
    </row>
    <row r="279" spans="1:60" x14ac:dyDescent="0.2">
      <c r="D279" s="10"/>
    </row>
    <row r="280" spans="1:60" x14ac:dyDescent="0.2">
      <c r="D280" s="10"/>
    </row>
    <row r="281" spans="1:60" x14ac:dyDescent="0.2">
      <c r="D281" s="10"/>
    </row>
    <row r="282" spans="1:60" x14ac:dyDescent="0.2">
      <c r="D282" s="10"/>
    </row>
    <row r="283" spans="1:60" x14ac:dyDescent="0.2">
      <c r="D283" s="10"/>
    </row>
    <row r="284" spans="1:60" x14ac:dyDescent="0.2">
      <c r="D284" s="10"/>
    </row>
    <row r="285" spans="1:60" x14ac:dyDescent="0.2">
      <c r="D285" s="10"/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89">
    <mergeCell ref="C258:G258"/>
    <mergeCell ref="C263:G263"/>
    <mergeCell ref="C265:G265"/>
    <mergeCell ref="C269:G269"/>
    <mergeCell ref="C274:G274"/>
    <mergeCell ref="C231:G231"/>
    <mergeCell ref="C236:G236"/>
    <mergeCell ref="C241:G241"/>
    <mergeCell ref="C244:G244"/>
    <mergeCell ref="C248:G248"/>
    <mergeCell ref="C253:G253"/>
    <mergeCell ref="C214:G214"/>
    <mergeCell ref="C216:G216"/>
    <mergeCell ref="C218:G218"/>
    <mergeCell ref="C220:G220"/>
    <mergeCell ref="C222:G222"/>
    <mergeCell ref="C225:G225"/>
    <mergeCell ref="C201:G201"/>
    <mergeCell ref="C203:G203"/>
    <mergeCell ref="C206:G206"/>
    <mergeCell ref="C208:G208"/>
    <mergeCell ref="C210:G210"/>
    <mergeCell ref="C212:G212"/>
    <mergeCell ref="C189:G189"/>
    <mergeCell ref="C191:G191"/>
    <mergeCell ref="C193:G193"/>
    <mergeCell ref="C195:G195"/>
    <mergeCell ref="C197:G197"/>
    <mergeCell ref="C199:G199"/>
    <mergeCell ref="C176:G176"/>
    <mergeCell ref="C178:G178"/>
    <mergeCell ref="C180:G180"/>
    <mergeCell ref="C182:G182"/>
    <mergeCell ref="C184:G184"/>
    <mergeCell ref="C186:G186"/>
    <mergeCell ref="C164:G164"/>
    <mergeCell ref="C166:G166"/>
    <mergeCell ref="C168:G168"/>
    <mergeCell ref="C170:G170"/>
    <mergeCell ref="C172:G172"/>
    <mergeCell ref="C174:G174"/>
    <mergeCell ref="C147:G147"/>
    <mergeCell ref="C151:G151"/>
    <mergeCell ref="C154:G154"/>
    <mergeCell ref="C155:G155"/>
    <mergeCell ref="C159:G159"/>
    <mergeCell ref="C162:G162"/>
    <mergeCell ref="C132:G132"/>
    <mergeCell ref="C135:G135"/>
    <mergeCell ref="C137:G137"/>
    <mergeCell ref="C140:G140"/>
    <mergeCell ref="C142:G142"/>
    <mergeCell ref="C145:G145"/>
    <mergeCell ref="C113:G113"/>
    <mergeCell ref="C116:G116"/>
    <mergeCell ref="C118:G118"/>
    <mergeCell ref="C121:G121"/>
    <mergeCell ref="C125:G125"/>
    <mergeCell ref="C130:G130"/>
    <mergeCell ref="C93:G93"/>
    <mergeCell ref="C97:G97"/>
    <mergeCell ref="C100:G100"/>
    <mergeCell ref="C103:G103"/>
    <mergeCell ref="C105:G105"/>
    <mergeCell ref="C108:G108"/>
    <mergeCell ref="C70:G70"/>
    <mergeCell ref="C74:G74"/>
    <mergeCell ref="C76:G76"/>
    <mergeCell ref="C80:G80"/>
    <mergeCell ref="C85:G85"/>
    <mergeCell ref="C91:G91"/>
    <mergeCell ref="C51:G51"/>
    <mergeCell ref="C56:G56"/>
    <mergeCell ref="C58:G58"/>
    <mergeCell ref="C62:G62"/>
    <mergeCell ref="C64:G64"/>
    <mergeCell ref="C68:G68"/>
    <mergeCell ref="C33:G33"/>
    <mergeCell ref="C35:G35"/>
    <mergeCell ref="C39:G39"/>
    <mergeCell ref="C41:G41"/>
    <mergeCell ref="C45:G45"/>
    <mergeCell ref="C47:G47"/>
    <mergeCell ref="A1:G1"/>
    <mergeCell ref="C2:G2"/>
    <mergeCell ref="C3:G3"/>
    <mergeCell ref="C4:G4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2020-03-12T20:44:37Z</dcterms:modified>
</cp:coreProperties>
</file>