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Pol'!$A$1:$X$292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16" i="1" s="1"/>
  <c r="I53" i="1"/>
  <c r="I52" i="1"/>
  <c r="G44" i="1"/>
  <c r="F44" i="1"/>
  <c r="G43" i="1"/>
  <c r="F43" i="1"/>
  <c r="G41" i="1"/>
  <c r="H41" i="1" s="1"/>
  <c r="I41" i="1" s="1"/>
  <c r="F41" i="1"/>
  <c r="G40" i="1"/>
  <c r="F40" i="1"/>
  <c r="G39" i="1"/>
  <c r="F39" i="1"/>
  <c r="G291" i="13"/>
  <c r="BA155" i="13"/>
  <c r="BA154" i="13"/>
  <c r="BA147" i="13"/>
  <c r="BA142" i="13"/>
  <c r="BA132" i="13"/>
  <c r="BA93" i="13"/>
  <c r="BA64" i="13"/>
  <c r="BA28" i="13"/>
  <c r="I8" i="13"/>
  <c r="Q8" i="13"/>
  <c r="G9" i="13"/>
  <c r="I9" i="13"/>
  <c r="K9" i="13"/>
  <c r="K8" i="13" s="1"/>
  <c r="O9" i="13"/>
  <c r="O8" i="13" s="1"/>
  <c r="Q9" i="13"/>
  <c r="V9" i="13"/>
  <c r="V8" i="13" s="1"/>
  <c r="G27" i="13"/>
  <c r="I27" i="13"/>
  <c r="K27" i="13"/>
  <c r="O27" i="13"/>
  <c r="Q27" i="13"/>
  <c r="V27" i="13"/>
  <c r="G34" i="13"/>
  <c r="I34" i="13"/>
  <c r="I26" i="13" s="1"/>
  <c r="K34" i="13"/>
  <c r="M34" i="13"/>
  <c r="O34" i="13"/>
  <c r="Q34" i="13"/>
  <c r="Q26" i="13" s="1"/>
  <c r="V34" i="13"/>
  <c r="G40" i="13"/>
  <c r="M40" i="13" s="1"/>
  <c r="I40" i="13"/>
  <c r="K40" i="13"/>
  <c r="O40" i="13"/>
  <c r="Q40" i="13"/>
  <c r="V40" i="13"/>
  <c r="G46" i="13"/>
  <c r="I46" i="13"/>
  <c r="K46" i="13"/>
  <c r="M46" i="13"/>
  <c r="O46" i="13"/>
  <c r="Q46" i="13"/>
  <c r="V46" i="13"/>
  <c r="G52" i="13"/>
  <c r="M52" i="13" s="1"/>
  <c r="I52" i="13"/>
  <c r="K52" i="13"/>
  <c r="O52" i="13"/>
  <c r="Q52" i="13"/>
  <c r="V52" i="13"/>
  <c r="G57" i="13"/>
  <c r="I57" i="13"/>
  <c r="K57" i="13"/>
  <c r="M57" i="13"/>
  <c r="O57" i="13"/>
  <c r="Q57" i="13"/>
  <c r="V57" i="13"/>
  <c r="G63" i="13"/>
  <c r="M63" i="13" s="1"/>
  <c r="I63" i="13"/>
  <c r="K63" i="13"/>
  <c r="O63" i="13"/>
  <c r="Q63" i="13"/>
  <c r="V63" i="13"/>
  <c r="G69" i="13"/>
  <c r="I69" i="13"/>
  <c r="K69" i="13"/>
  <c r="M69" i="13"/>
  <c r="O69" i="13"/>
  <c r="Q69" i="13"/>
  <c r="V69" i="13"/>
  <c r="G75" i="13"/>
  <c r="M75" i="13" s="1"/>
  <c r="I75" i="13"/>
  <c r="K75" i="13"/>
  <c r="O75" i="13"/>
  <c r="Q75" i="13"/>
  <c r="V75" i="13"/>
  <c r="G81" i="13"/>
  <c r="I81" i="13"/>
  <c r="K81" i="13"/>
  <c r="M81" i="13"/>
  <c r="O81" i="13"/>
  <c r="Q81" i="13"/>
  <c r="V81" i="13"/>
  <c r="G86" i="13"/>
  <c r="G87" i="13"/>
  <c r="I87" i="13"/>
  <c r="I86" i="13" s="1"/>
  <c r="K87" i="13"/>
  <c r="M87" i="13"/>
  <c r="O87" i="13"/>
  <c r="Q87" i="13"/>
  <c r="Q86" i="13" s="1"/>
  <c r="V87" i="13"/>
  <c r="G92" i="13"/>
  <c r="M92" i="13" s="1"/>
  <c r="I92" i="13"/>
  <c r="K92" i="13"/>
  <c r="K86" i="13" s="1"/>
  <c r="O92" i="13"/>
  <c r="O86" i="13" s="1"/>
  <c r="Q92" i="13"/>
  <c r="V92" i="13"/>
  <c r="V86" i="13" s="1"/>
  <c r="G99" i="13"/>
  <c r="I99" i="13"/>
  <c r="K99" i="13"/>
  <c r="K98" i="13" s="1"/>
  <c r="O99" i="13"/>
  <c r="O98" i="13" s="1"/>
  <c r="Q99" i="13"/>
  <c r="V99" i="13"/>
  <c r="V98" i="13" s="1"/>
  <c r="G104" i="13"/>
  <c r="I104" i="13"/>
  <c r="I98" i="13" s="1"/>
  <c r="K104" i="13"/>
  <c r="M104" i="13"/>
  <c r="O104" i="13"/>
  <c r="Q104" i="13"/>
  <c r="Q98" i="13" s="1"/>
  <c r="V104" i="13"/>
  <c r="G109" i="13"/>
  <c r="K109" i="13"/>
  <c r="O109" i="13"/>
  <c r="V109" i="13"/>
  <c r="G110" i="13"/>
  <c r="I110" i="13"/>
  <c r="I109" i="13" s="1"/>
  <c r="K110" i="13"/>
  <c r="M110" i="13"/>
  <c r="M109" i="13" s="1"/>
  <c r="O110" i="13"/>
  <c r="Q110" i="13"/>
  <c r="Q109" i="13" s="1"/>
  <c r="V110" i="13"/>
  <c r="G114" i="13"/>
  <c r="G115" i="13"/>
  <c r="I115" i="13"/>
  <c r="I114" i="13" s="1"/>
  <c r="K115" i="13"/>
  <c r="M115" i="13"/>
  <c r="O115" i="13"/>
  <c r="Q115" i="13"/>
  <c r="Q114" i="13" s="1"/>
  <c r="V115" i="13"/>
  <c r="G117" i="13"/>
  <c r="M117" i="13" s="1"/>
  <c r="I117" i="13"/>
  <c r="K117" i="13"/>
  <c r="K114" i="13" s="1"/>
  <c r="O117" i="13"/>
  <c r="O114" i="13" s="1"/>
  <c r="Q117" i="13"/>
  <c r="V117" i="13"/>
  <c r="V114" i="13" s="1"/>
  <c r="G120" i="13"/>
  <c r="I120" i="13"/>
  <c r="K120" i="13"/>
  <c r="O120" i="13"/>
  <c r="Q120" i="13"/>
  <c r="V120" i="13"/>
  <c r="G126" i="13"/>
  <c r="I126" i="13"/>
  <c r="I119" i="13" s="1"/>
  <c r="K126" i="13"/>
  <c r="M126" i="13"/>
  <c r="O126" i="13"/>
  <c r="Q126" i="13"/>
  <c r="Q119" i="13" s="1"/>
  <c r="V126" i="13"/>
  <c r="G131" i="13"/>
  <c r="M131" i="13" s="1"/>
  <c r="I131" i="13"/>
  <c r="K131" i="13"/>
  <c r="O131" i="13"/>
  <c r="Q131" i="13"/>
  <c r="V131" i="13"/>
  <c r="G136" i="13"/>
  <c r="I136" i="13"/>
  <c r="K136" i="13"/>
  <c r="M136" i="13"/>
  <c r="O136" i="13"/>
  <c r="Q136" i="13"/>
  <c r="V136" i="13"/>
  <c r="G141" i="13"/>
  <c r="M141" i="13" s="1"/>
  <c r="I141" i="13"/>
  <c r="K141" i="13"/>
  <c r="O141" i="13"/>
  <c r="Q141" i="13"/>
  <c r="V141" i="13"/>
  <c r="G146" i="13"/>
  <c r="I146" i="13"/>
  <c r="K146" i="13"/>
  <c r="M146" i="13"/>
  <c r="O146" i="13"/>
  <c r="Q146" i="13"/>
  <c r="V146" i="13"/>
  <c r="G152" i="13"/>
  <c r="K152" i="13"/>
  <c r="O152" i="13"/>
  <c r="V152" i="13"/>
  <c r="G153" i="13"/>
  <c r="I153" i="13"/>
  <c r="I152" i="13" s="1"/>
  <c r="K153" i="13"/>
  <c r="M153" i="13"/>
  <c r="M152" i="13" s="1"/>
  <c r="O153" i="13"/>
  <c r="Q153" i="13"/>
  <c r="Q152" i="13" s="1"/>
  <c r="V153" i="13"/>
  <c r="G160" i="13"/>
  <c r="K160" i="13"/>
  <c r="O160" i="13"/>
  <c r="V160" i="13"/>
  <c r="G161" i="13"/>
  <c r="I161" i="13"/>
  <c r="I160" i="13" s="1"/>
  <c r="K161" i="13"/>
  <c r="M161" i="13"/>
  <c r="M160" i="13" s="1"/>
  <c r="O161" i="13"/>
  <c r="Q161" i="13"/>
  <c r="Q160" i="13" s="1"/>
  <c r="V161" i="13"/>
  <c r="G164" i="13"/>
  <c r="I164" i="13"/>
  <c r="K164" i="13"/>
  <c r="M164" i="13"/>
  <c r="O164" i="13"/>
  <c r="Q164" i="13"/>
  <c r="V164" i="13"/>
  <c r="G166" i="13"/>
  <c r="M166" i="13" s="1"/>
  <c r="I166" i="13"/>
  <c r="K166" i="13"/>
  <c r="K163" i="13" s="1"/>
  <c r="O166" i="13"/>
  <c r="O163" i="13" s="1"/>
  <c r="Q166" i="13"/>
  <c r="V166" i="13"/>
  <c r="G168" i="13"/>
  <c r="I168" i="13"/>
  <c r="K168" i="13"/>
  <c r="M168" i="13"/>
  <c r="O168" i="13"/>
  <c r="Q168" i="13"/>
  <c r="V168" i="13"/>
  <c r="G170" i="13"/>
  <c r="M170" i="13" s="1"/>
  <c r="I170" i="13"/>
  <c r="K170" i="13"/>
  <c r="O170" i="13"/>
  <c r="Q170" i="13"/>
  <c r="V170" i="13"/>
  <c r="V163" i="13" s="1"/>
  <c r="G172" i="13"/>
  <c r="I172" i="13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I176" i="13"/>
  <c r="K176" i="13"/>
  <c r="M176" i="13"/>
  <c r="O176" i="13"/>
  <c r="Q176" i="13"/>
  <c r="V176" i="13"/>
  <c r="G178" i="13"/>
  <c r="M178" i="13" s="1"/>
  <c r="I178" i="13"/>
  <c r="K178" i="13"/>
  <c r="O178" i="13"/>
  <c r="Q178" i="13"/>
  <c r="V178" i="13"/>
  <c r="G180" i="13"/>
  <c r="I180" i="13"/>
  <c r="K180" i="13"/>
  <c r="M180" i="13"/>
  <c r="O180" i="13"/>
  <c r="Q180" i="13"/>
  <c r="V180" i="13"/>
  <c r="G182" i="13"/>
  <c r="M182" i="13" s="1"/>
  <c r="I182" i="13"/>
  <c r="K182" i="13"/>
  <c r="O182" i="13"/>
  <c r="Q182" i="13"/>
  <c r="V182" i="13"/>
  <c r="G184" i="13"/>
  <c r="I184" i="13"/>
  <c r="K184" i="13"/>
  <c r="M184" i="13"/>
  <c r="O184" i="13"/>
  <c r="Q184" i="13"/>
  <c r="V184" i="13"/>
  <c r="G186" i="13"/>
  <c r="M186" i="13" s="1"/>
  <c r="I186" i="13"/>
  <c r="K186" i="13"/>
  <c r="O186" i="13"/>
  <c r="Q186" i="13"/>
  <c r="V186" i="13"/>
  <c r="G188" i="13"/>
  <c r="I188" i="13"/>
  <c r="K188" i="13"/>
  <c r="M188" i="13"/>
  <c r="O188" i="13"/>
  <c r="Q188" i="13"/>
  <c r="V188" i="13"/>
  <c r="G190" i="13"/>
  <c r="M190" i="13" s="1"/>
  <c r="I190" i="13"/>
  <c r="K190" i="13"/>
  <c r="O190" i="13"/>
  <c r="Q190" i="13"/>
  <c r="V190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7" i="13"/>
  <c r="I197" i="13"/>
  <c r="K197" i="13"/>
  <c r="O197" i="13"/>
  <c r="Q197" i="13"/>
  <c r="V197" i="13"/>
  <c r="G199" i="13"/>
  <c r="I199" i="13"/>
  <c r="I196" i="13" s="1"/>
  <c r="K199" i="13"/>
  <c r="M199" i="13"/>
  <c r="O199" i="13"/>
  <c r="Q199" i="13"/>
  <c r="Q196" i="13" s="1"/>
  <c r="V199" i="13"/>
  <c r="G201" i="13"/>
  <c r="M201" i="13" s="1"/>
  <c r="I201" i="13"/>
  <c r="K201" i="13"/>
  <c r="O201" i="13"/>
  <c r="Q201" i="13"/>
  <c r="V201" i="13"/>
  <c r="G203" i="13"/>
  <c r="I203" i="13"/>
  <c r="K203" i="13"/>
  <c r="M203" i="13"/>
  <c r="O203" i="13"/>
  <c r="Q203" i="13"/>
  <c r="V203" i="13"/>
  <c r="G205" i="13"/>
  <c r="M205" i="13" s="1"/>
  <c r="I205" i="13"/>
  <c r="K205" i="13"/>
  <c r="O205" i="13"/>
  <c r="Q205" i="13"/>
  <c r="V205" i="13"/>
  <c r="G207" i="13"/>
  <c r="I207" i="13"/>
  <c r="K207" i="13"/>
  <c r="M207" i="13"/>
  <c r="O207" i="13"/>
  <c r="Q207" i="13"/>
  <c r="V207" i="13"/>
  <c r="G209" i="13"/>
  <c r="M209" i="13" s="1"/>
  <c r="I209" i="13"/>
  <c r="K209" i="13"/>
  <c r="O209" i="13"/>
  <c r="Q209" i="13"/>
  <c r="V209" i="13"/>
  <c r="G211" i="13"/>
  <c r="I211" i="13"/>
  <c r="K211" i="13"/>
  <c r="M211" i="13"/>
  <c r="O211" i="13"/>
  <c r="Q211" i="13"/>
  <c r="V211" i="13"/>
  <c r="G214" i="13"/>
  <c r="I214" i="13"/>
  <c r="K214" i="13"/>
  <c r="M214" i="13"/>
  <c r="O214" i="13"/>
  <c r="Q214" i="13"/>
  <c r="V214" i="13"/>
  <c r="G216" i="13"/>
  <c r="M216" i="13" s="1"/>
  <c r="I216" i="13"/>
  <c r="K216" i="13"/>
  <c r="K213" i="13" s="1"/>
  <c r="O216" i="13"/>
  <c r="O213" i="13" s="1"/>
  <c r="Q216" i="13"/>
  <c r="V216" i="13"/>
  <c r="V213" i="13" s="1"/>
  <c r="G218" i="13"/>
  <c r="I218" i="13"/>
  <c r="K218" i="13"/>
  <c r="M218" i="13"/>
  <c r="O218" i="13"/>
  <c r="Q218" i="13"/>
  <c r="V218" i="13"/>
  <c r="G220" i="13"/>
  <c r="M220" i="13" s="1"/>
  <c r="I220" i="13"/>
  <c r="K220" i="13"/>
  <c r="O220" i="13"/>
  <c r="Q220" i="13"/>
  <c r="V220" i="13"/>
  <c r="G222" i="13"/>
  <c r="I222" i="13"/>
  <c r="K222" i="13"/>
  <c r="M222" i="13"/>
  <c r="O222" i="13"/>
  <c r="Q222" i="13"/>
  <c r="V222" i="13"/>
  <c r="G224" i="13"/>
  <c r="M224" i="13" s="1"/>
  <c r="I224" i="13"/>
  <c r="K224" i="13"/>
  <c r="O224" i="13"/>
  <c r="Q224" i="13"/>
  <c r="V224" i="13"/>
  <c r="G226" i="13"/>
  <c r="I226" i="13"/>
  <c r="K226" i="13"/>
  <c r="M226" i="13"/>
  <c r="O226" i="13"/>
  <c r="Q226" i="13"/>
  <c r="V226" i="13"/>
  <c r="G228" i="13"/>
  <c r="M228" i="13" s="1"/>
  <c r="I228" i="13"/>
  <c r="K228" i="13"/>
  <c r="O228" i="13"/>
  <c r="Q228" i="13"/>
  <c r="V228" i="13"/>
  <c r="G230" i="13"/>
  <c r="I230" i="13"/>
  <c r="K230" i="13"/>
  <c r="M230" i="13"/>
  <c r="O230" i="13"/>
  <c r="Q230" i="13"/>
  <c r="V230" i="13"/>
  <c r="G232" i="13"/>
  <c r="M232" i="13" s="1"/>
  <c r="I232" i="13"/>
  <c r="K232" i="13"/>
  <c r="O232" i="13"/>
  <c r="Q232" i="13"/>
  <c r="V232" i="13"/>
  <c r="G234" i="13"/>
  <c r="I234" i="13"/>
  <c r="K234" i="13"/>
  <c r="M234" i="13"/>
  <c r="O234" i="13"/>
  <c r="Q234" i="13"/>
  <c r="V234" i="13"/>
  <c r="G236" i="13"/>
  <c r="M236" i="13" s="1"/>
  <c r="I236" i="13"/>
  <c r="K236" i="13"/>
  <c r="O236" i="13"/>
  <c r="Q236" i="13"/>
  <c r="V236" i="13"/>
  <c r="I238" i="13"/>
  <c r="Q238" i="13"/>
  <c r="G239" i="13"/>
  <c r="I239" i="13"/>
  <c r="K239" i="13"/>
  <c r="K238" i="13" s="1"/>
  <c r="O239" i="13"/>
  <c r="O238" i="13" s="1"/>
  <c r="Q239" i="13"/>
  <c r="V239" i="13"/>
  <c r="V238" i="13" s="1"/>
  <c r="G242" i="13"/>
  <c r="I242" i="13"/>
  <c r="K242" i="13"/>
  <c r="K241" i="13" s="1"/>
  <c r="O242" i="13"/>
  <c r="O241" i="13" s="1"/>
  <c r="Q242" i="13"/>
  <c r="V242" i="13"/>
  <c r="V241" i="13" s="1"/>
  <c r="G247" i="13"/>
  <c r="I247" i="13"/>
  <c r="I241" i="13" s="1"/>
  <c r="K247" i="13"/>
  <c r="M247" i="13"/>
  <c r="O247" i="13"/>
  <c r="Q247" i="13"/>
  <c r="Q241" i="13" s="1"/>
  <c r="V247" i="13"/>
  <c r="G252" i="13"/>
  <c r="K252" i="13"/>
  <c r="O252" i="13"/>
  <c r="V252" i="13"/>
  <c r="G253" i="13"/>
  <c r="I253" i="13"/>
  <c r="I252" i="13" s="1"/>
  <c r="K253" i="13"/>
  <c r="M253" i="13"/>
  <c r="M252" i="13" s="1"/>
  <c r="O253" i="13"/>
  <c r="Q253" i="13"/>
  <c r="Q252" i="13" s="1"/>
  <c r="V253" i="13"/>
  <c r="G258" i="13"/>
  <c r="M258" i="13" s="1"/>
  <c r="I258" i="13"/>
  <c r="K258" i="13"/>
  <c r="K257" i="13" s="1"/>
  <c r="O258" i="13"/>
  <c r="O257" i="13" s="1"/>
  <c r="Q258" i="13"/>
  <c r="V258" i="13"/>
  <c r="V257" i="13" s="1"/>
  <c r="G264" i="13"/>
  <c r="I264" i="13"/>
  <c r="K264" i="13"/>
  <c r="M264" i="13"/>
  <c r="O264" i="13"/>
  <c r="Q264" i="13"/>
  <c r="Q257" i="13" s="1"/>
  <c r="V264" i="13"/>
  <c r="G269" i="13"/>
  <c r="M269" i="13" s="1"/>
  <c r="I269" i="13"/>
  <c r="K269" i="13"/>
  <c r="O269" i="13"/>
  <c r="Q269" i="13"/>
  <c r="V269" i="13"/>
  <c r="G274" i="13"/>
  <c r="I274" i="13"/>
  <c r="K274" i="13"/>
  <c r="M274" i="13"/>
  <c r="O274" i="13"/>
  <c r="Q274" i="13"/>
  <c r="V274" i="13"/>
  <c r="G279" i="13"/>
  <c r="M279" i="13" s="1"/>
  <c r="I279" i="13"/>
  <c r="K279" i="13"/>
  <c r="O279" i="13"/>
  <c r="Q279" i="13"/>
  <c r="V279" i="13"/>
  <c r="G285" i="13"/>
  <c r="I285" i="13"/>
  <c r="K285" i="13"/>
  <c r="M285" i="13"/>
  <c r="O285" i="13"/>
  <c r="Q285" i="13"/>
  <c r="V285" i="13"/>
  <c r="AE291" i="13"/>
  <c r="G26" i="12"/>
  <c r="BA19" i="12"/>
  <c r="BA16" i="12"/>
  <c r="BA1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AE26" i="12"/>
  <c r="AF26" i="12"/>
  <c r="I20" i="1"/>
  <c r="I19" i="1"/>
  <c r="I18" i="1"/>
  <c r="I17" i="1"/>
  <c r="I69" i="1"/>
  <c r="J68" i="1" s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0" i="1"/>
  <c r="I40" i="1" s="1"/>
  <c r="H39" i="1"/>
  <c r="H45" i="1" s="1"/>
  <c r="J53" i="1" l="1"/>
  <c r="J52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A23" i="1"/>
  <c r="A24" i="1" s="1"/>
  <c r="G24" i="1" s="1"/>
  <c r="A27" i="1" s="1"/>
  <c r="A29" i="1" s="1"/>
  <c r="G29" i="1" s="1"/>
  <c r="G27" i="1" s="1"/>
  <c r="G28" i="1"/>
  <c r="M257" i="13"/>
  <c r="G257" i="13"/>
  <c r="G241" i="13"/>
  <c r="M242" i="13"/>
  <c r="M241" i="13" s="1"/>
  <c r="G213" i="13"/>
  <c r="K196" i="13"/>
  <c r="G196" i="13"/>
  <c r="M197" i="13"/>
  <c r="M196" i="13" s="1"/>
  <c r="Q163" i="13"/>
  <c r="M163" i="13"/>
  <c r="I163" i="13"/>
  <c r="K119" i="13"/>
  <c r="G119" i="13"/>
  <c r="M120" i="13"/>
  <c r="M119" i="13" s="1"/>
  <c r="G98" i="13"/>
  <c r="M99" i="13"/>
  <c r="M98" i="13" s="1"/>
  <c r="V26" i="13"/>
  <c r="O26" i="13"/>
  <c r="G8" i="13"/>
  <c r="M9" i="13"/>
  <c r="M8" i="13" s="1"/>
  <c r="AF291" i="13"/>
  <c r="I257" i="13"/>
  <c r="G238" i="13"/>
  <c r="M239" i="13"/>
  <c r="M238" i="13" s="1"/>
  <c r="Q213" i="13"/>
  <c r="M213" i="13"/>
  <c r="I213" i="13"/>
  <c r="V196" i="13"/>
  <c r="O196" i="13"/>
  <c r="G163" i="13"/>
  <c r="V119" i="13"/>
  <c r="O119" i="13"/>
  <c r="M114" i="13"/>
  <c r="M86" i="13"/>
  <c r="K26" i="13"/>
  <c r="G26" i="13"/>
  <c r="M27" i="13"/>
  <c r="M26" i="13" s="1"/>
  <c r="M8" i="12"/>
  <c r="G8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9" i="1" l="1"/>
  <c r="J43" i="1"/>
  <c r="J41" i="1"/>
  <c r="J39" i="1"/>
  <c r="J45" i="1" s="1"/>
  <c r="J44" i="1"/>
  <c r="J42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<sst xmlns="http://schemas.openxmlformats.org/spreadsheetml/2006/main" count="1183" uniqueCount="378">
  <si>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</si>
  <si>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</si>
  <si>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</si>
  <si>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</si>
  <si>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</si>
  <si>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</si>
  <si>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</si>
  <si>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</si>
  <si>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</si>
  <si>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</si>
  <si>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</si>
  <si>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</si>
  <si>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</si>
  <si>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</si>
  <si>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</si>
  <si>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</si>
  <si>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</si>
  <si>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</si>
  <si>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</si>
  <si>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</si>
  <si>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</si>
  <si>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</si>
  <si>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</si>
  <si>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</si>
  <si>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</si>
  <si>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</si>
  <si>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</si>
  <si>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</si>
  <si>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</si>
  <si>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</si>
  <si>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</si>
  <si>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</si>
  <si>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</si>
  <si>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</si>
  <si>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</si>
  <si>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</si>
  <si>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</si>
  <si>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</si>
  <si>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</si>
  <si>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</si>
  <si>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</si>
  <si>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</si>
  <si>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</si>
  <si>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ELP_49</t>
  </si>
  <si>
    <t>UMÍSTĚNÍ ELEKTRONICKÝCH INFO. PANELŮ SPOL. DPMB, a.s.  - BRNO - TKALCOVSKÁ - k.ú. ZÁBRDOVICE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</si>
  <si>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</si>
  <si>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</si>
  <si>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</si>
  <si>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</si>
  <si>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</si>
  <si>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</si>
  <si>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</si>
  <si>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</si>
  <si>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</si>
  <si>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</si>
  <si>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</si>
  <si>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</si>
  <si>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</si>
  <si>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5</t>
  </si>
  <si>
    <t>Komunikace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</si>
  <si>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</si>
  <si>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</si>
  <si>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</si>
  <si>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</si>
  <si>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</si>
  <si>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</si>
  <si>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</si>
  <si>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</si>
  <si>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</si>
  <si>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</si>
  <si>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HZS</t>
  </si>
  <si>
    <t>Hodinové zúčtovací sazby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</si>
  <si>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</si>
  <si>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</si>
  <si>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</si>
  <si>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</si>
  <si>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</si>
  <si>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</si>
  <si>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</si>
  <si>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</si>
  <si>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</si>
  <si>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</si>
  <si>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</si>
  <si>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</si>
  <si>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</si>
  <si>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</si>
  <si>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</si>
  <si>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</si>
  <si>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</si>
  <si>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</si>
  <si>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</si>
  <si>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</si>
  <si>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</si>
  <si>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</si>
  <si>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</si>
  <si>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</si>
  <si>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</si>
  <si>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</si>
  <si>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</si>
  <si>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</si>
  <si>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</si>
  <si>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</si>
  <si>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</si>
  <si>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</si>
  <si>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</si>
  <si>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</si>
  <si>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</si>
  <si>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</si>
  <si>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</si>
  <si>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</si>
  <si>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</si>
  <si>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</si>
  <si>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</si>
  <si>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</si>
  <si>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</si>
  <si>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</si>
  <si>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</si>
  <si>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</si>
  <si>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</si>
  <si>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</si>
  <si>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</si>
  <si>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</si>
  <si>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</si>
  <si>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</si>
  <si>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</si>
  <si>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</si>
  <si>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</si>
  <si>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</si>
  <si>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</si>
  <si>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</si>
  <si>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</si>
  <si>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</si>
  <si>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</si>
  <si>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</si>
  <si>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</si>
  <si>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</si>
  <si>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</si>
  <si>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</si>
  <si>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</si>
  <si>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</si>
  <si>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</si>
  <si>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</si>
  <si>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</si>
  <si>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</si>
  <si>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</si>
  <si>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</si>
  <si>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</si>
  <si>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</si>
  <si>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</si>
  <si>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</si>
  <si>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</si>
  <si>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</si>
  <si>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</si>
  <si>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</si>
  <si>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</si>
  <si>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</si>
  <si>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</si>
  <si>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</si>
  <si>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</si>
  <si>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</si>
  <si>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</si>
  <si>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</si>
  <si>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</si>
  <si>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120001101R00</t>
  </si>
  <si>
    <t>Ztížené vykopávky v horninách jakékoliv třídy</t>
  </si>
  <si>
    <t>m3</t>
  </si>
  <si>
    <t>800-1</t>
  </si>
  <si>
    <t>RTS 19/ II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</si>
  <si>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</si>
  <si>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</si>
  <si>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</si>
  <si>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1/3 objemu výkopku : </t>
  </si>
  <si>
    <t xml:space="preserve">č.v. 02a : </t>
  </si>
  <si>
    <t xml:space="preserve">zámková dlažba : </t>
  </si>
  <si>
    <t>(1,2-0,19)*(0,4*(2,225+15,485+1,015+4,01)+1,43+0,775)*1,1/100*33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</si>
  <si>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</si>
  <si>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</si>
  <si>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</si>
  <si>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(1,2-0,19)*(0,4*(2,225+15,485+1,015+4,01)+1,43+0,775)*1,1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</si>
  <si>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</si>
  <si>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</si>
  <si>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</si>
  <si>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0,21*(0,4*(2,225+15,485+1,015+4,01)+1,43+0,775)*1,1</t>
  </si>
  <si>
    <t>162701109R00</t>
  </si>
  <si>
    <t>Vodorovné přemístění výkopku příplatek k ceně za každých dalších i započatých 1 000 m přes 10 000 m_x000D_
 z horniny 1 až 4</t>
  </si>
  <si>
    <t>0,21*(0,4*(2,225+15,485+1,015+4,01)+1,43+0,775)*1,1*10</t>
  </si>
  <si>
    <t>167101101R00</t>
  </si>
  <si>
    <t>Nakládání, skládání, překládání neulehlého výkopku nakládání výkopku_x000D_
 do 100 m3, z horniny 1 až 4</t>
  </si>
  <si>
    <t>(1,2-0,19-0,21)*(0,4*(2,225+15,485+1,015+4,01)+1,43+0,775)*1,1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</si>
  <si>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</si>
  <si>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</si>
  <si>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</si>
  <si>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</si>
  <si>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</si>
  <si>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</si>
  <si>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</si>
  <si>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</si>
  <si>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</si>
  <si>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</si>
  <si>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(0,4*(2,225+15,485+1,015+4,01)+1,43+0,775)*1,1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</si>
  <si>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</si>
  <si>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</si>
  <si>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</si>
  <si>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</si>
  <si>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</si>
  <si>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</si>
  <si>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564851111RT3</t>
  </si>
  <si>
    <t>Podklad ze štěrkodrti s rozprostřením a zhutněním frakce 0-45 mm, tloušťka po zhutnění 150 mm</t>
  </si>
  <si>
    <t>822-1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</si>
  <si>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</si>
  <si>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</si>
  <si>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</si>
  <si>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917862111R00</t>
  </si>
  <si>
    <t>Osazení silničního nebo chodníkového betonového obrubníku stojatého, s boční opěrou z betonu prostého, do lože z betonu prostého C 12/15</t>
  </si>
  <si>
    <t>m</t>
  </si>
  <si>
    <t>S dodáním hmot pro lože tl. 80-100 mm.</t>
  </si>
  <si>
    <t xml:space="preserve">č.v. 03 : </t>
  </si>
  <si>
    <t>10</t>
  </si>
  <si>
    <t>918101111R00</t>
  </si>
  <si>
    <t>Lože pod obrubníky, krajníky nebo obruby z betonu prostého C 12/15</t>
  </si>
  <si>
    <t>z dlažebních kostek z betonu prostého</t>
  </si>
  <si>
    <t>10,0*0,25*0,25</t>
  </si>
  <si>
    <t>941955001R00</t>
  </si>
  <si>
    <t>Lešení lehké pracovní pomocné pomocné, o výšce lešeňové podlahy do 1,2 m</t>
  </si>
  <si>
    <t>800-3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</si>
  <si>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</si>
  <si>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</si>
  <si>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</si>
  <si>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</si>
  <si>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</si>
  <si>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</si>
  <si>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</si>
  <si>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</si>
  <si>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</si>
  <si>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</si>
  <si>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113107319R00</t>
  </si>
  <si>
    <t>Odstranění podkladů nebo krytů z kameniva těženého, v ploše jednotlivě do 50 m2, tloušťka vrstvy 190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</si>
  <si>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</si>
  <si>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</si>
  <si>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</si>
  <si>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10,0</t>
  </si>
  <si>
    <t>961044111R00</t>
  </si>
  <si>
    <t>Bourání základů z betonu prostého</t>
  </si>
  <si>
    <t>801-3</t>
  </si>
  <si>
    <t>nebo vybourání otvorů průřezové plochy přes 4 m2 v základech,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</si>
  <si>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</si>
  <si>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</si>
  <si>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</si>
  <si>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</si>
  <si>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</si>
  <si>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</si>
  <si>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</si>
  <si>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</si>
  <si>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</si>
  <si>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</si>
  <si>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</si>
  <si>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</si>
  <si>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</si>
  <si>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</si>
  <si>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8,12,13,14,15,16, : </t>
  </si>
  <si>
    <t>Součet: : 13,12531</t>
  </si>
  <si>
    <t>00001</t>
  </si>
  <si>
    <t>odpojení a demontáž el. zařízení neměřeného odběru</t>
  </si>
  <si>
    <t>hod.</t>
  </si>
  <si>
    <t>R-položka</t>
  </si>
  <si>
    <t>POL12_1</t>
  </si>
  <si>
    <t>210010123</t>
  </si>
  <si>
    <t>trubka ohebná ochranná z PE do r=75mm (VU)</t>
  </si>
  <si>
    <t>210100001</t>
  </si>
  <si>
    <t>ukončení vodičů včetně zapojení do 2,5mm2</t>
  </si>
  <si>
    <t>ks</t>
  </si>
  <si>
    <t>210100002</t>
  </si>
  <si>
    <t>ukončení vodičů včetně zapojení do 6mm2</t>
  </si>
  <si>
    <t>210100003</t>
  </si>
  <si>
    <t>ukončení vodičů včetně zapojení do 16mm2</t>
  </si>
  <si>
    <t>210100641</t>
  </si>
  <si>
    <t>koncovka pro plastové kabely do 4x16mm2 /1kV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</si>
  <si>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</si>
  <si>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</si>
  <si>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</si>
  <si>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</si>
  <si>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</si>
  <si>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</si>
  <si>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210800608</t>
  </si>
  <si>
    <t>CYA 16 mm2 zelenožlutý (TR)</t>
  </si>
  <si>
    <t>210810006</t>
  </si>
  <si>
    <t>CYKY-CYKYm 3Cx2.5 mm2 750V (VU)</t>
  </si>
  <si>
    <t>210810007</t>
  </si>
  <si>
    <t>CYKY-CYKYm 3Cx4 mm2 750V (VU)</t>
  </si>
  <si>
    <t>210810013</t>
  </si>
  <si>
    <t>CYKY-CYKYm 4Bx10 mm2 750V (VU)</t>
  </si>
  <si>
    <t>210810017</t>
  </si>
  <si>
    <t>CYKY-CYKYm 5Cx4 mm2 750V (VU)</t>
  </si>
  <si>
    <t>210850201</t>
  </si>
  <si>
    <t>příplatek za zatahování kabelu při váze do 0,75kg/1m kabelu</t>
  </si>
  <si>
    <t>214280501</t>
  </si>
  <si>
    <t>nátěr zemnících svorek asfaltovou hmotou</t>
  </si>
  <si>
    <t>215191310</t>
  </si>
  <si>
    <t>montáž a osazení kompaktního pilíře</t>
  </si>
  <si>
    <t>Specifikace</t>
  </si>
  <si>
    <t>POL3_0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</si>
  <si>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</si>
  <si>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</si>
  <si>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</si>
  <si>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</si>
  <si>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</si>
  <si>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</si>
  <si>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vytýčení stávajících inženýrských sítí jejich správci</t>
  </si>
  <si>
    <t>objem</t>
  </si>
  <si>
    <t>00002</t>
  </si>
  <si>
    <t>drobný instalační materiál (svorky, příchytky, ...)</t>
  </si>
  <si>
    <t>POL12_0</t>
  </si>
  <si>
    <t>00003</t>
  </si>
  <si>
    <t>projektová dokumentace skutečného provedení</t>
  </si>
  <si>
    <t>00005</t>
  </si>
  <si>
    <t>rozvaděč RE (kompaktní pilíř 1930x800x240, atypická úprava, hl. jistič 1/10A/B, 3x jistič 1/6A/B)</t>
  </si>
  <si>
    <t>00004</t>
  </si>
  <si>
    <t>geodetické zaměření kabelového vedení (l=212m)</t>
  </si>
  <si>
    <t>OPN</t>
  </si>
  <si>
    <t>POL13_0</t>
  </si>
  <si>
    <t>00010</t>
  </si>
  <si>
    <t>zemní tyč ZT 2,0m</t>
  </si>
  <si>
    <t>CYKY-J 3x2.5mm2</t>
  </si>
  <si>
    <t>CYKY 3Cx4mm2</t>
  </si>
  <si>
    <t>CYKY-J 5x4mm2</t>
  </si>
  <si>
    <t>CYKY-J 4x10mm2</t>
  </si>
  <si>
    <t>CYA 16mm2 zelenožlutý</t>
  </si>
  <si>
    <t>00006</t>
  </si>
  <si>
    <t>chránička ohebná ochranná z PE r=50mm</t>
  </si>
  <si>
    <t>00007</t>
  </si>
  <si>
    <t>asfaltová hmota</t>
  </si>
  <si>
    <t>kg</t>
  </si>
  <si>
    <t>00008</t>
  </si>
  <si>
    <t>koncovka pro plastové Cu kabely do 4x16mm2 / 1kV</t>
  </si>
  <si>
    <t>00009</t>
  </si>
  <si>
    <t>FeZn R=10mm</t>
  </si>
  <si>
    <t>00011</t>
  </si>
  <si>
    <t>svorka k zemnící tyči</t>
  </si>
  <si>
    <t>00012</t>
  </si>
  <si>
    <t>svorka SU univerzální</t>
  </si>
  <si>
    <t>320410002</t>
  </si>
  <si>
    <t>celková prohlídka el. zařízení a vyhotovení revizní zprávy do objemu 250.000,-Kč montážních prací</t>
  </si>
  <si>
    <t>460490012R00</t>
  </si>
  <si>
    <t>Fólie výstražná z PVC, šířka 33 cm</t>
  </si>
  <si>
    <t>23,0*1,1*1,15</t>
  </si>
  <si>
    <t>28314141.AR</t>
  </si>
  <si>
    <t>fólie výstražná červená; š = 330,0 mm; tl. 1,20 mm</t>
  </si>
  <si>
    <t>SPCM</t>
  </si>
  <si>
    <t>RTS 15/ I</t>
  </si>
  <si>
    <t>POL3_9</t>
  </si>
  <si>
    <t>23,0*1,1/3,3*1,15*1,15</t>
  </si>
  <si>
    <t>M52_01_ELP3</t>
  </si>
  <si>
    <t>D + M Elektronického informačního panelu</t>
  </si>
  <si>
    <t xml:space="preserve">ks    </t>
  </si>
  <si>
    <t xml:space="preserve">D-04 : </t>
  </si>
  <si>
    <t>2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</si>
  <si>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</si>
  <si>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</si>
  <si>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</si>
  <si>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</si>
  <si>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</si>
  <si>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</si>
  <si>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 xml:space="preserve">Demontážní hmotnosti z položek s pořadovými čísly: : </t>
  </si>
  <si>
    <t xml:space="preserve">19,20,21,22, : </t>
  </si>
  <si>
    <t>Součet: : 10,69178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</si>
  <si>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</si>
  <si>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</si>
  <si>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</si>
  <si>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</si>
  <si>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42,76713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</si>
  <si>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</si>
  <si>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</si>
  <si>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</si>
  <si>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</si>
  <si>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</si>
  <si>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</si>
  <si>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979990001RSO</t>
  </si>
  <si>
    <t>Poplatek za skládku stavební suti, směsný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</si>
</sst>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SUMIF(F52:F68,A16,I52:I68)+SUMIF(F52:F68,"PSU",I52:I68)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SUMIF(F52:F68,A17,I52:I68)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SUMIF(F52:F68,A18,I52:I68)</f>
        <v>0</v>
      </c>
      <c r="J18" s="85"/>
    </row>
    <row r="19" spans="1:10" ht="23.25" customHeight="1" x14ac:dyDescent="0.2">
      <c r="A19" s="194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SUMIF(F52:F68,A19,I52:I68)</f>
        <v>0</v>
      </c>
      <c r="J19" s="85"/>
    </row>
    <row r="20" spans="1:10" ht="23.25" customHeight="1" x14ac:dyDescent="0.2">
      <c r="A20" s="194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SUMIF(F52:F68,A20,I52:I68)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Pol'!AE291</f>
        <v>0</v>
      </c>
      <c r="G39" s="148">
        <f>'00 00 Naklady'!AF26+'01 01 Pol'!AF291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Pol'!AE291</f>
        <v>0</v>
      </c>
      <c r="G43" s="154">
        <f>'01 01 Pol'!AF291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Pol'!AE291</f>
        <v>0</v>
      </c>
      <c r="G44" s="149">
        <f>'01 01 Pol'!AF291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IF(I69=0,"",I52/I69*100)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IF(I69=0,"",I53/I69*100)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Pol'!G86</f>
        <v>0</v>
      </c>
      <c r="J54" s="188" t="str">
        <f>IF(I69=0,"",I54/I69*100)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Pol'!G98</f>
        <v>0</v>
      </c>
      <c r="J55" s="188" t="str">
        <f>IF(I69=0,"",I55/I69*100)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Pol'!G109</f>
        <v>0</v>
      </c>
      <c r="J56" s="188" t="str">
        <f>IF(I69=0,"",I56/I69*100)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'01 01 Pol'!G114</f>
        <v>0</v>
      </c>
      <c r="J57" s="188" t="str">
        <f>IF(I69=0,"",I57/I69*100)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24</v>
      </c>
      <c r="G58" s="191"/>
      <c r="H58" s="191"/>
      <c r="I58" s="191">
        <f>'01 01 Pol'!G119</f>
        <v>0</v>
      </c>
      <c r="J58" s="188" t="str">
        <f>IF(I69=0,"",I58/I69*100)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24</v>
      </c>
      <c r="G59" s="191"/>
      <c r="H59" s="191"/>
      <c r="I59" s="191">
        <f>'01 01 Pol'!G152</f>
        <v>0</v>
      </c>
      <c r="J59" s="188" t="str">
        <f>IF(I69=0,"",I59/I69*100)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24</v>
      </c>
      <c r="G60" s="191"/>
      <c r="H60" s="191"/>
      <c r="I60" s="191">
        <f>'01 01 Pol'!G160</f>
        <v>0</v>
      </c>
      <c r="J60" s="188" t="str">
        <f>IF(I69=0,"",I60/I69*100)</f>
        <v/>
      </c>
    </row>
    <row r="61" spans="1:10" ht="36.75" customHeight="1" x14ac:dyDescent="0.2">
      <c r="A61" s="177"/>
      <c r="B61" s="182" t="s">
        <v>72</v>
      </c>
      <c r="C61" s="183" t="s">
        <v>73</v>
      </c>
      <c r="D61" s="184"/>
      <c r="E61" s="184"/>
      <c r="F61" s="190" t="s">
        <v>24</v>
      </c>
      <c r="G61" s="191"/>
      <c r="H61" s="191"/>
      <c r="I61" s="191">
        <f>'01 01 Pol'!G163</f>
        <v>0</v>
      </c>
      <c r="J61" s="188" t="str">
        <f>IF(I69=0,"",I61/I69*100)</f>
        <v/>
      </c>
    </row>
    <row r="62" spans="1:10" ht="36.75" customHeight="1" x14ac:dyDescent="0.2">
      <c r="A62" s="177"/>
      <c r="B62" s="182" t="s">
        <v>74</v>
      </c>
      <c r="C62" s="183" t="s">
        <v>75</v>
      </c>
      <c r="D62" s="184"/>
      <c r="E62" s="184"/>
      <c r="F62" s="190" t="s">
        <v>26</v>
      </c>
      <c r="G62" s="191"/>
      <c r="H62" s="191"/>
      <c r="I62" s="191">
        <f>'01 01 Pol'!G196</f>
        <v>0</v>
      </c>
      <c r="J62" s="188" t="str">
        <f>IF(I69=0,"",I62/I69*100)</f>
        <v/>
      </c>
    </row>
    <row r="63" spans="1:10" ht="36.75" customHeight="1" x14ac:dyDescent="0.2">
      <c r="A63" s="177"/>
      <c r="B63" s="182" t="s">
        <v>76</v>
      </c>
      <c r="C63" s="183" t="s">
        <v>77</v>
      </c>
      <c r="D63" s="184"/>
      <c r="E63" s="184"/>
      <c r="F63" s="190" t="s">
        <v>26</v>
      </c>
      <c r="G63" s="191"/>
      <c r="H63" s="191"/>
      <c r="I63" s="191">
        <f>'01 01 Pol'!G213</f>
        <v>0</v>
      </c>
      <c r="J63" s="188" t="str">
        <f>IF(I69=0,"",I63/I69*100)</f>
        <v/>
      </c>
    </row>
    <row r="64" spans="1:10" ht="36.75" customHeight="1" x14ac:dyDescent="0.2">
      <c r="A64" s="177"/>
      <c r="B64" s="182" t="s">
        <v>78</v>
      </c>
      <c r="C64" s="183" t="s">
        <v>79</v>
      </c>
      <c r="D64" s="184"/>
      <c r="E64" s="184"/>
      <c r="F64" s="190" t="s">
        <v>26</v>
      </c>
      <c r="G64" s="191"/>
      <c r="H64" s="191"/>
      <c r="I64" s="191">
        <f>'01 01 Pol'!G238</f>
        <v>0</v>
      </c>
      <c r="J64" s="188" t="str">
        <f>IF(I69=0,"",I64/I69*100)</f>
        <v/>
      </c>
    </row>
    <row r="65" spans="1:10" ht="36.75" customHeight="1" x14ac:dyDescent="0.2">
      <c r="A65" s="177"/>
      <c r="B65" s="182" t="s">
        <v>80</v>
      </c>
      <c r="C65" s="183" t="s">
        <v>81</v>
      </c>
      <c r="D65" s="184"/>
      <c r="E65" s="184"/>
      <c r="F65" s="190" t="s">
        <v>26</v>
      </c>
      <c r="G65" s="191"/>
      <c r="H65" s="191"/>
      <c r="I65" s="191">
        <f>'01 01 Pol'!G241</f>
        <v>0</v>
      </c>
      <c r="J65" s="188" t="str">
        <f>IF(I69=0,"",I65/I69*100)</f>
        <v/>
      </c>
    </row>
    <row r="66" spans="1:10" ht="36.75" customHeight="1" x14ac:dyDescent="0.2">
      <c r="A66" s="177"/>
      <c r="B66" s="182" t="s">
        <v>82</v>
      </c>
      <c r="C66" s="183" t="s">
        <v>83</v>
      </c>
      <c r="D66" s="184"/>
      <c r="E66" s="184"/>
      <c r="F66" s="190" t="s">
        <v>26</v>
      </c>
      <c r="G66" s="191"/>
      <c r="H66" s="191"/>
      <c r="I66" s="191">
        <f>'01 01 Pol'!G252</f>
        <v>0</v>
      </c>
      <c r="J66" s="188" t="str">
        <f>IF(I69=0,"",I66/I69*100)</f>
        <v/>
      </c>
    </row>
    <row r="67" spans="1:10" ht="36.75" customHeight="1" x14ac:dyDescent="0.2">
      <c r="A67" s="177"/>
      <c r="B67" s="182" t="s">
        <v>84</v>
      </c>
      <c r="C67" s="183" t="s">
        <v>85</v>
      </c>
      <c r="D67" s="184"/>
      <c r="E67" s="184"/>
      <c r="F67" s="190" t="s">
        <v>86</v>
      </c>
      <c r="G67" s="191"/>
      <c r="H67" s="191"/>
      <c r="I67" s="191">
        <f>'01 01 Pol'!G257</f>
        <v>0</v>
      </c>
      <c r="J67" s="188" t="str">
        <f>IF(I69=0,"",I67/I69*100)</f>
        <v/>
      </c>
    </row>
    <row r="68" spans="1:10" ht="36.75" customHeight="1" x14ac:dyDescent="0.2">
      <c r="A68" s="177"/>
      <c r="B68" s="182" t="s">
        <v>87</v>
      </c>
      <c r="C68" s="183" t="s">
        <v>28</v>
      </c>
      <c r="D68" s="184"/>
      <c r="E68" s="184"/>
      <c r="F68" s="190" t="s">
        <v>87</v>
      </c>
      <c r="G68" s="191"/>
      <c r="H68" s="191"/>
      <c r="I68" s="191">
        <f>'00 00 Naklady'!G8</f>
        <v>0</v>
      </c>
      <c r="J68" s="188" t="str">
        <f>IF(I69=0,"",I68/I69*100)</f>
        <v/>
      </c>
    </row>
    <row r="69" spans="1:10" ht="25.5" customHeight="1" x14ac:dyDescent="0.2">
      <c r="A69" s="178"/>
      <c r="B69" s="185" t="s">
        <v>1</v>
      </c>
      <c r="C69" s="186"/>
      <c r="D69" s="187"/>
      <c r="E69" s="187"/>
      <c r="F69" s="192"/>
      <c r="G69" s="193"/>
      <c r="H69" s="193"/>
      <c r="I69" s="193">
        <f>SUM(I52:I68)</f>
        <v>0</v>
      </c>
      <c r="J69" s="189">
        <f>SUM(J52:J68)</f>
        <v>0</v>
      </c>
    </row>
    <row r="70" spans="1:10" x14ac:dyDescent="0.2">
      <c r="F70" s="133"/>
      <c r="G70" s="133"/>
      <c r="H70" s="133"/>
      <c r="I70" s="133"/>
      <c r="J70" s="134"/>
    </row>
    <row r="71" spans="1:10" x14ac:dyDescent="0.2">
      <c r="F71" s="133"/>
      <c r="G71" s="133"/>
      <c r="H71" s="133"/>
      <c r="I71" s="133"/>
      <c r="J71" s="134"/>
    </row>
    <row r="72" spans="1:10" x14ac:dyDescent="0.2">
      <c r="F72" s="133"/>
      <c r="G72" s="133"/>
      <c r="H72" s="133"/>
      <c r="I72" s="133"/>
      <c r="J72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89</v>
      </c>
      <c r="B1" s="195"/>
      <c r="C1" s="195"/>
      <c r="D1" s="195"/>
      <c r="E1" s="195"/>
      <c r="F1" s="195"/>
      <c r="G1" s="195"/>
      <c r="AG1" t="s">
        <v>90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91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92</v>
      </c>
      <c r="AG3" t="s">
        <v>93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116</v>
      </c>
      <c r="B8" s="222" t="s">
        <v>87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117</v>
      </c>
    </row>
    <row r="9" spans="1:60" outlineLevel="1" x14ac:dyDescent="0.2">
      <c r="A9" s="227">
        <v>1</v>
      </c>
      <c r="B9" s="228" t="s">
        <v>118</v>
      </c>
      <c r="C9" s="240" t="s">
        <v>119</v>
      </c>
      <c r="D9" s="229" t="s">
        <v>120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121</v>
      </c>
      <c r="T9" s="233" t="s">
        <v>122</v>
      </c>
      <c r="U9" s="219">
        <v>0</v>
      </c>
      <c r="V9" s="219">
        <f>ROUND(E9*U9,2)</f>
        <v>0</v>
      </c>
      <c r="W9" s="219"/>
      <c r="X9" s="219" t="s">
        <v>123</v>
      </c>
      <c r="Y9" s="210"/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125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127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128</v>
      </c>
      <c r="C12" s="240" t="s">
        <v>129</v>
      </c>
      <c r="D12" s="229" t="s">
        <v>120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121</v>
      </c>
      <c r="T12" s="233" t="s">
        <v>122</v>
      </c>
      <c r="U12" s="219">
        <v>0</v>
      </c>
      <c r="V12" s="219">
        <f>ROUND(E12*U12,2)</f>
        <v>0</v>
      </c>
      <c r="W12" s="219"/>
      <c r="X12" s="219" t="s">
        <v>123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124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130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127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131</v>
      </c>
      <c r="C15" s="240" t="s">
        <v>132</v>
      </c>
      <c r="D15" s="229" t="s">
        <v>120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121</v>
      </c>
      <c r="T15" s="233" t="s">
        <v>122</v>
      </c>
      <c r="U15" s="219">
        <v>0</v>
      </c>
      <c r="V15" s="219">
        <f>ROUND(E15*U15,2)</f>
        <v>0</v>
      </c>
      <c r="W15" s="219"/>
      <c r="X15" s="219" t="s">
        <v>123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133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126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127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134</v>
      </c>
      <c r="C18" s="240" t="s">
        <v>135</v>
      </c>
      <c r="D18" s="229" t="s">
        <v>120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121</v>
      </c>
      <c r="T18" s="233" t="s">
        <v>122</v>
      </c>
      <c r="U18" s="219">
        <v>0</v>
      </c>
      <c r="V18" s="219">
        <f>ROUND(E18*U18,2)</f>
        <v>0</v>
      </c>
      <c r="W18" s="219"/>
      <c r="X18" s="219" t="s">
        <v>123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124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136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126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127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137</v>
      </c>
      <c r="C21" s="240" t="s">
        <v>138</v>
      </c>
      <c r="D21" s="229" t="s">
        <v>120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139</v>
      </c>
      <c r="T21" s="233" t="s">
        <v>122</v>
      </c>
      <c r="U21" s="219">
        <v>0</v>
      </c>
      <c r="V21" s="219">
        <f>ROUND(E21*U21,2)</f>
        <v>0</v>
      </c>
      <c r="W21" s="219"/>
      <c r="X21" s="219" t="s">
        <v>123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127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140</v>
      </c>
      <c r="C23" s="240" t="s">
        <v>141</v>
      </c>
      <c r="D23" s="229" t="s">
        <v>120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139</v>
      </c>
      <c r="T23" s="233" t="s">
        <v>122</v>
      </c>
      <c r="U23" s="219">
        <v>0</v>
      </c>
      <c r="V23" s="219">
        <f>ROUND(E23*U23,2)</f>
        <v>0</v>
      </c>
      <c r="W23" s="219"/>
      <c r="X23" s="219" t="s">
        <v>123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124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127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103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142</v>
      </c>
    </row>
    <row r="27" spans="1:60" x14ac:dyDescent="0.2">
      <c r="C27" s="246"/>
      <c r="D27" s="10"/>
      <c r="AG27" t="s">
        <v>143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144</v>
      </c>
      <c r="B1" s="195"/>
      <c r="C1" s="195"/>
      <c r="D1" s="195"/>
      <c r="E1" s="195"/>
      <c r="F1" s="195"/>
      <c r="G1" s="195"/>
      <c r="AG1" t="s">
        <v>90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91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91</v>
      </c>
      <c r="AG3" t="s">
        <v>93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116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117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139</v>
      </c>
      <c r="T9" s="233" t="s">
        <v>122</v>
      </c>
      <c r="U9" s="219">
        <v>0</v>
      </c>
      <c r="V9" s="219">
        <f>ROUND(E9*U9,2)</f>
        <v>0</v>
      </c>
      <c r="W9" s="219"/>
      <c r="X9" s="219" t="s">
        <v>145</v>
      </c>
      <c r="Y9" s="210"/>
      <c r="Z9" s="210"/>
      <c r="AA9" s="210"/>
      <c r="AB9" s="210"/>
      <c r="AC9" s="210"/>
      <c r="AD9" s="210"/>
      <c r="AE9" s="210"/>
      <c r="AF9" s="210"/>
      <c r="AG9" s="210" t="s">
        <v>146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147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148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1" t="s">
        <v>149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148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1" t="s">
        <v>150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148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1" t="s">
        <v>151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148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152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148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1" t="s">
        <v>153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148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1" t="s">
        <v>154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148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1" t="s">
        <v>155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148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1" t="s">
        <v>156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148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1" t="s">
        <v>157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148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158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148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1" t="s">
        <v>159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148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160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148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161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148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1" t="s">
        <v>162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148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127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116</v>
      </c>
      <c r="B26" s="222" t="s">
        <v>56</v>
      </c>
      <c r="C26" s="239" t="s">
        <v>57</v>
      </c>
      <c r="D26" s="223"/>
      <c r="E26" s="224"/>
      <c r="F26" s="225"/>
      <c r="G26" s="225">
        <f>SUMIF(AG27:AG85,"&lt;&gt;NOR",G27:G85)</f>
        <v>0</v>
      </c>
      <c r="H26" s="225"/>
      <c r="I26" s="225">
        <f>SUM(I27:I85)</f>
        <v>0</v>
      </c>
      <c r="J26" s="225"/>
      <c r="K26" s="225">
        <f>SUM(K27:K85)</f>
        <v>0</v>
      </c>
      <c r="L26" s="225"/>
      <c r="M26" s="225">
        <f>SUM(M27:M85)</f>
        <v>0</v>
      </c>
      <c r="N26" s="225"/>
      <c r="O26" s="225">
        <f>SUM(O27:O85)</f>
        <v>4.4400000000000004</v>
      </c>
      <c r="P26" s="225"/>
      <c r="Q26" s="225">
        <f>SUM(Q27:Q85)</f>
        <v>0</v>
      </c>
      <c r="R26" s="225"/>
      <c r="S26" s="225"/>
      <c r="T26" s="226"/>
      <c r="U26" s="220"/>
      <c r="V26" s="220">
        <f>SUM(V27:V85)</f>
        <v>89.26</v>
      </c>
      <c r="W26" s="220"/>
      <c r="X26" s="220"/>
      <c r="AG26" t="s">
        <v>117</v>
      </c>
    </row>
    <row r="27" spans="1:60" outlineLevel="1" x14ac:dyDescent="0.2">
      <c r="A27" s="227">
        <v>2</v>
      </c>
      <c r="B27" s="228" t="s">
        <v>163</v>
      </c>
      <c r="C27" s="240" t="s">
        <v>164</v>
      </c>
      <c r="D27" s="229" t="s">
        <v>165</v>
      </c>
      <c r="E27" s="230">
        <v>4.14255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166</v>
      </c>
      <c r="S27" s="232" t="s">
        <v>121</v>
      </c>
      <c r="T27" s="233" t="s">
        <v>167</v>
      </c>
      <c r="U27" s="219">
        <v>1.55</v>
      </c>
      <c r="V27" s="219">
        <f>ROUND(E27*U27,2)</f>
        <v>6.42</v>
      </c>
      <c r="W27" s="219"/>
      <c r="X27" s="219" t="s">
        <v>145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168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2" t="s">
        <v>169</v>
      </c>
      <c r="D28" s="249"/>
      <c r="E28" s="249"/>
      <c r="F28" s="249"/>
      <c r="G28" s="24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170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6" t="str">
        <f>C28</f>
        <v>příplatek k cenám vykopávek za ztížení vykopávky v blízkosti podzemního vedení nebo výbušnin v horninách jakékoliv třídy,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171</v>
      </c>
      <c r="D29" s="247"/>
      <c r="E29" s="248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148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1" t="s">
        <v>172</v>
      </c>
      <c r="D30" s="247"/>
      <c r="E30" s="248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148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1" t="s">
        <v>173</v>
      </c>
      <c r="D31" s="247"/>
      <c r="E31" s="248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148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1" t="s">
        <v>174</v>
      </c>
      <c r="D32" s="247"/>
      <c r="E32" s="248">
        <v>4.14255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148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2"/>
      <c r="D33" s="235"/>
      <c r="E33" s="235"/>
      <c r="F33" s="235"/>
      <c r="G33" s="235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127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>
        <v>3</v>
      </c>
      <c r="B34" s="228" t="s">
        <v>175</v>
      </c>
      <c r="C34" s="240" t="s">
        <v>176</v>
      </c>
      <c r="D34" s="229" t="s">
        <v>165</v>
      </c>
      <c r="E34" s="230">
        <v>12.553190000000001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166</v>
      </c>
      <c r="S34" s="232" t="s">
        <v>121</v>
      </c>
      <c r="T34" s="233" t="s">
        <v>167</v>
      </c>
      <c r="U34" s="219">
        <v>4.66</v>
      </c>
      <c r="V34" s="219">
        <f>ROUND(E34*U34,2)</f>
        <v>58.5</v>
      </c>
      <c r="W34" s="219"/>
      <c r="X34" s="219" t="s">
        <v>145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146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2" t="s">
        <v>177</v>
      </c>
      <c r="D35" s="249"/>
      <c r="E35" s="249"/>
      <c r="F35" s="249"/>
      <c r="G35" s="24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170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1" t="s">
        <v>172</v>
      </c>
      <c r="D36" s="247"/>
      <c r="E36" s="248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148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1" t="s">
        <v>173</v>
      </c>
      <c r="D37" s="247"/>
      <c r="E37" s="248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148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1" t="s">
        <v>178</v>
      </c>
      <c r="D38" s="247"/>
      <c r="E38" s="248">
        <v>12.553190000000001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148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2"/>
      <c r="D39" s="235"/>
      <c r="E39" s="235"/>
      <c r="F39" s="235"/>
      <c r="G39" s="235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127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27">
        <v>4</v>
      </c>
      <c r="B40" s="228" t="s">
        <v>179</v>
      </c>
      <c r="C40" s="240" t="s">
        <v>180</v>
      </c>
      <c r="D40" s="229" t="s">
        <v>165</v>
      </c>
      <c r="E40" s="230">
        <v>2.6100699999999999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166</v>
      </c>
      <c r="S40" s="232" t="s">
        <v>121</v>
      </c>
      <c r="T40" s="233" t="s">
        <v>167</v>
      </c>
      <c r="U40" s="219">
        <v>0.01</v>
      </c>
      <c r="V40" s="219">
        <f>ROUND(E40*U40,2)</f>
        <v>0.03</v>
      </c>
      <c r="W40" s="219"/>
      <c r="X40" s="219" t="s">
        <v>145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168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2" t="s">
        <v>181</v>
      </c>
      <c r="D41" s="249"/>
      <c r="E41" s="249"/>
      <c r="F41" s="249"/>
      <c r="G41" s="24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170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172</v>
      </c>
      <c r="D42" s="247"/>
      <c r="E42" s="248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148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173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148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182</v>
      </c>
      <c r="D44" s="247"/>
      <c r="E44" s="248">
        <v>2.6100699999999999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148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2"/>
      <c r="D45" s="235"/>
      <c r="E45" s="235"/>
      <c r="F45" s="235"/>
      <c r="G45" s="235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127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1" x14ac:dyDescent="0.2">
      <c r="A46" s="227">
        <v>5</v>
      </c>
      <c r="B46" s="228" t="s">
        <v>183</v>
      </c>
      <c r="C46" s="240" t="s">
        <v>184</v>
      </c>
      <c r="D46" s="229" t="s">
        <v>165</v>
      </c>
      <c r="E46" s="230">
        <v>26.10069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 t="s">
        <v>166</v>
      </c>
      <c r="S46" s="232" t="s">
        <v>121</v>
      </c>
      <c r="T46" s="233" t="s">
        <v>167</v>
      </c>
      <c r="U46" s="219">
        <v>0</v>
      </c>
      <c r="V46" s="219">
        <f>ROUND(E46*U46,2)</f>
        <v>0</v>
      </c>
      <c r="W46" s="219"/>
      <c r="X46" s="219" t="s">
        <v>145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168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2" t="s">
        <v>181</v>
      </c>
      <c r="D47" s="249"/>
      <c r="E47" s="249"/>
      <c r="F47" s="249"/>
      <c r="G47" s="24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170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172</v>
      </c>
      <c r="D48" s="247"/>
      <c r="E48" s="248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148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173</v>
      </c>
      <c r="D49" s="247"/>
      <c r="E49" s="248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148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1" t="s">
        <v>185</v>
      </c>
      <c r="D50" s="247"/>
      <c r="E50" s="248">
        <v>26.10069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148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2"/>
      <c r="D51" s="235"/>
      <c r="E51" s="235"/>
      <c r="F51" s="235"/>
      <c r="G51" s="235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127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27">
        <v>6</v>
      </c>
      <c r="B52" s="228" t="s">
        <v>186</v>
      </c>
      <c r="C52" s="240" t="s">
        <v>187</v>
      </c>
      <c r="D52" s="229" t="s">
        <v>165</v>
      </c>
      <c r="E52" s="230">
        <v>9.9431200000000004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 t="s">
        <v>166</v>
      </c>
      <c r="S52" s="232" t="s">
        <v>121</v>
      </c>
      <c r="T52" s="233" t="s">
        <v>167</v>
      </c>
      <c r="U52" s="219">
        <v>0.65</v>
      </c>
      <c r="V52" s="219">
        <f>ROUND(E52*U52,2)</f>
        <v>6.46</v>
      </c>
      <c r="W52" s="219"/>
      <c r="X52" s="219" t="s">
        <v>145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146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172</v>
      </c>
      <c r="D53" s="247"/>
      <c r="E53" s="248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148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1" t="s">
        <v>173</v>
      </c>
      <c r="D54" s="247"/>
      <c r="E54" s="248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148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188</v>
      </c>
      <c r="D55" s="247"/>
      <c r="E55" s="248">
        <v>9.9431200000000004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148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2"/>
      <c r="D56" s="235"/>
      <c r="E56" s="235"/>
      <c r="F56" s="235"/>
      <c r="G56" s="235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127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27">
        <v>7</v>
      </c>
      <c r="B57" s="228" t="s">
        <v>189</v>
      </c>
      <c r="C57" s="240" t="s">
        <v>190</v>
      </c>
      <c r="D57" s="229" t="s">
        <v>165</v>
      </c>
      <c r="E57" s="230">
        <v>9.9431200000000004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 t="s">
        <v>166</v>
      </c>
      <c r="S57" s="232" t="s">
        <v>121</v>
      </c>
      <c r="T57" s="233" t="s">
        <v>167</v>
      </c>
      <c r="U57" s="219">
        <v>1.24</v>
      </c>
      <c r="V57" s="219">
        <f>ROUND(E57*U57,2)</f>
        <v>12.33</v>
      </c>
      <c r="W57" s="219"/>
      <c r="X57" s="219" t="s">
        <v>145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168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2" t="s">
        <v>191</v>
      </c>
      <c r="D58" s="249"/>
      <c r="E58" s="249"/>
      <c r="F58" s="249"/>
      <c r="G58" s="24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170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1" t="s">
        <v>172</v>
      </c>
      <c r="D59" s="247"/>
      <c r="E59" s="248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148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173</v>
      </c>
      <c r="D60" s="247"/>
      <c r="E60" s="248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148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1" t="s">
        <v>188</v>
      </c>
      <c r="D61" s="247"/>
      <c r="E61" s="248">
        <v>9.9431200000000004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148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2"/>
      <c r="D62" s="235"/>
      <c r="E62" s="235"/>
      <c r="F62" s="235"/>
      <c r="G62" s="235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127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>
        <v>8</v>
      </c>
      <c r="B63" s="228" t="s">
        <v>192</v>
      </c>
      <c r="C63" s="240" t="s">
        <v>193</v>
      </c>
      <c r="D63" s="229" t="s">
        <v>165</v>
      </c>
      <c r="E63" s="230">
        <v>2.6100699999999999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2">
        <v>1.7</v>
      </c>
      <c r="O63" s="232">
        <f>ROUND(E63*N63,2)</f>
        <v>4.4400000000000004</v>
      </c>
      <c r="P63" s="232">
        <v>0</v>
      </c>
      <c r="Q63" s="232">
        <f>ROUND(E63*P63,2)</f>
        <v>0</v>
      </c>
      <c r="R63" s="232" t="s">
        <v>166</v>
      </c>
      <c r="S63" s="232" t="s">
        <v>121</v>
      </c>
      <c r="T63" s="233" t="s">
        <v>167</v>
      </c>
      <c r="U63" s="219">
        <v>1.59</v>
      </c>
      <c r="V63" s="219">
        <f>ROUND(E63*U63,2)</f>
        <v>4.1500000000000004</v>
      </c>
      <c r="W63" s="219"/>
      <c r="X63" s="219" t="s">
        <v>145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168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17"/>
      <c r="B64" s="218"/>
      <c r="C64" s="252" t="s">
        <v>194</v>
      </c>
      <c r="D64" s="249"/>
      <c r="E64" s="249"/>
      <c r="F64" s="249"/>
      <c r="G64" s="24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170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36" t="str">
        <f>C64</f>
        <v>sypaninou z vhodných hornin tř. 1 - 4 nebo materiálem připraveným podél výkopu ve vzdálenosti do 3 m od jeho kraje, pro jakoukoliv hloubku výkopu a jakoukoliv míru zhutnění,</v>
      </c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1" t="s">
        <v>172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148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173</v>
      </c>
      <c r="D66" s="247"/>
      <c r="E66" s="248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148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1" t="s">
        <v>182</v>
      </c>
      <c r="D67" s="247"/>
      <c r="E67" s="248">
        <v>2.6100699999999999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148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2"/>
      <c r="D68" s="235"/>
      <c r="E68" s="235"/>
      <c r="F68" s="235"/>
      <c r="G68" s="235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127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27">
        <v>9</v>
      </c>
      <c r="B69" s="228" t="s">
        <v>195</v>
      </c>
      <c r="C69" s="240" t="s">
        <v>196</v>
      </c>
      <c r="D69" s="229" t="s">
        <v>197</v>
      </c>
      <c r="E69" s="230">
        <v>12.428900000000001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 t="s">
        <v>166</v>
      </c>
      <c r="S69" s="232" t="s">
        <v>121</v>
      </c>
      <c r="T69" s="233" t="s">
        <v>167</v>
      </c>
      <c r="U69" s="219">
        <v>0.02</v>
      </c>
      <c r="V69" s="219">
        <f>ROUND(E69*U69,2)</f>
        <v>0.25</v>
      </c>
      <c r="W69" s="219"/>
      <c r="X69" s="219" t="s">
        <v>145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146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2" t="s">
        <v>198</v>
      </c>
      <c r="D70" s="249"/>
      <c r="E70" s="249"/>
      <c r="F70" s="249"/>
      <c r="G70" s="24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170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172</v>
      </c>
      <c r="D71" s="247"/>
      <c r="E71" s="248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148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173</v>
      </c>
      <c r="D72" s="247"/>
      <c r="E72" s="248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148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1" t="s">
        <v>199</v>
      </c>
      <c r="D73" s="247"/>
      <c r="E73" s="248">
        <v>12.428900000000001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148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2"/>
      <c r="D74" s="235"/>
      <c r="E74" s="235"/>
      <c r="F74" s="235"/>
      <c r="G74" s="235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127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27">
        <v>10</v>
      </c>
      <c r="B75" s="228" t="s">
        <v>200</v>
      </c>
      <c r="C75" s="240" t="s">
        <v>201</v>
      </c>
      <c r="D75" s="229" t="s">
        <v>197</v>
      </c>
      <c r="E75" s="230">
        <v>12.428900000000001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2" t="s">
        <v>202</v>
      </c>
      <c r="S75" s="232" t="s">
        <v>121</v>
      </c>
      <c r="T75" s="233" t="s">
        <v>167</v>
      </c>
      <c r="U75" s="219">
        <v>0.09</v>
      </c>
      <c r="V75" s="219">
        <f>ROUND(E75*U75,2)</f>
        <v>1.1200000000000001</v>
      </c>
      <c r="W75" s="219"/>
      <c r="X75" s="219" t="s">
        <v>145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146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2" t="s">
        <v>203</v>
      </c>
      <c r="D76" s="249"/>
      <c r="E76" s="249"/>
      <c r="F76" s="249"/>
      <c r="G76" s="24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170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1" t="s">
        <v>172</v>
      </c>
      <c r="D77" s="247"/>
      <c r="E77" s="248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148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1" t="s">
        <v>173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148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1" t="s">
        <v>199</v>
      </c>
      <c r="D79" s="247"/>
      <c r="E79" s="248">
        <v>12.428900000000001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148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2"/>
      <c r="D80" s="235"/>
      <c r="E80" s="235"/>
      <c r="F80" s="235"/>
      <c r="G80" s="235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127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7">
        <v>11</v>
      </c>
      <c r="B81" s="228" t="s">
        <v>204</v>
      </c>
      <c r="C81" s="240" t="s">
        <v>205</v>
      </c>
      <c r="D81" s="229" t="s">
        <v>165</v>
      </c>
      <c r="E81" s="230">
        <v>2.6100699999999999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 t="s">
        <v>166</v>
      </c>
      <c r="S81" s="232" t="s">
        <v>121</v>
      </c>
      <c r="T81" s="233" t="s">
        <v>167</v>
      </c>
      <c r="U81" s="219">
        <v>0</v>
      </c>
      <c r="V81" s="219">
        <f>ROUND(E81*U81,2)</f>
        <v>0</v>
      </c>
      <c r="W81" s="219"/>
      <c r="X81" s="219" t="s">
        <v>145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146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1" t="s">
        <v>172</v>
      </c>
      <c r="D82" s="247"/>
      <c r="E82" s="248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148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1" t="s">
        <v>173</v>
      </c>
      <c r="D83" s="247"/>
      <c r="E83" s="248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148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182</v>
      </c>
      <c r="D84" s="247"/>
      <c r="E84" s="248">
        <v>2.6100699999999999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148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2"/>
      <c r="D85" s="235"/>
      <c r="E85" s="235"/>
      <c r="F85" s="235"/>
      <c r="G85" s="235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127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">
      <c r="A86" s="221" t="s">
        <v>116</v>
      </c>
      <c r="B86" s="222" t="s">
        <v>58</v>
      </c>
      <c r="C86" s="239" t="s">
        <v>59</v>
      </c>
      <c r="D86" s="223"/>
      <c r="E86" s="224"/>
      <c r="F86" s="225"/>
      <c r="G86" s="225">
        <f>SUMIF(AG87:AG97,"&lt;&gt;NOR",G87:G97)</f>
        <v>0</v>
      </c>
      <c r="H86" s="225"/>
      <c r="I86" s="225">
        <f>SUM(I87:I97)</f>
        <v>0</v>
      </c>
      <c r="J86" s="225"/>
      <c r="K86" s="225">
        <f>SUM(K87:K97)</f>
        <v>0</v>
      </c>
      <c r="L86" s="225"/>
      <c r="M86" s="225">
        <f>SUM(M87:M97)</f>
        <v>0</v>
      </c>
      <c r="N86" s="225"/>
      <c r="O86" s="225">
        <f>SUM(O87:O97)</f>
        <v>5.62</v>
      </c>
      <c r="P86" s="225"/>
      <c r="Q86" s="225">
        <f>SUM(Q87:Q97)</f>
        <v>0</v>
      </c>
      <c r="R86" s="225"/>
      <c r="S86" s="225"/>
      <c r="T86" s="226"/>
      <c r="U86" s="220"/>
      <c r="V86" s="220">
        <f>SUM(V87:V97)</f>
        <v>5.96</v>
      </c>
      <c r="W86" s="220"/>
      <c r="X86" s="220"/>
      <c r="AG86" t="s">
        <v>117</v>
      </c>
    </row>
    <row r="87" spans="1:60" ht="22.5" outlineLevel="1" x14ac:dyDescent="0.2">
      <c r="A87" s="227">
        <v>12</v>
      </c>
      <c r="B87" s="228" t="s">
        <v>206</v>
      </c>
      <c r="C87" s="240" t="s">
        <v>207</v>
      </c>
      <c r="D87" s="229" t="s">
        <v>197</v>
      </c>
      <c r="E87" s="230">
        <v>12.428900000000001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0.378</v>
      </c>
      <c r="O87" s="232">
        <f>ROUND(E87*N87,2)</f>
        <v>4.7</v>
      </c>
      <c r="P87" s="232">
        <v>0</v>
      </c>
      <c r="Q87" s="232">
        <f>ROUND(E87*P87,2)</f>
        <v>0</v>
      </c>
      <c r="R87" s="232" t="s">
        <v>208</v>
      </c>
      <c r="S87" s="232" t="s">
        <v>121</v>
      </c>
      <c r="T87" s="233" t="s">
        <v>167</v>
      </c>
      <c r="U87" s="219">
        <v>0.03</v>
      </c>
      <c r="V87" s="219">
        <f>ROUND(E87*U87,2)</f>
        <v>0.37</v>
      </c>
      <c r="W87" s="219"/>
      <c r="X87" s="219" t="s">
        <v>145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146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1" t="s">
        <v>172</v>
      </c>
      <c r="D88" s="247"/>
      <c r="E88" s="248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148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173</v>
      </c>
      <c r="D89" s="247"/>
      <c r="E89" s="248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148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199</v>
      </c>
      <c r="D90" s="247"/>
      <c r="E90" s="248">
        <v>12.428900000000001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148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2"/>
      <c r="D91" s="235"/>
      <c r="E91" s="235"/>
      <c r="F91" s="235"/>
      <c r="G91" s="235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127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7">
        <v>13</v>
      </c>
      <c r="B92" s="228" t="s">
        <v>209</v>
      </c>
      <c r="C92" s="240" t="s">
        <v>210</v>
      </c>
      <c r="D92" s="229" t="s">
        <v>197</v>
      </c>
      <c r="E92" s="230">
        <v>12.428900000000001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7.3899999999999993E-2</v>
      </c>
      <c r="O92" s="232">
        <f>ROUND(E92*N92,2)</f>
        <v>0.92</v>
      </c>
      <c r="P92" s="232">
        <v>0</v>
      </c>
      <c r="Q92" s="232">
        <f>ROUND(E92*P92,2)</f>
        <v>0</v>
      </c>
      <c r="R92" s="232" t="s">
        <v>208</v>
      </c>
      <c r="S92" s="232" t="s">
        <v>121</v>
      </c>
      <c r="T92" s="233" t="s">
        <v>167</v>
      </c>
      <c r="U92" s="219">
        <v>0.45</v>
      </c>
      <c r="V92" s="219">
        <f>ROUND(E92*U92,2)</f>
        <v>5.59</v>
      </c>
      <c r="W92" s="219"/>
      <c r="X92" s="219" t="s">
        <v>145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168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17"/>
      <c r="B93" s="218"/>
      <c r="C93" s="252" t="s">
        <v>211</v>
      </c>
      <c r="D93" s="249"/>
      <c r="E93" s="249"/>
      <c r="F93" s="249"/>
      <c r="G93" s="24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170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36" t="str">
        <f>C93</f>
        <v>s provedením lože z kameniva drceného, s vyplněním spár, s dvojitým hutněním a se smetením přebytečného materiálu na krajnici. S dodáním hmot pro lože a výplň spár.</v>
      </c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1" t="s">
        <v>172</v>
      </c>
      <c r="D94" s="247"/>
      <c r="E94" s="248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148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1" t="s">
        <v>173</v>
      </c>
      <c r="D95" s="247"/>
      <c r="E95" s="248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148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1" t="s">
        <v>199</v>
      </c>
      <c r="D96" s="247"/>
      <c r="E96" s="248">
        <v>12.428900000000001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148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2"/>
      <c r="D97" s="235"/>
      <c r="E97" s="235"/>
      <c r="F97" s="235"/>
      <c r="G97" s="235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127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21" t="s">
        <v>116</v>
      </c>
      <c r="B98" s="222" t="s">
        <v>60</v>
      </c>
      <c r="C98" s="239" t="s">
        <v>61</v>
      </c>
      <c r="D98" s="223"/>
      <c r="E98" s="224"/>
      <c r="F98" s="225"/>
      <c r="G98" s="225">
        <f>SUMIF(AG99:AG108,"&lt;&gt;NOR",G99:G108)</f>
        <v>0</v>
      </c>
      <c r="H98" s="225"/>
      <c r="I98" s="225">
        <f>SUM(I99:I108)</f>
        <v>0</v>
      </c>
      <c r="J98" s="225"/>
      <c r="K98" s="225">
        <f>SUM(K99:K108)</f>
        <v>0</v>
      </c>
      <c r="L98" s="225"/>
      <c r="M98" s="225">
        <f>SUM(M99:M108)</f>
        <v>0</v>
      </c>
      <c r="N98" s="225"/>
      <c r="O98" s="225">
        <f>SUM(O99:O108)</f>
        <v>3.0700000000000003</v>
      </c>
      <c r="P98" s="225"/>
      <c r="Q98" s="225">
        <f>SUM(Q99:Q108)</f>
        <v>0</v>
      </c>
      <c r="R98" s="225"/>
      <c r="S98" s="225"/>
      <c r="T98" s="226"/>
      <c r="U98" s="220"/>
      <c r="V98" s="220">
        <f>SUM(V99:V108)</f>
        <v>3.6</v>
      </c>
      <c r="W98" s="220"/>
      <c r="X98" s="220"/>
      <c r="AG98" t="s">
        <v>117</v>
      </c>
    </row>
    <row r="99" spans="1:60" ht="22.5" outlineLevel="1" x14ac:dyDescent="0.2">
      <c r="A99" s="227">
        <v>14</v>
      </c>
      <c r="B99" s="228" t="s">
        <v>212</v>
      </c>
      <c r="C99" s="240" t="s">
        <v>213</v>
      </c>
      <c r="D99" s="229" t="s">
        <v>214</v>
      </c>
      <c r="E99" s="230">
        <v>10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0.14874000000000001</v>
      </c>
      <c r="O99" s="232">
        <f>ROUND(E99*N99,2)</f>
        <v>1.49</v>
      </c>
      <c r="P99" s="232">
        <v>0</v>
      </c>
      <c r="Q99" s="232">
        <f>ROUND(E99*P99,2)</f>
        <v>0</v>
      </c>
      <c r="R99" s="232" t="s">
        <v>208</v>
      </c>
      <c r="S99" s="232" t="s">
        <v>121</v>
      </c>
      <c r="T99" s="233" t="s">
        <v>167</v>
      </c>
      <c r="U99" s="219">
        <v>0.27</v>
      </c>
      <c r="V99" s="219">
        <f>ROUND(E99*U99,2)</f>
        <v>2.7</v>
      </c>
      <c r="W99" s="219"/>
      <c r="X99" s="219" t="s">
        <v>145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146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2" t="s">
        <v>215</v>
      </c>
      <c r="D100" s="249"/>
      <c r="E100" s="249"/>
      <c r="F100" s="249"/>
      <c r="G100" s="24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170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1" t="s">
        <v>216</v>
      </c>
      <c r="D101" s="247"/>
      <c r="E101" s="248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148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217</v>
      </c>
      <c r="D102" s="247"/>
      <c r="E102" s="248">
        <v>10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148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2"/>
      <c r="D103" s="235"/>
      <c r="E103" s="235"/>
      <c r="F103" s="235"/>
      <c r="G103" s="235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127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27">
        <v>15</v>
      </c>
      <c r="B104" s="228" t="s">
        <v>218</v>
      </c>
      <c r="C104" s="240" t="s">
        <v>219</v>
      </c>
      <c r="D104" s="229" t="s">
        <v>165</v>
      </c>
      <c r="E104" s="230">
        <v>0.625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2">
        <v>2.5249999999999999</v>
      </c>
      <c r="O104" s="232">
        <f>ROUND(E104*N104,2)</f>
        <v>1.58</v>
      </c>
      <c r="P104" s="232">
        <v>0</v>
      </c>
      <c r="Q104" s="232">
        <f>ROUND(E104*P104,2)</f>
        <v>0</v>
      </c>
      <c r="R104" s="232" t="s">
        <v>208</v>
      </c>
      <c r="S104" s="232" t="s">
        <v>121</v>
      </c>
      <c r="T104" s="233" t="s">
        <v>167</v>
      </c>
      <c r="U104" s="219">
        <v>1.44</v>
      </c>
      <c r="V104" s="219">
        <f>ROUND(E104*U104,2)</f>
        <v>0.9</v>
      </c>
      <c r="W104" s="219"/>
      <c r="X104" s="219" t="s">
        <v>145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146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2" t="s">
        <v>220</v>
      </c>
      <c r="D105" s="249"/>
      <c r="E105" s="249"/>
      <c r="F105" s="249"/>
      <c r="G105" s="24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170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216</v>
      </c>
      <c r="D106" s="247"/>
      <c r="E106" s="248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148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1" t="s">
        <v>221</v>
      </c>
      <c r="D107" s="247"/>
      <c r="E107" s="248">
        <v>0.625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148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2"/>
      <c r="D108" s="235"/>
      <c r="E108" s="235"/>
      <c r="F108" s="235"/>
      <c r="G108" s="235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127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1" t="s">
        <v>116</v>
      </c>
      <c r="B109" s="222" t="s">
        <v>62</v>
      </c>
      <c r="C109" s="239" t="s">
        <v>63</v>
      </c>
      <c r="D109" s="223"/>
      <c r="E109" s="224"/>
      <c r="F109" s="225"/>
      <c r="G109" s="225">
        <f>SUMIF(AG110:AG113,"&lt;&gt;NOR",G110:G113)</f>
        <v>0</v>
      </c>
      <c r="H109" s="225"/>
      <c r="I109" s="225">
        <f>SUM(I110:I113)</f>
        <v>0</v>
      </c>
      <c r="J109" s="225"/>
      <c r="K109" s="225">
        <f>SUM(K110:K113)</f>
        <v>0</v>
      </c>
      <c r="L109" s="225"/>
      <c r="M109" s="225">
        <f>SUM(M110:M113)</f>
        <v>0</v>
      </c>
      <c r="N109" s="225"/>
      <c r="O109" s="225">
        <f>SUM(O110:O113)</f>
        <v>0.01</v>
      </c>
      <c r="P109" s="225"/>
      <c r="Q109" s="225">
        <f>SUM(Q110:Q113)</f>
        <v>0</v>
      </c>
      <c r="R109" s="225"/>
      <c r="S109" s="225"/>
      <c r="T109" s="226"/>
      <c r="U109" s="220"/>
      <c r="V109" s="220">
        <f>SUM(V110:V113)</f>
        <v>0.9</v>
      </c>
      <c r="W109" s="220"/>
      <c r="X109" s="220"/>
      <c r="AG109" t="s">
        <v>117</v>
      </c>
    </row>
    <row r="110" spans="1:60" outlineLevel="1" x14ac:dyDescent="0.2">
      <c r="A110" s="227">
        <v>16</v>
      </c>
      <c r="B110" s="228" t="s">
        <v>222</v>
      </c>
      <c r="C110" s="240" t="s">
        <v>223</v>
      </c>
      <c r="D110" s="229" t="s">
        <v>197</v>
      </c>
      <c r="E110" s="230">
        <v>5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1.2099999999999999E-3</v>
      </c>
      <c r="O110" s="232">
        <f>ROUND(E110*N110,2)</f>
        <v>0.01</v>
      </c>
      <c r="P110" s="232">
        <v>0</v>
      </c>
      <c r="Q110" s="232">
        <f>ROUND(E110*P110,2)</f>
        <v>0</v>
      </c>
      <c r="R110" s="232" t="s">
        <v>224</v>
      </c>
      <c r="S110" s="232" t="s">
        <v>121</v>
      </c>
      <c r="T110" s="233" t="s">
        <v>167</v>
      </c>
      <c r="U110" s="219">
        <v>0.18</v>
      </c>
      <c r="V110" s="219">
        <f>ROUND(E110*U110,2)</f>
        <v>0.9</v>
      </c>
      <c r="W110" s="219"/>
      <c r="X110" s="219" t="s">
        <v>145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146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1" t="s">
        <v>225</v>
      </c>
      <c r="D111" s="247"/>
      <c r="E111" s="248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148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226</v>
      </c>
      <c r="D112" s="247"/>
      <c r="E112" s="248">
        <v>5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148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2"/>
      <c r="D113" s="235"/>
      <c r="E113" s="235"/>
      <c r="F113" s="235"/>
      <c r="G113" s="235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127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">
      <c r="A114" s="221" t="s">
        <v>116</v>
      </c>
      <c r="B114" s="222" t="s">
        <v>64</v>
      </c>
      <c r="C114" s="239" t="s">
        <v>65</v>
      </c>
      <c r="D114" s="223"/>
      <c r="E114" s="224"/>
      <c r="F114" s="225"/>
      <c r="G114" s="225">
        <f>SUMIF(AG115:AG118,"&lt;&gt;NOR",G115:G118)</f>
        <v>0</v>
      </c>
      <c r="H114" s="225"/>
      <c r="I114" s="225">
        <f>SUM(I115:I118)</f>
        <v>0</v>
      </c>
      <c r="J114" s="225"/>
      <c r="K114" s="225">
        <f>SUM(K115:K118)</f>
        <v>0</v>
      </c>
      <c r="L114" s="225"/>
      <c r="M114" s="225">
        <f>SUM(M115:M118)</f>
        <v>0</v>
      </c>
      <c r="N114" s="225"/>
      <c r="O114" s="225">
        <f>SUM(O115:O118)</f>
        <v>0</v>
      </c>
      <c r="P114" s="225"/>
      <c r="Q114" s="225">
        <f>SUM(Q115:Q118)</f>
        <v>0</v>
      </c>
      <c r="R114" s="225"/>
      <c r="S114" s="225"/>
      <c r="T114" s="226"/>
      <c r="U114" s="220"/>
      <c r="V114" s="220">
        <f>SUM(V115:V118)</f>
        <v>0</v>
      </c>
      <c r="W114" s="220"/>
      <c r="X114" s="220"/>
      <c r="AG114" t="s">
        <v>117</v>
      </c>
    </row>
    <row r="115" spans="1:60" ht="22.5" outlineLevel="1" x14ac:dyDescent="0.2">
      <c r="A115" s="227">
        <v>17</v>
      </c>
      <c r="B115" s="228" t="s">
        <v>227</v>
      </c>
      <c r="C115" s="240" t="s">
        <v>228</v>
      </c>
      <c r="D115" s="229" t="s">
        <v>0</v>
      </c>
      <c r="E115" s="230">
        <v>5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2"/>
      <c r="S115" s="232" t="s">
        <v>139</v>
      </c>
      <c r="T115" s="233" t="s">
        <v>122</v>
      </c>
      <c r="U115" s="219">
        <v>0</v>
      </c>
      <c r="V115" s="219">
        <f>ROUND(E115*U115,2)</f>
        <v>0</v>
      </c>
      <c r="W115" s="219"/>
      <c r="X115" s="219" t="s">
        <v>123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229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3"/>
      <c r="D116" s="237"/>
      <c r="E116" s="237"/>
      <c r="F116" s="237"/>
      <c r="G116" s="237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127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27">
        <v>18</v>
      </c>
      <c r="B117" s="228" t="s">
        <v>230</v>
      </c>
      <c r="C117" s="240" t="s">
        <v>231</v>
      </c>
      <c r="D117" s="229" t="s">
        <v>0</v>
      </c>
      <c r="E117" s="230">
        <v>2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2">
        <v>0</v>
      </c>
      <c r="O117" s="232">
        <f>ROUND(E117*N117,2)</f>
        <v>0</v>
      </c>
      <c r="P117" s="232">
        <v>0</v>
      </c>
      <c r="Q117" s="232">
        <f>ROUND(E117*P117,2)</f>
        <v>0</v>
      </c>
      <c r="R117" s="232"/>
      <c r="S117" s="232" t="s">
        <v>139</v>
      </c>
      <c r="T117" s="233" t="s">
        <v>122</v>
      </c>
      <c r="U117" s="219">
        <v>0</v>
      </c>
      <c r="V117" s="219">
        <f>ROUND(E117*U117,2)</f>
        <v>0</v>
      </c>
      <c r="W117" s="219"/>
      <c r="X117" s="219" t="s">
        <v>123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229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3"/>
      <c r="D118" s="237"/>
      <c r="E118" s="237"/>
      <c r="F118" s="237"/>
      <c r="G118" s="237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127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1" t="s">
        <v>116</v>
      </c>
      <c r="B119" s="222" t="s">
        <v>66</v>
      </c>
      <c r="C119" s="239" t="s">
        <v>67</v>
      </c>
      <c r="D119" s="223"/>
      <c r="E119" s="224"/>
      <c r="F119" s="225"/>
      <c r="G119" s="225">
        <f>SUMIF(AG120:AG151,"&lt;&gt;NOR",G120:G151)</f>
        <v>0</v>
      </c>
      <c r="H119" s="225"/>
      <c r="I119" s="225">
        <f>SUM(I120:I151)</f>
        <v>0</v>
      </c>
      <c r="J119" s="225"/>
      <c r="K119" s="225">
        <f>SUM(K120:K151)</f>
        <v>0</v>
      </c>
      <c r="L119" s="225"/>
      <c r="M119" s="225">
        <f>SUM(M120:M151)</f>
        <v>0</v>
      </c>
      <c r="N119" s="225"/>
      <c r="O119" s="225">
        <f>SUM(O120:O151)</f>
        <v>0</v>
      </c>
      <c r="P119" s="225"/>
      <c r="Q119" s="225">
        <f>SUM(Q120:Q151)</f>
        <v>10.7</v>
      </c>
      <c r="R119" s="225"/>
      <c r="S119" s="225"/>
      <c r="T119" s="226"/>
      <c r="U119" s="220"/>
      <c r="V119" s="220">
        <f>SUM(V120:V151)</f>
        <v>13.93</v>
      </c>
      <c r="W119" s="220"/>
      <c r="X119" s="220"/>
      <c r="AG119" t="s">
        <v>117</v>
      </c>
    </row>
    <row r="120" spans="1:60" ht="22.5" outlineLevel="1" x14ac:dyDescent="0.2">
      <c r="A120" s="227">
        <v>19</v>
      </c>
      <c r="B120" s="228" t="s">
        <v>232</v>
      </c>
      <c r="C120" s="240" t="s">
        <v>233</v>
      </c>
      <c r="D120" s="229" t="s">
        <v>197</v>
      </c>
      <c r="E120" s="230">
        <v>12.428900000000001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2">
        <v>0</v>
      </c>
      <c r="O120" s="232">
        <f>ROUND(E120*N120,2)</f>
        <v>0</v>
      </c>
      <c r="P120" s="232">
        <v>0.22500000000000001</v>
      </c>
      <c r="Q120" s="232">
        <f>ROUND(E120*P120,2)</f>
        <v>2.8</v>
      </c>
      <c r="R120" s="232" t="s">
        <v>208</v>
      </c>
      <c r="S120" s="232" t="s">
        <v>121</v>
      </c>
      <c r="T120" s="233" t="s">
        <v>167</v>
      </c>
      <c r="U120" s="219">
        <v>0.14000000000000001</v>
      </c>
      <c r="V120" s="219">
        <f>ROUND(E120*U120,2)</f>
        <v>1.74</v>
      </c>
      <c r="W120" s="219"/>
      <c r="X120" s="219" t="s">
        <v>145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146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2" t="s">
        <v>234</v>
      </c>
      <c r="D121" s="249"/>
      <c r="E121" s="249"/>
      <c r="F121" s="249"/>
      <c r="G121" s="24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170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1" t="s">
        <v>172</v>
      </c>
      <c r="D122" s="247"/>
      <c r="E122" s="248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148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173</v>
      </c>
      <c r="D123" s="247"/>
      <c r="E123" s="248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148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199</v>
      </c>
      <c r="D124" s="247"/>
      <c r="E124" s="248">
        <v>12.428900000000001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148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2"/>
      <c r="D125" s="235"/>
      <c r="E125" s="235"/>
      <c r="F125" s="235"/>
      <c r="G125" s="235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127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27">
        <v>20</v>
      </c>
      <c r="B126" s="228" t="s">
        <v>235</v>
      </c>
      <c r="C126" s="240" t="s">
        <v>236</v>
      </c>
      <c r="D126" s="229" t="s">
        <v>197</v>
      </c>
      <c r="E126" s="230">
        <v>12.428900000000001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32">
        <v>0</v>
      </c>
      <c r="O126" s="232">
        <f>ROUND(E126*N126,2)</f>
        <v>0</v>
      </c>
      <c r="P126" s="232">
        <v>0.41799999999999998</v>
      </c>
      <c r="Q126" s="232">
        <f>ROUND(E126*P126,2)</f>
        <v>5.2</v>
      </c>
      <c r="R126" s="232" t="s">
        <v>208</v>
      </c>
      <c r="S126" s="232" t="s">
        <v>121</v>
      </c>
      <c r="T126" s="233" t="s">
        <v>167</v>
      </c>
      <c r="U126" s="219">
        <v>0.36</v>
      </c>
      <c r="V126" s="219">
        <f>ROUND(E126*U126,2)</f>
        <v>4.47</v>
      </c>
      <c r="W126" s="219"/>
      <c r="X126" s="219" t="s">
        <v>145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168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172</v>
      </c>
      <c r="D127" s="247"/>
      <c r="E127" s="248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148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173</v>
      </c>
      <c r="D128" s="247"/>
      <c r="E128" s="248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148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1" t="s">
        <v>199</v>
      </c>
      <c r="D129" s="247"/>
      <c r="E129" s="248">
        <v>12.428900000000001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148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2"/>
      <c r="D130" s="235"/>
      <c r="E130" s="235"/>
      <c r="F130" s="235"/>
      <c r="G130" s="235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127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7">
        <v>21</v>
      </c>
      <c r="B131" s="228" t="s">
        <v>237</v>
      </c>
      <c r="C131" s="240" t="s">
        <v>238</v>
      </c>
      <c r="D131" s="229" t="s">
        <v>214</v>
      </c>
      <c r="E131" s="230">
        <v>10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2">
        <v>0</v>
      </c>
      <c r="O131" s="232">
        <f>ROUND(E131*N131,2)</f>
        <v>0</v>
      </c>
      <c r="P131" s="232">
        <v>0.14499999999999999</v>
      </c>
      <c r="Q131" s="232">
        <f>ROUND(E131*P131,2)</f>
        <v>1.45</v>
      </c>
      <c r="R131" s="232" t="s">
        <v>208</v>
      </c>
      <c r="S131" s="232" t="s">
        <v>121</v>
      </c>
      <c r="T131" s="233" t="s">
        <v>167</v>
      </c>
      <c r="U131" s="219">
        <v>0.13</v>
      </c>
      <c r="V131" s="219">
        <f>ROUND(E131*U131,2)</f>
        <v>1.3</v>
      </c>
      <c r="W131" s="219"/>
      <c r="X131" s="219" t="s">
        <v>145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146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2" t="s">
        <v>239</v>
      </c>
      <c r="D132" s="249"/>
      <c r="E132" s="249"/>
      <c r="F132" s="249"/>
      <c r="G132" s="24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170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36" t="str">
        <f>C132</f>
        <v>s vybouráním lože, s přemístěním hmot na skládku na vzdálenost do 3 m nebo naložením na dopravní prostředek</v>
      </c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1" t="s">
        <v>216</v>
      </c>
      <c r="D133" s="247"/>
      <c r="E133" s="248"/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148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1" t="s">
        <v>240</v>
      </c>
      <c r="D134" s="247"/>
      <c r="E134" s="248">
        <v>10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148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42"/>
      <c r="D135" s="235"/>
      <c r="E135" s="235"/>
      <c r="F135" s="235"/>
      <c r="G135" s="235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127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27">
        <v>22</v>
      </c>
      <c r="B136" s="228" t="s">
        <v>241</v>
      </c>
      <c r="C136" s="240" t="s">
        <v>242</v>
      </c>
      <c r="D136" s="229" t="s">
        <v>165</v>
      </c>
      <c r="E136" s="230">
        <v>0.625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32">
        <v>0</v>
      </c>
      <c r="O136" s="232">
        <f>ROUND(E136*N136,2)</f>
        <v>0</v>
      </c>
      <c r="P136" s="232">
        <v>2</v>
      </c>
      <c r="Q136" s="232">
        <f>ROUND(E136*P136,2)</f>
        <v>1.25</v>
      </c>
      <c r="R136" s="232" t="s">
        <v>243</v>
      </c>
      <c r="S136" s="232" t="s">
        <v>121</v>
      </c>
      <c r="T136" s="233" t="s">
        <v>167</v>
      </c>
      <c r="U136" s="219">
        <v>6.44</v>
      </c>
      <c r="V136" s="219">
        <f>ROUND(E136*U136,2)</f>
        <v>4.03</v>
      </c>
      <c r="W136" s="219"/>
      <c r="X136" s="219" t="s">
        <v>145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146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2" t="s">
        <v>244</v>
      </c>
      <c r="D137" s="249"/>
      <c r="E137" s="249"/>
      <c r="F137" s="249"/>
      <c r="G137" s="24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170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1" t="s">
        <v>216</v>
      </c>
      <c r="D138" s="247"/>
      <c r="E138" s="248"/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148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1" t="s">
        <v>221</v>
      </c>
      <c r="D139" s="247"/>
      <c r="E139" s="248">
        <v>0.625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148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2"/>
      <c r="D140" s="235"/>
      <c r="E140" s="235"/>
      <c r="F140" s="235"/>
      <c r="G140" s="235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127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27">
        <v>23</v>
      </c>
      <c r="B141" s="228" t="s">
        <v>245</v>
      </c>
      <c r="C141" s="240" t="s">
        <v>246</v>
      </c>
      <c r="D141" s="229" t="s">
        <v>214</v>
      </c>
      <c r="E141" s="230">
        <v>10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2">
        <v>0</v>
      </c>
      <c r="O141" s="232">
        <f>ROUND(E141*N141,2)</f>
        <v>0</v>
      </c>
      <c r="P141" s="232">
        <v>0</v>
      </c>
      <c r="Q141" s="232">
        <f>ROUND(E141*P141,2)</f>
        <v>0</v>
      </c>
      <c r="R141" s="232" t="s">
        <v>208</v>
      </c>
      <c r="S141" s="232" t="s">
        <v>121</v>
      </c>
      <c r="T141" s="233" t="s">
        <v>167</v>
      </c>
      <c r="U141" s="219">
        <v>0.09</v>
      </c>
      <c r="V141" s="219">
        <f>ROUND(E141*U141,2)</f>
        <v>0.9</v>
      </c>
      <c r="W141" s="219"/>
      <c r="X141" s="219" t="s">
        <v>145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146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2.5" outlineLevel="1" x14ac:dyDescent="0.2">
      <c r="A142" s="217"/>
      <c r="B142" s="218"/>
      <c r="C142" s="252" t="s">
        <v>247</v>
      </c>
      <c r="D142" s="249"/>
      <c r="E142" s="249"/>
      <c r="F142" s="249"/>
      <c r="G142" s="24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170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36" t="str">
        <f>C142</f>
        <v>krajníků, desek nebo panelů od spojovacího materiálu s odklizením a uložením očištěných hmot a spojovacího materiálu na skládku na vzdálenost do 10 m</v>
      </c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216</v>
      </c>
      <c r="D143" s="247"/>
      <c r="E143" s="248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148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240</v>
      </c>
      <c r="D144" s="247"/>
      <c r="E144" s="248">
        <v>10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148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2"/>
      <c r="D145" s="235"/>
      <c r="E145" s="235"/>
      <c r="F145" s="235"/>
      <c r="G145" s="235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127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27">
        <v>24</v>
      </c>
      <c r="B146" s="228" t="s">
        <v>248</v>
      </c>
      <c r="C146" s="240" t="s">
        <v>249</v>
      </c>
      <c r="D146" s="229" t="s">
        <v>197</v>
      </c>
      <c r="E146" s="230">
        <v>12.428900000000001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 t="s">
        <v>208</v>
      </c>
      <c r="S146" s="232" t="s">
        <v>121</v>
      </c>
      <c r="T146" s="233" t="s">
        <v>167</v>
      </c>
      <c r="U146" s="219">
        <v>0.12</v>
      </c>
      <c r="V146" s="219">
        <f>ROUND(E146*U146,2)</f>
        <v>1.49</v>
      </c>
      <c r="W146" s="219"/>
      <c r="X146" s="219" t="s">
        <v>145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168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17"/>
      <c r="B147" s="218"/>
      <c r="C147" s="252" t="s">
        <v>247</v>
      </c>
      <c r="D147" s="249"/>
      <c r="E147" s="249"/>
      <c r="F147" s="249"/>
      <c r="G147" s="24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170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36" t="str">
        <f>C147</f>
        <v>krajníků, desek nebo panelů od spojovacího materiálu s odklizením a uložením očištěných hmot a spojovacího materiálu na skládku na vzdálenost do 10 m</v>
      </c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1" t="s">
        <v>172</v>
      </c>
      <c r="D148" s="247"/>
      <c r="E148" s="248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148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1" t="s">
        <v>173</v>
      </c>
      <c r="D149" s="247"/>
      <c r="E149" s="248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148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1" t="s">
        <v>199</v>
      </c>
      <c r="D150" s="247"/>
      <c r="E150" s="248">
        <v>12.428900000000001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148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2"/>
      <c r="D151" s="235"/>
      <c r="E151" s="235"/>
      <c r="F151" s="235"/>
      <c r="G151" s="235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127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">
      <c r="A152" s="221" t="s">
        <v>116</v>
      </c>
      <c r="B152" s="222" t="s">
        <v>68</v>
      </c>
      <c r="C152" s="239" t="s">
        <v>69</v>
      </c>
      <c r="D152" s="223"/>
      <c r="E152" s="224"/>
      <c r="F152" s="225"/>
      <c r="G152" s="225">
        <f>SUMIF(AG153:AG159,"&lt;&gt;NOR",G153:G159)</f>
        <v>0</v>
      </c>
      <c r="H152" s="225"/>
      <c r="I152" s="225">
        <f>SUM(I153:I159)</f>
        <v>0</v>
      </c>
      <c r="J152" s="225"/>
      <c r="K152" s="225">
        <f>SUM(K153:K159)</f>
        <v>0</v>
      </c>
      <c r="L152" s="225"/>
      <c r="M152" s="225">
        <f>SUM(M153:M159)</f>
        <v>0</v>
      </c>
      <c r="N152" s="225"/>
      <c r="O152" s="225">
        <f>SUM(O153:O159)</f>
        <v>0</v>
      </c>
      <c r="P152" s="225"/>
      <c r="Q152" s="225">
        <f>SUM(Q153:Q159)</f>
        <v>0</v>
      </c>
      <c r="R152" s="225"/>
      <c r="S152" s="225"/>
      <c r="T152" s="226"/>
      <c r="U152" s="220"/>
      <c r="V152" s="220">
        <f>SUM(V153:V159)</f>
        <v>7.99</v>
      </c>
      <c r="W152" s="220"/>
      <c r="X152" s="220"/>
      <c r="AG152" t="s">
        <v>117</v>
      </c>
    </row>
    <row r="153" spans="1:60" outlineLevel="1" x14ac:dyDescent="0.2">
      <c r="A153" s="227">
        <v>25</v>
      </c>
      <c r="B153" s="228" t="s">
        <v>250</v>
      </c>
      <c r="C153" s="240" t="s">
        <v>251</v>
      </c>
      <c r="D153" s="229" t="s">
        <v>252</v>
      </c>
      <c r="E153" s="230">
        <v>13.125310000000001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2" t="s">
        <v>253</v>
      </c>
      <c r="S153" s="232" t="s">
        <v>121</v>
      </c>
      <c r="T153" s="233" t="s">
        <v>167</v>
      </c>
      <c r="U153" s="219">
        <v>0.60899999999999999</v>
      </c>
      <c r="V153" s="219">
        <f>ROUND(E153*U153,2)</f>
        <v>7.99</v>
      </c>
      <c r="W153" s="219"/>
      <c r="X153" s="219" t="s">
        <v>254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255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2.5" outlineLevel="1" x14ac:dyDescent="0.2">
      <c r="A154" s="217"/>
      <c r="B154" s="218"/>
      <c r="C154" s="252" t="s">
        <v>256</v>
      </c>
      <c r="D154" s="249"/>
      <c r="E154" s="249"/>
      <c r="F154" s="249"/>
      <c r="G154" s="24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170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36" t="str">
        <f>C154</f>
        <v>na novostavbách a změnách objektů pro oplocení (815 2 JKSo), objekty zvláštní pro chov živočichů (815 3 JKSO), objekty pozemní různé (815 9 JKSO)</v>
      </c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3" t="s">
        <v>257</v>
      </c>
      <c r="D155" s="250"/>
      <c r="E155" s="250"/>
      <c r="F155" s="250"/>
      <c r="G155" s="250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170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36" t="str">
        <f>C155</f>
        <v>se svislou nosnou konstrukcí monolitickou betonovou tyčovou nebo plošnou ( KMCH 2 a 3 - JKSO šesté místo)</v>
      </c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1" t="s">
        <v>258</v>
      </c>
      <c r="D156" s="247"/>
      <c r="E156" s="248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148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259</v>
      </c>
      <c r="D157" s="247"/>
      <c r="E157" s="248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148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1" t="s">
        <v>260</v>
      </c>
      <c r="D158" s="247"/>
      <c r="E158" s="248">
        <v>13.125310000000001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148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2"/>
      <c r="D159" s="235"/>
      <c r="E159" s="235"/>
      <c r="F159" s="235"/>
      <c r="G159" s="235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127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">
      <c r="A160" s="221" t="s">
        <v>116</v>
      </c>
      <c r="B160" s="222" t="s">
        <v>70</v>
      </c>
      <c r="C160" s="239" t="s">
        <v>71</v>
      </c>
      <c r="D160" s="223"/>
      <c r="E160" s="224"/>
      <c r="F160" s="225"/>
      <c r="G160" s="225">
        <f>SUMIF(AG161:AG162,"&lt;&gt;NOR",G161:G162)</f>
        <v>0</v>
      </c>
      <c r="H160" s="225"/>
      <c r="I160" s="225">
        <f>SUM(I161:I162)</f>
        <v>0</v>
      </c>
      <c r="J160" s="225"/>
      <c r="K160" s="225">
        <f>SUM(K161:K162)</f>
        <v>0</v>
      </c>
      <c r="L160" s="225"/>
      <c r="M160" s="225">
        <f>SUM(M161:M162)</f>
        <v>0</v>
      </c>
      <c r="N160" s="225"/>
      <c r="O160" s="225">
        <f>SUM(O161:O162)</f>
        <v>0</v>
      </c>
      <c r="P160" s="225"/>
      <c r="Q160" s="225">
        <f>SUM(Q161:Q162)</f>
        <v>0</v>
      </c>
      <c r="R160" s="225"/>
      <c r="S160" s="225"/>
      <c r="T160" s="226"/>
      <c r="U160" s="220"/>
      <c r="V160" s="220">
        <f>SUM(V161:V162)</f>
        <v>0</v>
      </c>
      <c r="W160" s="220"/>
      <c r="X160" s="220"/>
      <c r="AG160" t="s">
        <v>117</v>
      </c>
    </row>
    <row r="161" spans="1:60" outlineLevel="1" x14ac:dyDescent="0.2">
      <c r="A161" s="227">
        <v>26</v>
      </c>
      <c r="B161" s="228" t="s">
        <v>261</v>
      </c>
      <c r="C161" s="240" t="s">
        <v>262</v>
      </c>
      <c r="D161" s="229" t="s">
        <v>263</v>
      </c>
      <c r="E161" s="230">
        <v>24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2"/>
      <c r="S161" s="232" t="s">
        <v>139</v>
      </c>
      <c r="T161" s="233" t="s">
        <v>122</v>
      </c>
      <c r="U161" s="219">
        <v>0</v>
      </c>
      <c r="V161" s="219">
        <f>ROUND(E161*U161,2)</f>
        <v>0</v>
      </c>
      <c r="W161" s="219"/>
      <c r="X161" s="219" t="s">
        <v>264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265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43"/>
      <c r="D162" s="237"/>
      <c r="E162" s="237"/>
      <c r="F162" s="237"/>
      <c r="G162" s="237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127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x14ac:dyDescent="0.2">
      <c r="A163" s="221" t="s">
        <v>116</v>
      </c>
      <c r="B163" s="222" t="s">
        <v>72</v>
      </c>
      <c r="C163" s="239" t="s">
        <v>73</v>
      </c>
      <c r="D163" s="223"/>
      <c r="E163" s="224"/>
      <c r="F163" s="225"/>
      <c r="G163" s="225">
        <f>SUMIF(AG164:AG195,"&lt;&gt;NOR",G164:G195)</f>
        <v>0</v>
      </c>
      <c r="H163" s="225"/>
      <c r="I163" s="225">
        <f>SUM(I164:I195)</f>
        <v>0</v>
      </c>
      <c r="J163" s="225"/>
      <c r="K163" s="225">
        <f>SUM(K164:K195)</f>
        <v>0</v>
      </c>
      <c r="L163" s="225"/>
      <c r="M163" s="225">
        <f>SUM(M164:M195)</f>
        <v>0</v>
      </c>
      <c r="N163" s="225"/>
      <c r="O163" s="225">
        <f>SUM(O164:O195)</f>
        <v>0</v>
      </c>
      <c r="P163" s="225"/>
      <c r="Q163" s="225">
        <f>SUM(Q164:Q195)</f>
        <v>0</v>
      </c>
      <c r="R163" s="225"/>
      <c r="S163" s="225"/>
      <c r="T163" s="226"/>
      <c r="U163" s="220"/>
      <c r="V163" s="220">
        <f>SUM(V164:V195)</f>
        <v>0</v>
      </c>
      <c r="W163" s="220"/>
      <c r="X163" s="220"/>
      <c r="AG163" t="s">
        <v>117</v>
      </c>
    </row>
    <row r="164" spans="1:60" outlineLevel="1" x14ac:dyDescent="0.2">
      <c r="A164" s="227">
        <v>27</v>
      </c>
      <c r="B164" s="228" t="s">
        <v>266</v>
      </c>
      <c r="C164" s="240" t="s">
        <v>267</v>
      </c>
      <c r="D164" s="229" t="s">
        <v>214</v>
      </c>
      <c r="E164" s="230">
        <v>34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32">
        <v>0</v>
      </c>
      <c r="O164" s="232">
        <f>ROUND(E164*N164,2)</f>
        <v>0</v>
      </c>
      <c r="P164" s="232">
        <v>0</v>
      </c>
      <c r="Q164" s="232">
        <f>ROUND(E164*P164,2)</f>
        <v>0</v>
      </c>
      <c r="R164" s="232"/>
      <c r="S164" s="232" t="s">
        <v>139</v>
      </c>
      <c r="T164" s="233" t="s">
        <v>122</v>
      </c>
      <c r="U164" s="219">
        <v>0</v>
      </c>
      <c r="V164" s="219">
        <f>ROUND(E164*U164,2)</f>
        <v>0</v>
      </c>
      <c r="W164" s="219"/>
      <c r="X164" s="219" t="s">
        <v>145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168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43"/>
      <c r="D165" s="237"/>
      <c r="E165" s="237"/>
      <c r="F165" s="237"/>
      <c r="G165" s="237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127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27">
        <v>28</v>
      </c>
      <c r="B166" s="228" t="s">
        <v>268</v>
      </c>
      <c r="C166" s="240" t="s">
        <v>269</v>
      </c>
      <c r="D166" s="229" t="s">
        <v>270</v>
      </c>
      <c r="E166" s="230">
        <v>6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32">
        <v>0</v>
      </c>
      <c r="O166" s="232">
        <f>ROUND(E166*N166,2)</f>
        <v>0</v>
      </c>
      <c r="P166" s="232">
        <v>0</v>
      </c>
      <c r="Q166" s="232">
        <f>ROUND(E166*P166,2)</f>
        <v>0</v>
      </c>
      <c r="R166" s="232"/>
      <c r="S166" s="232" t="s">
        <v>139</v>
      </c>
      <c r="T166" s="233" t="s">
        <v>122</v>
      </c>
      <c r="U166" s="219">
        <v>0</v>
      </c>
      <c r="V166" s="219">
        <f>ROUND(E166*U166,2)</f>
        <v>0</v>
      </c>
      <c r="W166" s="219"/>
      <c r="X166" s="219" t="s">
        <v>145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168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43"/>
      <c r="D167" s="237"/>
      <c r="E167" s="237"/>
      <c r="F167" s="237"/>
      <c r="G167" s="237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127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27">
        <v>29</v>
      </c>
      <c r="B168" s="228" t="s">
        <v>271</v>
      </c>
      <c r="C168" s="240" t="s">
        <v>272</v>
      </c>
      <c r="D168" s="229" t="s">
        <v>270</v>
      </c>
      <c r="E168" s="230">
        <v>12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2"/>
      <c r="S168" s="232" t="s">
        <v>139</v>
      </c>
      <c r="T168" s="233" t="s">
        <v>122</v>
      </c>
      <c r="U168" s="219">
        <v>0</v>
      </c>
      <c r="V168" s="219">
        <f>ROUND(E168*U168,2)</f>
        <v>0</v>
      </c>
      <c r="W168" s="219"/>
      <c r="X168" s="219" t="s">
        <v>145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168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43"/>
      <c r="D169" s="237"/>
      <c r="E169" s="237"/>
      <c r="F169" s="237"/>
      <c r="G169" s="237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127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27">
        <v>30</v>
      </c>
      <c r="B170" s="228" t="s">
        <v>273</v>
      </c>
      <c r="C170" s="240" t="s">
        <v>274</v>
      </c>
      <c r="D170" s="229" t="s">
        <v>270</v>
      </c>
      <c r="E170" s="230">
        <v>5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32">
        <v>0</v>
      </c>
      <c r="O170" s="232">
        <f>ROUND(E170*N170,2)</f>
        <v>0</v>
      </c>
      <c r="P170" s="232">
        <v>0</v>
      </c>
      <c r="Q170" s="232">
        <f>ROUND(E170*P170,2)</f>
        <v>0</v>
      </c>
      <c r="R170" s="232"/>
      <c r="S170" s="232" t="s">
        <v>139</v>
      </c>
      <c r="T170" s="233" t="s">
        <v>122</v>
      </c>
      <c r="U170" s="219">
        <v>0</v>
      </c>
      <c r="V170" s="219">
        <f>ROUND(E170*U170,2)</f>
        <v>0</v>
      </c>
      <c r="W170" s="219"/>
      <c r="X170" s="219" t="s">
        <v>145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168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43"/>
      <c r="D171" s="237"/>
      <c r="E171" s="237"/>
      <c r="F171" s="237"/>
      <c r="G171" s="237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127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27">
        <v>31</v>
      </c>
      <c r="B172" s="228" t="s">
        <v>275</v>
      </c>
      <c r="C172" s="240" t="s">
        <v>276</v>
      </c>
      <c r="D172" s="229" t="s">
        <v>270</v>
      </c>
      <c r="E172" s="230">
        <v>2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2">
        <v>0</v>
      </c>
      <c r="O172" s="232">
        <f>ROUND(E172*N172,2)</f>
        <v>0</v>
      </c>
      <c r="P172" s="232">
        <v>0</v>
      </c>
      <c r="Q172" s="232">
        <f>ROUND(E172*P172,2)</f>
        <v>0</v>
      </c>
      <c r="R172" s="232"/>
      <c r="S172" s="232" t="s">
        <v>139</v>
      </c>
      <c r="T172" s="233" t="s">
        <v>122</v>
      </c>
      <c r="U172" s="219">
        <v>0</v>
      </c>
      <c r="V172" s="219">
        <f>ROUND(E172*U172,2)</f>
        <v>0</v>
      </c>
      <c r="W172" s="219"/>
      <c r="X172" s="219" t="s">
        <v>145</v>
      </c>
      <c r="Y172" s="210"/>
      <c r="Z172" s="210"/>
      <c r="AA172" s="210"/>
      <c r="AB172" s="210"/>
      <c r="AC172" s="210"/>
      <c r="AD172" s="210"/>
      <c r="AE172" s="210"/>
      <c r="AF172" s="210"/>
      <c r="AG172" s="210" t="s">
        <v>168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43"/>
      <c r="D173" s="237"/>
      <c r="E173" s="237"/>
      <c r="F173" s="237"/>
      <c r="G173" s="237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127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27">
        <v>32</v>
      </c>
      <c r="B174" s="228" t="s">
        <v>277</v>
      </c>
      <c r="C174" s="240" t="s">
        <v>278</v>
      </c>
      <c r="D174" s="229" t="s">
        <v>214</v>
      </c>
      <c r="E174" s="230">
        <v>5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32">
        <v>0</v>
      </c>
      <c r="O174" s="232">
        <f>ROUND(E174*N174,2)</f>
        <v>0</v>
      </c>
      <c r="P174" s="232">
        <v>0</v>
      </c>
      <c r="Q174" s="232">
        <f>ROUND(E174*P174,2)</f>
        <v>0</v>
      </c>
      <c r="R174" s="232"/>
      <c r="S174" s="232" t="s">
        <v>139</v>
      </c>
      <c r="T174" s="233" t="s">
        <v>122</v>
      </c>
      <c r="U174" s="219">
        <v>0</v>
      </c>
      <c r="V174" s="219">
        <f>ROUND(E174*U174,2)</f>
        <v>0</v>
      </c>
      <c r="W174" s="219"/>
      <c r="X174" s="219" t="s">
        <v>145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168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43"/>
      <c r="D175" s="237"/>
      <c r="E175" s="237"/>
      <c r="F175" s="237"/>
      <c r="G175" s="237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127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27">
        <v>33</v>
      </c>
      <c r="B176" s="228" t="s">
        <v>279</v>
      </c>
      <c r="C176" s="240" t="s">
        <v>280</v>
      </c>
      <c r="D176" s="229" t="s">
        <v>270</v>
      </c>
      <c r="E176" s="230">
        <v>3</v>
      </c>
      <c r="F176" s="231"/>
      <c r="G176" s="232">
        <f>ROUND(E176*F176,2)</f>
        <v>0</v>
      </c>
      <c r="H176" s="231"/>
      <c r="I176" s="232">
        <f>ROUND(E176*H176,2)</f>
        <v>0</v>
      </c>
      <c r="J176" s="231"/>
      <c r="K176" s="232">
        <f>ROUND(E176*J176,2)</f>
        <v>0</v>
      </c>
      <c r="L176" s="232">
        <v>21</v>
      </c>
      <c r="M176" s="232">
        <f>G176*(1+L176/100)</f>
        <v>0</v>
      </c>
      <c r="N176" s="232">
        <v>0</v>
      </c>
      <c r="O176" s="232">
        <f>ROUND(E176*N176,2)</f>
        <v>0</v>
      </c>
      <c r="P176" s="232">
        <v>0</v>
      </c>
      <c r="Q176" s="232">
        <f>ROUND(E176*P176,2)</f>
        <v>0</v>
      </c>
      <c r="R176" s="232"/>
      <c r="S176" s="232" t="s">
        <v>139</v>
      </c>
      <c r="T176" s="233" t="s">
        <v>122</v>
      </c>
      <c r="U176" s="219">
        <v>0</v>
      </c>
      <c r="V176" s="219">
        <f>ROUND(E176*U176,2)</f>
        <v>0</v>
      </c>
      <c r="W176" s="219"/>
      <c r="X176" s="219" t="s">
        <v>145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168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43"/>
      <c r="D177" s="237"/>
      <c r="E177" s="237"/>
      <c r="F177" s="237"/>
      <c r="G177" s="237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127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27">
        <v>34</v>
      </c>
      <c r="B178" s="228" t="s">
        <v>281</v>
      </c>
      <c r="C178" s="240" t="s">
        <v>282</v>
      </c>
      <c r="D178" s="229" t="s">
        <v>270</v>
      </c>
      <c r="E178" s="230">
        <v>3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32">
        <v>0</v>
      </c>
      <c r="O178" s="232">
        <f>ROUND(E178*N178,2)</f>
        <v>0</v>
      </c>
      <c r="P178" s="232">
        <v>0</v>
      </c>
      <c r="Q178" s="232">
        <f>ROUND(E178*P178,2)</f>
        <v>0</v>
      </c>
      <c r="R178" s="232"/>
      <c r="S178" s="232" t="s">
        <v>139</v>
      </c>
      <c r="T178" s="233" t="s">
        <v>122</v>
      </c>
      <c r="U178" s="219">
        <v>0</v>
      </c>
      <c r="V178" s="219">
        <f>ROUND(E178*U178,2)</f>
        <v>0</v>
      </c>
      <c r="W178" s="219"/>
      <c r="X178" s="219" t="s">
        <v>145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168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43"/>
      <c r="D179" s="237"/>
      <c r="E179" s="237"/>
      <c r="F179" s="237"/>
      <c r="G179" s="237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127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27">
        <v>35</v>
      </c>
      <c r="B180" s="228" t="s">
        <v>283</v>
      </c>
      <c r="C180" s="240" t="s">
        <v>284</v>
      </c>
      <c r="D180" s="229" t="s">
        <v>214</v>
      </c>
      <c r="E180" s="230">
        <v>2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32">
        <v>0</v>
      </c>
      <c r="O180" s="232">
        <f>ROUND(E180*N180,2)</f>
        <v>0</v>
      </c>
      <c r="P180" s="232">
        <v>0</v>
      </c>
      <c r="Q180" s="232">
        <f>ROUND(E180*P180,2)</f>
        <v>0</v>
      </c>
      <c r="R180" s="232"/>
      <c r="S180" s="232" t="s">
        <v>139</v>
      </c>
      <c r="T180" s="233" t="s">
        <v>122</v>
      </c>
      <c r="U180" s="219">
        <v>0</v>
      </c>
      <c r="V180" s="219">
        <f>ROUND(E180*U180,2)</f>
        <v>0</v>
      </c>
      <c r="W180" s="219"/>
      <c r="X180" s="219" t="s">
        <v>145</v>
      </c>
      <c r="Y180" s="210"/>
      <c r="Z180" s="210"/>
      <c r="AA180" s="210"/>
      <c r="AB180" s="210"/>
      <c r="AC180" s="210"/>
      <c r="AD180" s="210"/>
      <c r="AE180" s="210"/>
      <c r="AF180" s="210"/>
      <c r="AG180" s="210" t="s">
        <v>168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43"/>
      <c r="D181" s="237"/>
      <c r="E181" s="237"/>
      <c r="F181" s="237"/>
      <c r="G181" s="237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127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27">
        <v>36</v>
      </c>
      <c r="B182" s="228" t="s">
        <v>285</v>
      </c>
      <c r="C182" s="240" t="s">
        <v>286</v>
      </c>
      <c r="D182" s="229" t="s">
        <v>214</v>
      </c>
      <c r="E182" s="230">
        <v>47</v>
      </c>
      <c r="F182" s="231"/>
      <c r="G182" s="232">
        <f>ROUND(E182*F182,2)</f>
        <v>0</v>
      </c>
      <c r="H182" s="231"/>
      <c r="I182" s="232">
        <f>ROUND(E182*H182,2)</f>
        <v>0</v>
      </c>
      <c r="J182" s="231"/>
      <c r="K182" s="232">
        <f>ROUND(E182*J182,2)</f>
        <v>0</v>
      </c>
      <c r="L182" s="232">
        <v>21</v>
      </c>
      <c r="M182" s="232">
        <f>G182*(1+L182/100)</f>
        <v>0</v>
      </c>
      <c r="N182" s="232">
        <v>0</v>
      </c>
      <c r="O182" s="232">
        <f>ROUND(E182*N182,2)</f>
        <v>0</v>
      </c>
      <c r="P182" s="232">
        <v>0</v>
      </c>
      <c r="Q182" s="232">
        <f>ROUND(E182*P182,2)</f>
        <v>0</v>
      </c>
      <c r="R182" s="232"/>
      <c r="S182" s="232" t="s">
        <v>139</v>
      </c>
      <c r="T182" s="233" t="s">
        <v>122</v>
      </c>
      <c r="U182" s="219">
        <v>0</v>
      </c>
      <c r="V182" s="219">
        <f>ROUND(E182*U182,2)</f>
        <v>0</v>
      </c>
      <c r="W182" s="219"/>
      <c r="X182" s="219" t="s">
        <v>145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168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43"/>
      <c r="D183" s="237"/>
      <c r="E183" s="237"/>
      <c r="F183" s="237"/>
      <c r="G183" s="237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127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27">
        <v>37</v>
      </c>
      <c r="B184" s="228" t="s">
        <v>287</v>
      </c>
      <c r="C184" s="240" t="s">
        <v>288</v>
      </c>
      <c r="D184" s="229" t="s">
        <v>214</v>
      </c>
      <c r="E184" s="230">
        <v>66</v>
      </c>
      <c r="F184" s="231"/>
      <c r="G184" s="232">
        <f>ROUND(E184*F184,2)</f>
        <v>0</v>
      </c>
      <c r="H184" s="231"/>
      <c r="I184" s="232">
        <f>ROUND(E184*H184,2)</f>
        <v>0</v>
      </c>
      <c r="J184" s="231"/>
      <c r="K184" s="232">
        <f>ROUND(E184*J184,2)</f>
        <v>0</v>
      </c>
      <c r="L184" s="232">
        <v>21</v>
      </c>
      <c r="M184" s="232">
        <f>G184*(1+L184/100)</f>
        <v>0</v>
      </c>
      <c r="N184" s="232">
        <v>0</v>
      </c>
      <c r="O184" s="232">
        <f>ROUND(E184*N184,2)</f>
        <v>0</v>
      </c>
      <c r="P184" s="232">
        <v>0</v>
      </c>
      <c r="Q184" s="232">
        <f>ROUND(E184*P184,2)</f>
        <v>0</v>
      </c>
      <c r="R184" s="232"/>
      <c r="S184" s="232" t="s">
        <v>139</v>
      </c>
      <c r="T184" s="233" t="s">
        <v>122</v>
      </c>
      <c r="U184" s="219">
        <v>0</v>
      </c>
      <c r="V184" s="219">
        <f>ROUND(E184*U184,2)</f>
        <v>0</v>
      </c>
      <c r="W184" s="219"/>
      <c r="X184" s="219" t="s">
        <v>145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168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43"/>
      <c r="D185" s="237"/>
      <c r="E185" s="237"/>
      <c r="F185" s="237"/>
      <c r="G185" s="237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127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27">
        <v>38</v>
      </c>
      <c r="B186" s="228" t="s">
        <v>289</v>
      </c>
      <c r="C186" s="240" t="s">
        <v>290</v>
      </c>
      <c r="D186" s="229" t="s">
        <v>214</v>
      </c>
      <c r="E186" s="230">
        <v>4</v>
      </c>
      <c r="F186" s="231"/>
      <c r="G186" s="232">
        <f>ROUND(E186*F186,2)</f>
        <v>0</v>
      </c>
      <c r="H186" s="231"/>
      <c r="I186" s="232">
        <f>ROUND(E186*H186,2)</f>
        <v>0</v>
      </c>
      <c r="J186" s="231"/>
      <c r="K186" s="232">
        <f>ROUND(E186*J186,2)</f>
        <v>0</v>
      </c>
      <c r="L186" s="232">
        <v>21</v>
      </c>
      <c r="M186" s="232">
        <f>G186*(1+L186/100)</f>
        <v>0</v>
      </c>
      <c r="N186" s="232">
        <v>0</v>
      </c>
      <c r="O186" s="232">
        <f>ROUND(E186*N186,2)</f>
        <v>0</v>
      </c>
      <c r="P186" s="232">
        <v>0</v>
      </c>
      <c r="Q186" s="232">
        <f>ROUND(E186*P186,2)</f>
        <v>0</v>
      </c>
      <c r="R186" s="232"/>
      <c r="S186" s="232" t="s">
        <v>139</v>
      </c>
      <c r="T186" s="233" t="s">
        <v>122</v>
      </c>
      <c r="U186" s="219">
        <v>0</v>
      </c>
      <c r="V186" s="219">
        <f>ROUND(E186*U186,2)</f>
        <v>0</v>
      </c>
      <c r="W186" s="219"/>
      <c r="X186" s="219" t="s">
        <v>145</v>
      </c>
      <c r="Y186" s="210"/>
      <c r="Z186" s="210"/>
      <c r="AA186" s="210"/>
      <c r="AB186" s="210"/>
      <c r="AC186" s="210"/>
      <c r="AD186" s="210"/>
      <c r="AE186" s="210"/>
      <c r="AF186" s="210"/>
      <c r="AG186" s="210" t="s">
        <v>168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43"/>
      <c r="D187" s="237"/>
      <c r="E187" s="237"/>
      <c r="F187" s="237"/>
      <c r="G187" s="237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127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27">
        <v>39</v>
      </c>
      <c r="B188" s="228" t="s">
        <v>291</v>
      </c>
      <c r="C188" s="240" t="s">
        <v>292</v>
      </c>
      <c r="D188" s="229" t="s">
        <v>214</v>
      </c>
      <c r="E188" s="230">
        <v>95</v>
      </c>
      <c r="F188" s="231"/>
      <c r="G188" s="232">
        <f>ROUND(E188*F188,2)</f>
        <v>0</v>
      </c>
      <c r="H188" s="231"/>
      <c r="I188" s="232">
        <f>ROUND(E188*H188,2)</f>
        <v>0</v>
      </c>
      <c r="J188" s="231"/>
      <c r="K188" s="232">
        <f>ROUND(E188*J188,2)</f>
        <v>0</v>
      </c>
      <c r="L188" s="232">
        <v>21</v>
      </c>
      <c r="M188" s="232">
        <f>G188*(1+L188/100)</f>
        <v>0</v>
      </c>
      <c r="N188" s="232">
        <v>0</v>
      </c>
      <c r="O188" s="232">
        <f>ROUND(E188*N188,2)</f>
        <v>0</v>
      </c>
      <c r="P188" s="232">
        <v>0</v>
      </c>
      <c r="Q188" s="232">
        <f>ROUND(E188*P188,2)</f>
        <v>0</v>
      </c>
      <c r="R188" s="232"/>
      <c r="S188" s="232" t="s">
        <v>139</v>
      </c>
      <c r="T188" s="233" t="s">
        <v>122</v>
      </c>
      <c r="U188" s="219">
        <v>0</v>
      </c>
      <c r="V188" s="219">
        <f>ROUND(E188*U188,2)</f>
        <v>0</v>
      </c>
      <c r="W188" s="219"/>
      <c r="X188" s="219" t="s">
        <v>145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168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43"/>
      <c r="D189" s="237"/>
      <c r="E189" s="237"/>
      <c r="F189" s="237"/>
      <c r="G189" s="237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127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27">
        <v>40</v>
      </c>
      <c r="B190" s="228" t="s">
        <v>293</v>
      </c>
      <c r="C190" s="240" t="s">
        <v>294</v>
      </c>
      <c r="D190" s="229" t="s">
        <v>214</v>
      </c>
      <c r="E190" s="230">
        <v>212</v>
      </c>
      <c r="F190" s="231"/>
      <c r="G190" s="232">
        <f>ROUND(E190*F190,2)</f>
        <v>0</v>
      </c>
      <c r="H190" s="231"/>
      <c r="I190" s="232">
        <f>ROUND(E190*H190,2)</f>
        <v>0</v>
      </c>
      <c r="J190" s="231"/>
      <c r="K190" s="232">
        <f>ROUND(E190*J190,2)</f>
        <v>0</v>
      </c>
      <c r="L190" s="232">
        <v>21</v>
      </c>
      <c r="M190" s="232">
        <f>G190*(1+L190/100)</f>
        <v>0</v>
      </c>
      <c r="N190" s="232">
        <v>0</v>
      </c>
      <c r="O190" s="232">
        <f>ROUND(E190*N190,2)</f>
        <v>0</v>
      </c>
      <c r="P190" s="232">
        <v>0</v>
      </c>
      <c r="Q190" s="232">
        <f>ROUND(E190*P190,2)</f>
        <v>0</v>
      </c>
      <c r="R190" s="232"/>
      <c r="S190" s="232" t="s">
        <v>139</v>
      </c>
      <c r="T190" s="233" t="s">
        <v>122</v>
      </c>
      <c r="U190" s="219">
        <v>0</v>
      </c>
      <c r="V190" s="219">
        <f>ROUND(E190*U190,2)</f>
        <v>0</v>
      </c>
      <c r="W190" s="219"/>
      <c r="X190" s="219" t="s">
        <v>145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168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3"/>
      <c r="D191" s="237"/>
      <c r="E191" s="237"/>
      <c r="F191" s="237"/>
      <c r="G191" s="237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127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27">
        <v>41</v>
      </c>
      <c r="B192" s="228" t="s">
        <v>295</v>
      </c>
      <c r="C192" s="240" t="s">
        <v>296</v>
      </c>
      <c r="D192" s="229" t="s">
        <v>197</v>
      </c>
      <c r="E192" s="230">
        <v>1</v>
      </c>
      <c r="F192" s="231"/>
      <c r="G192" s="232">
        <f>ROUND(E192*F192,2)</f>
        <v>0</v>
      </c>
      <c r="H192" s="231"/>
      <c r="I192" s="232">
        <f>ROUND(E192*H192,2)</f>
        <v>0</v>
      </c>
      <c r="J192" s="231"/>
      <c r="K192" s="232">
        <f>ROUND(E192*J192,2)</f>
        <v>0</v>
      </c>
      <c r="L192" s="232">
        <v>21</v>
      </c>
      <c r="M192" s="232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2"/>
      <c r="S192" s="232" t="s">
        <v>139</v>
      </c>
      <c r="T192" s="233" t="s">
        <v>122</v>
      </c>
      <c r="U192" s="219">
        <v>0</v>
      </c>
      <c r="V192" s="219">
        <f>ROUND(E192*U192,2)</f>
        <v>0</v>
      </c>
      <c r="W192" s="219"/>
      <c r="X192" s="219" t="s">
        <v>145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168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3"/>
      <c r="D193" s="237"/>
      <c r="E193" s="237"/>
      <c r="F193" s="237"/>
      <c r="G193" s="237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127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27">
        <v>42</v>
      </c>
      <c r="B194" s="228" t="s">
        <v>297</v>
      </c>
      <c r="C194" s="240" t="s">
        <v>298</v>
      </c>
      <c r="D194" s="229" t="s">
        <v>270</v>
      </c>
      <c r="E194" s="230">
        <v>1</v>
      </c>
      <c r="F194" s="231"/>
      <c r="G194" s="232">
        <f>ROUND(E194*F194,2)</f>
        <v>0</v>
      </c>
      <c r="H194" s="231"/>
      <c r="I194" s="232">
        <f>ROUND(E194*H194,2)</f>
        <v>0</v>
      </c>
      <c r="J194" s="231"/>
      <c r="K194" s="232">
        <f>ROUND(E194*J194,2)</f>
        <v>0</v>
      </c>
      <c r="L194" s="232">
        <v>21</v>
      </c>
      <c r="M194" s="232">
        <f>G194*(1+L194/100)</f>
        <v>0</v>
      </c>
      <c r="N194" s="232">
        <v>0</v>
      </c>
      <c r="O194" s="232">
        <f>ROUND(E194*N194,2)</f>
        <v>0</v>
      </c>
      <c r="P194" s="232">
        <v>0</v>
      </c>
      <c r="Q194" s="232">
        <f>ROUND(E194*P194,2)</f>
        <v>0</v>
      </c>
      <c r="R194" s="232"/>
      <c r="S194" s="232" t="s">
        <v>139</v>
      </c>
      <c r="T194" s="233" t="s">
        <v>122</v>
      </c>
      <c r="U194" s="219">
        <v>0</v>
      </c>
      <c r="V194" s="219">
        <f>ROUND(E194*U194,2)</f>
        <v>0</v>
      </c>
      <c r="W194" s="219"/>
      <c r="X194" s="219" t="s">
        <v>299</v>
      </c>
      <c r="Y194" s="210"/>
      <c r="Z194" s="210"/>
      <c r="AA194" s="210"/>
      <c r="AB194" s="210"/>
      <c r="AC194" s="210"/>
      <c r="AD194" s="210"/>
      <c r="AE194" s="210"/>
      <c r="AF194" s="210"/>
      <c r="AG194" s="210" t="s">
        <v>300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43"/>
      <c r="D195" s="237"/>
      <c r="E195" s="237"/>
      <c r="F195" s="237"/>
      <c r="G195" s="237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127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x14ac:dyDescent="0.2">
      <c r="A196" s="221" t="s">
        <v>116</v>
      </c>
      <c r="B196" s="222" t="s">
        <v>74</v>
      </c>
      <c r="C196" s="239" t="s">
        <v>75</v>
      </c>
      <c r="D196" s="223"/>
      <c r="E196" s="224"/>
      <c r="F196" s="225"/>
      <c r="G196" s="225">
        <f>SUMIF(AG197:AG212,"&lt;&gt;NOR",G197:G212)</f>
        <v>0</v>
      </c>
      <c r="H196" s="225"/>
      <c r="I196" s="225">
        <f>SUM(I197:I212)</f>
        <v>0</v>
      </c>
      <c r="J196" s="225"/>
      <c r="K196" s="225">
        <f>SUM(K197:K212)</f>
        <v>0</v>
      </c>
      <c r="L196" s="225"/>
      <c r="M196" s="225">
        <f>SUM(M197:M212)</f>
        <v>0</v>
      </c>
      <c r="N196" s="225"/>
      <c r="O196" s="225">
        <f>SUM(O197:O212)</f>
        <v>0</v>
      </c>
      <c r="P196" s="225"/>
      <c r="Q196" s="225">
        <f>SUM(Q197:Q212)</f>
        <v>0</v>
      </c>
      <c r="R196" s="225"/>
      <c r="S196" s="225"/>
      <c r="T196" s="226"/>
      <c r="U196" s="220"/>
      <c r="V196" s="220">
        <f>SUM(V197:V212)</f>
        <v>0</v>
      </c>
      <c r="W196" s="220"/>
      <c r="X196" s="220"/>
      <c r="AG196" t="s">
        <v>117</v>
      </c>
    </row>
    <row r="197" spans="1:60" outlineLevel="1" x14ac:dyDescent="0.2">
      <c r="A197" s="227">
        <v>43</v>
      </c>
      <c r="B197" s="228" t="s">
        <v>301</v>
      </c>
      <c r="C197" s="240" t="s">
        <v>302</v>
      </c>
      <c r="D197" s="229" t="s">
        <v>270</v>
      </c>
      <c r="E197" s="230">
        <v>1</v>
      </c>
      <c r="F197" s="231"/>
      <c r="G197" s="232">
        <f>ROUND(E197*F197,2)</f>
        <v>0</v>
      </c>
      <c r="H197" s="231"/>
      <c r="I197" s="232">
        <f>ROUND(E197*H197,2)</f>
        <v>0</v>
      </c>
      <c r="J197" s="231"/>
      <c r="K197" s="232">
        <f>ROUND(E197*J197,2)</f>
        <v>0</v>
      </c>
      <c r="L197" s="232">
        <v>21</v>
      </c>
      <c r="M197" s="232">
        <f>G197*(1+L197/100)</f>
        <v>0</v>
      </c>
      <c r="N197" s="232">
        <v>0</v>
      </c>
      <c r="O197" s="232">
        <f>ROUND(E197*N197,2)</f>
        <v>0</v>
      </c>
      <c r="P197" s="232">
        <v>0</v>
      </c>
      <c r="Q197" s="232">
        <f>ROUND(E197*P197,2)</f>
        <v>0</v>
      </c>
      <c r="R197" s="232"/>
      <c r="S197" s="232" t="s">
        <v>139</v>
      </c>
      <c r="T197" s="233" t="s">
        <v>122</v>
      </c>
      <c r="U197" s="219">
        <v>0</v>
      </c>
      <c r="V197" s="219">
        <f>ROUND(E197*U197,2)</f>
        <v>0</v>
      </c>
      <c r="W197" s="219"/>
      <c r="X197" s="219" t="s">
        <v>145</v>
      </c>
      <c r="Y197" s="210"/>
      <c r="Z197" s="210"/>
      <c r="AA197" s="210"/>
      <c r="AB197" s="210"/>
      <c r="AC197" s="210"/>
      <c r="AD197" s="210"/>
      <c r="AE197" s="210"/>
      <c r="AF197" s="210"/>
      <c r="AG197" s="210" t="s">
        <v>146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43"/>
      <c r="D198" s="237"/>
      <c r="E198" s="237"/>
      <c r="F198" s="237"/>
      <c r="G198" s="237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127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27">
        <v>44</v>
      </c>
      <c r="B199" s="228" t="s">
        <v>303</v>
      </c>
      <c r="C199" s="240" t="s">
        <v>304</v>
      </c>
      <c r="D199" s="229" t="s">
        <v>270</v>
      </c>
      <c r="E199" s="230">
        <v>1</v>
      </c>
      <c r="F199" s="231"/>
      <c r="G199" s="232">
        <f>ROUND(E199*F199,2)</f>
        <v>0</v>
      </c>
      <c r="H199" s="231"/>
      <c r="I199" s="232">
        <f>ROUND(E199*H199,2)</f>
        <v>0</v>
      </c>
      <c r="J199" s="231"/>
      <c r="K199" s="232">
        <f>ROUND(E199*J199,2)</f>
        <v>0</v>
      </c>
      <c r="L199" s="232">
        <v>21</v>
      </c>
      <c r="M199" s="232">
        <f>G199*(1+L199/100)</f>
        <v>0</v>
      </c>
      <c r="N199" s="232">
        <v>0</v>
      </c>
      <c r="O199" s="232">
        <f>ROUND(E199*N199,2)</f>
        <v>0</v>
      </c>
      <c r="P199" s="232">
        <v>0</v>
      </c>
      <c r="Q199" s="232">
        <f>ROUND(E199*P199,2)</f>
        <v>0</v>
      </c>
      <c r="R199" s="232"/>
      <c r="S199" s="232" t="s">
        <v>139</v>
      </c>
      <c r="T199" s="233" t="s">
        <v>122</v>
      </c>
      <c r="U199" s="219">
        <v>0</v>
      </c>
      <c r="V199" s="219">
        <f>ROUND(E199*U199,2)</f>
        <v>0</v>
      </c>
      <c r="W199" s="219"/>
      <c r="X199" s="219" t="s">
        <v>145</v>
      </c>
      <c r="Y199" s="210"/>
      <c r="Z199" s="210"/>
      <c r="AA199" s="210"/>
      <c r="AB199" s="210"/>
      <c r="AC199" s="210"/>
      <c r="AD199" s="210"/>
      <c r="AE199" s="210"/>
      <c r="AF199" s="210"/>
      <c r="AG199" s="210" t="s">
        <v>146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43"/>
      <c r="D200" s="237"/>
      <c r="E200" s="237"/>
      <c r="F200" s="237"/>
      <c r="G200" s="237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127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27">
        <v>45</v>
      </c>
      <c r="B201" s="228" t="s">
        <v>305</v>
      </c>
      <c r="C201" s="240" t="s">
        <v>306</v>
      </c>
      <c r="D201" s="229" t="s">
        <v>270</v>
      </c>
      <c r="E201" s="230">
        <v>1</v>
      </c>
      <c r="F201" s="231"/>
      <c r="G201" s="232">
        <f>ROUND(E201*F201,2)</f>
        <v>0</v>
      </c>
      <c r="H201" s="231"/>
      <c r="I201" s="232">
        <f>ROUND(E201*H201,2)</f>
        <v>0</v>
      </c>
      <c r="J201" s="231"/>
      <c r="K201" s="232">
        <f>ROUND(E201*J201,2)</f>
        <v>0</v>
      </c>
      <c r="L201" s="232">
        <v>21</v>
      </c>
      <c r="M201" s="232">
        <f>G201*(1+L201/100)</f>
        <v>0</v>
      </c>
      <c r="N201" s="232">
        <v>0</v>
      </c>
      <c r="O201" s="232">
        <f>ROUND(E201*N201,2)</f>
        <v>0</v>
      </c>
      <c r="P201" s="232">
        <v>0</v>
      </c>
      <c r="Q201" s="232">
        <f>ROUND(E201*P201,2)</f>
        <v>0</v>
      </c>
      <c r="R201" s="232"/>
      <c r="S201" s="232" t="s">
        <v>139</v>
      </c>
      <c r="T201" s="233" t="s">
        <v>122</v>
      </c>
      <c r="U201" s="219">
        <v>0</v>
      </c>
      <c r="V201" s="219">
        <f>ROUND(E201*U201,2)</f>
        <v>0</v>
      </c>
      <c r="W201" s="219"/>
      <c r="X201" s="219" t="s">
        <v>145</v>
      </c>
      <c r="Y201" s="210"/>
      <c r="Z201" s="210"/>
      <c r="AA201" s="210"/>
      <c r="AB201" s="210"/>
      <c r="AC201" s="210"/>
      <c r="AD201" s="210"/>
      <c r="AE201" s="210"/>
      <c r="AF201" s="210"/>
      <c r="AG201" s="210" t="s">
        <v>146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43"/>
      <c r="D202" s="237"/>
      <c r="E202" s="237"/>
      <c r="F202" s="237"/>
      <c r="G202" s="237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127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27">
        <v>46</v>
      </c>
      <c r="B203" s="228" t="s">
        <v>261</v>
      </c>
      <c r="C203" s="240" t="s">
        <v>307</v>
      </c>
      <c r="D203" s="229" t="s">
        <v>308</v>
      </c>
      <c r="E203" s="230">
        <v>1</v>
      </c>
      <c r="F203" s="231"/>
      <c r="G203" s="232">
        <f>ROUND(E203*F203,2)</f>
        <v>0</v>
      </c>
      <c r="H203" s="231"/>
      <c r="I203" s="232">
        <f>ROUND(E203*H203,2)</f>
        <v>0</v>
      </c>
      <c r="J203" s="231"/>
      <c r="K203" s="232">
        <f>ROUND(E203*J203,2)</f>
        <v>0</v>
      </c>
      <c r="L203" s="232">
        <v>21</v>
      </c>
      <c r="M203" s="232">
        <f>G203*(1+L203/100)</f>
        <v>0</v>
      </c>
      <c r="N203" s="232">
        <v>0</v>
      </c>
      <c r="O203" s="232">
        <f>ROUND(E203*N203,2)</f>
        <v>0</v>
      </c>
      <c r="P203" s="232">
        <v>0</v>
      </c>
      <c r="Q203" s="232">
        <f>ROUND(E203*P203,2)</f>
        <v>0</v>
      </c>
      <c r="R203" s="232"/>
      <c r="S203" s="232" t="s">
        <v>139</v>
      </c>
      <c r="T203" s="233" t="s">
        <v>122</v>
      </c>
      <c r="U203" s="219">
        <v>0</v>
      </c>
      <c r="V203" s="219">
        <f>ROUND(E203*U203,2)</f>
        <v>0</v>
      </c>
      <c r="W203" s="219"/>
      <c r="X203" s="219" t="s">
        <v>145</v>
      </c>
      <c r="Y203" s="210"/>
      <c r="Z203" s="210"/>
      <c r="AA203" s="210"/>
      <c r="AB203" s="210"/>
      <c r="AC203" s="210"/>
      <c r="AD203" s="210"/>
      <c r="AE203" s="210"/>
      <c r="AF203" s="210"/>
      <c r="AG203" s="210" t="s">
        <v>168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43"/>
      <c r="D204" s="237"/>
      <c r="E204" s="237"/>
      <c r="F204" s="237"/>
      <c r="G204" s="237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127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27">
        <v>47</v>
      </c>
      <c r="B205" s="228" t="s">
        <v>309</v>
      </c>
      <c r="C205" s="240" t="s">
        <v>310</v>
      </c>
      <c r="D205" s="229" t="s">
        <v>308</v>
      </c>
      <c r="E205" s="230">
        <v>1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2"/>
      <c r="S205" s="232" t="s">
        <v>139</v>
      </c>
      <c r="T205" s="233" t="s">
        <v>122</v>
      </c>
      <c r="U205" s="219">
        <v>0</v>
      </c>
      <c r="V205" s="219">
        <f>ROUND(E205*U205,2)</f>
        <v>0</v>
      </c>
      <c r="W205" s="219"/>
      <c r="X205" s="219" t="s">
        <v>264</v>
      </c>
      <c r="Y205" s="210"/>
      <c r="Z205" s="210"/>
      <c r="AA205" s="210"/>
      <c r="AB205" s="210"/>
      <c r="AC205" s="210"/>
      <c r="AD205" s="210"/>
      <c r="AE205" s="210"/>
      <c r="AF205" s="210"/>
      <c r="AG205" s="210" t="s">
        <v>311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43"/>
      <c r="D206" s="237"/>
      <c r="E206" s="237"/>
      <c r="F206" s="237"/>
      <c r="G206" s="237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127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27">
        <v>48</v>
      </c>
      <c r="B207" s="228" t="s">
        <v>312</v>
      </c>
      <c r="C207" s="240" t="s">
        <v>313</v>
      </c>
      <c r="D207" s="229" t="s">
        <v>270</v>
      </c>
      <c r="E207" s="230">
        <v>1</v>
      </c>
      <c r="F207" s="231"/>
      <c r="G207" s="232">
        <f>ROUND(E207*F207,2)</f>
        <v>0</v>
      </c>
      <c r="H207" s="231"/>
      <c r="I207" s="232">
        <f>ROUND(E207*H207,2)</f>
        <v>0</v>
      </c>
      <c r="J207" s="231"/>
      <c r="K207" s="232">
        <f>ROUND(E207*J207,2)</f>
        <v>0</v>
      </c>
      <c r="L207" s="232">
        <v>21</v>
      </c>
      <c r="M207" s="232">
        <f>G207*(1+L207/100)</f>
        <v>0</v>
      </c>
      <c r="N207" s="232">
        <v>0</v>
      </c>
      <c r="O207" s="232">
        <f>ROUND(E207*N207,2)</f>
        <v>0</v>
      </c>
      <c r="P207" s="232">
        <v>0</v>
      </c>
      <c r="Q207" s="232">
        <f>ROUND(E207*P207,2)</f>
        <v>0</v>
      </c>
      <c r="R207" s="232"/>
      <c r="S207" s="232" t="s">
        <v>139</v>
      </c>
      <c r="T207" s="233" t="s">
        <v>122</v>
      </c>
      <c r="U207" s="219">
        <v>0</v>
      </c>
      <c r="V207" s="219">
        <f>ROUND(E207*U207,2)</f>
        <v>0</v>
      </c>
      <c r="W207" s="219"/>
      <c r="X207" s="219" t="s">
        <v>264</v>
      </c>
      <c r="Y207" s="210"/>
      <c r="Z207" s="210"/>
      <c r="AA207" s="210"/>
      <c r="AB207" s="210"/>
      <c r="AC207" s="210"/>
      <c r="AD207" s="210"/>
      <c r="AE207" s="210"/>
      <c r="AF207" s="210"/>
      <c r="AG207" s="210" t="s">
        <v>311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43"/>
      <c r="D208" s="237"/>
      <c r="E208" s="237"/>
      <c r="F208" s="237"/>
      <c r="G208" s="237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127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2.5" outlineLevel="1" x14ac:dyDescent="0.2">
      <c r="A209" s="227">
        <v>49</v>
      </c>
      <c r="B209" s="228" t="s">
        <v>314</v>
      </c>
      <c r="C209" s="240" t="s">
        <v>315</v>
      </c>
      <c r="D209" s="229" t="s">
        <v>270</v>
      </c>
      <c r="E209" s="230">
        <v>1</v>
      </c>
      <c r="F209" s="231"/>
      <c r="G209" s="232">
        <f>ROUND(E209*F209,2)</f>
        <v>0</v>
      </c>
      <c r="H209" s="231"/>
      <c r="I209" s="232">
        <f>ROUND(E209*H209,2)</f>
        <v>0</v>
      </c>
      <c r="J209" s="231"/>
      <c r="K209" s="232">
        <f>ROUND(E209*J209,2)</f>
        <v>0</v>
      </c>
      <c r="L209" s="232">
        <v>21</v>
      </c>
      <c r="M209" s="232">
        <f>G209*(1+L209/100)</f>
        <v>0</v>
      </c>
      <c r="N209" s="232">
        <v>0</v>
      </c>
      <c r="O209" s="232">
        <f>ROUND(E209*N209,2)</f>
        <v>0</v>
      </c>
      <c r="P209" s="232">
        <v>0</v>
      </c>
      <c r="Q209" s="232">
        <f>ROUND(E209*P209,2)</f>
        <v>0</v>
      </c>
      <c r="R209" s="232"/>
      <c r="S209" s="232" t="s">
        <v>139</v>
      </c>
      <c r="T209" s="233" t="s">
        <v>122</v>
      </c>
      <c r="U209" s="219">
        <v>0</v>
      </c>
      <c r="V209" s="219">
        <f>ROUND(E209*U209,2)</f>
        <v>0</v>
      </c>
      <c r="W209" s="219"/>
      <c r="X209" s="219" t="s">
        <v>264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311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43"/>
      <c r="D210" s="237"/>
      <c r="E210" s="237"/>
      <c r="F210" s="237"/>
      <c r="G210" s="237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127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27">
        <v>50</v>
      </c>
      <c r="B211" s="228" t="s">
        <v>316</v>
      </c>
      <c r="C211" s="240" t="s">
        <v>317</v>
      </c>
      <c r="D211" s="229" t="s">
        <v>308</v>
      </c>
      <c r="E211" s="230">
        <v>1</v>
      </c>
      <c r="F211" s="231"/>
      <c r="G211" s="232">
        <f>ROUND(E211*F211,2)</f>
        <v>0</v>
      </c>
      <c r="H211" s="231"/>
      <c r="I211" s="232">
        <f>ROUND(E211*H211,2)</f>
        <v>0</v>
      </c>
      <c r="J211" s="231"/>
      <c r="K211" s="232">
        <f>ROUND(E211*J211,2)</f>
        <v>0</v>
      </c>
      <c r="L211" s="232">
        <v>21</v>
      </c>
      <c r="M211" s="232">
        <f>G211*(1+L211/100)</f>
        <v>0</v>
      </c>
      <c r="N211" s="232">
        <v>0</v>
      </c>
      <c r="O211" s="232">
        <f>ROUND(E211*N211,2)</f>
        <v>0</v>
      </c>
      <c r="P211" s="232">
        <v>0</v>
      </c>
      <c r="Q211" s="232">
        <f>ROUND(E211*P211,2)</f>
        <v>0</v>
      </c>
      <c r="R211" s="232"/>
      <c r="S211" s="232" t="s">
        <v>139</v>
      </c>
      <c r="T211" s="233" t="s">
        <v>122</v>
      </c>
      <c r="U211" s="219">
        <v>0</v>
      </c>
      <c r="V211" s="219">
        <f>ROUND(E211*U211,2)</f>
        <v>0</v>
      </c>
      <c r="W211" s="219"/>
      <c r="X211" s="219" t="s">
        <v>318</v>
      </c>
      <c r="Y211" s="210"/>
      <c r="Z211" s="210"/>
      <c r="AA211" s="210"/>
      <c r="AB211" s="210"/>
      <c r="AC211" s="210"/>
      <c r="AD211" s="210"/>
      <c r="AE211" s="210"/>
      <c r="AF211" s="210"/>
      <c r="AG211" s="210" t="s">
        <v>319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3"/>
      <c r="D212" s="237"/>
      <c r="E212" s="237"/>
      <c r="F212" s="237"/>
      <c r="G212" s="237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127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21" t="s">
        <v>116</v>
      </c>
      <c r="B213" s="222" t="s">
        <v>76</v>
      </c>
      <c r="C213" s="239" t="s">
        <v>77</v>
      </c>
      <c r="D213" s="223"/>
      <c r="E213" s="224"/>
      <c r="F213" s="225"/>
      <c r="G213" s="225">
        <f>SUMIF(AG214:AG237,"&lt;&gt;NOR",G214:G237)</f>
        <v>0</v>
      </c>
      <c r="H213" s="225"/>
      <c r="I213" s="225">
        <f>SUM(I214:I237)</f>
        <v>0</v>
      </c>
      <c r="J213" s="225"/>
      <c r="K213" s="225">
        <f>SUM(K214:K237)</f>
        <v>0</v>
      </c>
      <c r="L213" s="225"/>
      <c r="M213" s="225">
        <f>SUM(M214:M237)</f>
        <v>0</v>
      </c>
      <c r="N213" s="225"/>
      <c r="O213" s="225">
        <f>SUM(O214:O237)</f>
        <v>0</v>
      </c>
      <c r="P213" s="225"/>
      <c r="Q213" s="225">
        <f>SUM(Q214:Q237)</f>
        <v>0</v>
      </c>
      <c r="R213" s="225"/>
      <c r="S213" s="225"/>
      <c r="T213" s="226"/>
      <c r="U213" s="220"/>
      <c r="V213" s="220">
        <f>SUM(V214:V237)</f>
        <v>0</v>
      </c>
      <c r="W213" s="220"/>
      <c r="X213" s="220"/>
      <c r="AG213" t="s">
        <v>117</v>
      </c>
    </row>
    <row r="214" spans="1:60" outlineLevel="1" x14ac:dyDescent="0.2">
      <c r="A214" s="227">
        <v>51</v>
      </c>
      <c r="B214" s="228" t="s">
        <v>320</v>
      </c>
      <c r="C214" s="240" t="s">
        <v>321</v>
      </c>
      <c r="D214" s="229" t="s">
        <v>270</v>
      </c>
      <c r="E214" s="230">
        <v>3</v>
      </c>
      <c r="F214" s="231"/>
      <c r="G214" s="232">
        <f>ROUND(E214*F214,2)</f>
        <v>0</v>
      </c>
      <c r="H214" s="231"/>
      <c r="I214" s="232">
        <f>ROUND(E214*H214,2)</f>
        <v>0</v>
      </c>
      <c r="J214" s="231"/>
      <c r="K214" s="232">
        <f>ROUND(E214*J214,2)</f>
        <v>0</v>
      </c>
      <c r="L214" s="232">
        <v>21</v>
      </c>
      <c r="M214" s="232">
        <f>G214*(1+L214/100)</f>
        <v>0</v>
      </c>
      <c r="N214" s="232">
        <v>0</v>
      </c>
      <c r="O214" s="232">
        <f>ROUND(E214*N214,2)</f>
        <v>0</v>
      </c>
      <c r="P214" s="232">
        <v>0</v>
      </c>
      <c r="Q214" s="232">
        <f>ROUND(E214*P214,2)</f>
        <v>0</v>
      </c>
      <c r="R214" s="232"/>
      <c r="S214" s="232" t="s">
        <v>139</v>
      </c>
      <c r="T214" s="233" t="s">
        <v>122</v>
      </c>
      <c r="U214" s="219">
        <v>0</v>
      </c>
      <c r="V214" s="219">
        <f>ROUND(E214*U214,2)</f>
        <v>0</v>
      </c>
      <c r="W214" s="219"/>
      <c r="X214" s="219" t="s">
        <v>145</v>
      </c>
      <c r="Y214" s="210"/>
      <c r="Z214" s="210"/>
      <c r="AA214" s="210"/>
      <c r="AB214" s="210"/>
      <c r="AC214" s="210"/>
      <c r="AD214" s="210"/>
      <c r="AE214" s="210"/>
      <c r="AF214" s="210"/>
      <c r="AG214" s="210" t="s">
        <v>168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43"/>
      <c r="D215" s="237"/>
      <c r="E215" s="237"/>
      <c r="F215" s="237"/>
      <c r="G215" s="237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127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27">
        <v>52</v>
      </c>
      <c r="B216" s="228" t="s">
        <v>261</v>
      </c>
      <c r="C216" s="240" t="s">
        <v>322</v>
      </c>
      <c r="D216" s="229" t="s">
        <v>214</v>
      </c>
      <c r="E216" s="230">
        <v>47</v>
      </c>
      <c r="F216" s="231"/>
      <c r="G216" s="232">
        <f>ROUND(E216*F216,2)</f>
        <v>0</v>
      </c>
      <c r="H216" s="231"/>
      <c r="I216" s="232">
        <f>ROUND(E216*H216,2)</f>
        <v>0</v>
      </c>
      <c r="J216" s="231"/>
      <c r="K216" s="232">
        <f>ROUND(E216*J216,2)</f>
        <v>0</v>
      </c>
      <c r="L216" s="232">
        <v>21</v>
      </c>
      <c r="M216" s="232">
        <f>G216*(1+L216/100)</f>
        <v>0</v>
      </c>
      <c r="N216" s="232">
        <v>0</v>
      </c>
      <c r="O216" s="232">
        <f>ROUND(E216*N216,2)</f>
        <v>0</v>
      </c>
      <c r="P216" s="232">
        <v>0</v>
      </c>
      <c r="Q216" s="232">
        <f>ROUND(E216*P216,2)</f>
        <v>0</v>
      </c>
      <c r="R216" s="232"/>
      <c r="S216" s="232" t="s">
        <v>139</v>
      </c>
      <c r="T216" s="233" t="s">
        <v>122</v>
      </c>
      <c r="U216" s="219">
        <v>0</v>
      </c>
      <c r="V216" s="219">
        <f>ROUND(E216*U216,2)</f>
        <v>0</v>
      </c>
      <c r="W216" s="219"/>
      <c r="X216" s="219" t="s">
        <v>299</v>
      </c>
      <c r="Y216" s="210"/>
      <c r="Z216" s="210"/>
      <c r="AA216" s="210"/>
      <c r="AB216" s="210"/>
      <c r="AC216" s="210"/>
      <c r="AD216" s="210"/>
      <c r="AE216" s="210"/>
      <c r="AF216" s="210"/>
      <c r="AG216" s="210" t="s">
        <v>300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43"/>
      <c r="D217" s="237"/>
      <c r="E217" s="237"/>
      <c r="F217" s="237"/>
      <c r="G217" s="237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127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27">
        <v>53</v>
      </c>
      <c r="B218" s="228" t="s">
        <v>309</v>
      </c>
      <c r="C218" s="240" t="s">
        <v>323</v>
      </c>
      <c r="D218" s="229" t="s">
        <v>214</v>
      </c>
      <c r="E218" s="230">
        <v>66</v>
      </c>
      <c r="F218" s="231"/>
      <c r="G218" s="232">
        <f>ROUND(E218*F218,2)</f>
        <v>0</v>
      </c>
      <c r="H218" s="231"/>
      <c r="I218" s="232">
        <f>ROUND(E218*H218,2)</f>
        <v>0</v>
      </c>
      <c r="J218" s="231"/>
      <c r="K218" s="232">
        <f>ROUND(E218*J218,2)</f>
        <v>0</v>
      </c>
      <c r="L218" s="232">
        <v>21</v>
      </c>
      <c r="M218" s="232">
        <f>G218*(1+L218/100)</f>
        <v>0</v>
      </c>
      <c r="N218" s="232">
        <v>0</v>
      </c>
      <c r="O218" s="232">
        <f>ROUND(E218*N218,2)</f>
        <v>0</v>
      </c>
      <c r="P218" s="232">
        <v>0</v>
      </c>
      <c r="Q218" s="232">
        <f>ROUND(E218*P218,2)</f>
        <v>0</v>
      </c>
      <c r="R218" s="232"/>
      <c r="S218" s="232" t="s">
        <v>139</v>
      </c>
      <c r="T218" s="233" t="s">
        <v>122</v>
      </c>
      <c r="U218" s="219">
        <v>0</v>
      </c>
      <c r="V218" s="219">
        <f>ROUND(E218*U218,2)</f>
        <v>0</v>
      </c>
      <c r="W218" s="219"/>
      <c r="X218" s="219" t="s">
        <v>299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300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43"/>
      <c r="D219" s="237"/>
      <c r="E219" s="237"/>
      <c r="F219" s="237"/>
      <c r="G219" s="237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127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27">
        <v>54</v>
      </c>
      <c r="B220" s="228" t="s">
        <v>312</v>
      </c>
      <c r="C220" s="240" t="s">
        <v>324</v>
      </c>
      <c r="D220" s="229" t="s">
        <v>214</v>
      </c>
      <c r="E220" s="230">
        <v>95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2"/>
      <c r="S220" s="232" t="s">
        <v>139</v>
      </c>
      <c r="T220" s="233" t="s">
        <v>122</v>
      </c>
      <c r="U220" s="219">
        <v>0</v>
      </c>
      <c r="V220" s="219">
        <f>ROUND(E220*U220,2)</f>
        <v>0</v>
      </c>
      <c r="W220" s="219"/>
      <c r="X220" s="219" t="s">
        <v>299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300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43"/>
      <c r="D221" s="237"/>
      <c r="E221" s="237"/>
      <c r="F221" s="237"/>
      <c r="G221" s="237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127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27">
        <v>55</v>
      </c>
      <c r="B222" s="228" t="s">
        <v>316</v>
      </c>
      <c r="C222" s="240" t="s">
        <v>325</v>
      </c>
      <c r="D222" s="229" t="s">
        <v>214</v>
      </c>
      <c r="E222" s="230">
        <v>4</v>
      </c>
      <c r="F222" s="231"/>
      <c r="G222" s="232">
        <f>ROUND(E222*F222,2)</f>
        <v>0</v>
      </c>
      <c r="H222" s="231"/>
      <c r="I222" s="232">
        <f>ROUND(E222*H222,2)</f>
        <v>0</v>
      </c>
      <c r="J222" s="231"/>
      <c r="K222" s="232">
        <f>ROUND(E222*J222,2)</f>
        <v>0</v>
      </c>
      <c r="L222" s="232">
        <v>21</v>
      </c>
      <c r="M222" s="232">
        <f>G222*(1+L222/100)</f>
        <v>0</v>
      </c>
      <c r="N222" s="232">
        <v>0</v>
      </c>
      <c r="O222" s="232">
        <f>ROUND(E222*N222,2)</f>
        <v>0</v>
      </c>
      <c r="P222" s="232">
        <v>0</v>
      </c>
      <c r="Q222" s="232">
        <f>ROUND(E222*P222,2)</f>
        <v>0</v>
      </c>
      <c r="R222" s="232"/>
      <c r="S222" s="232" t="s">
        <v>139</v>
      </c>
      <c r="T222" s="233" t="s">
        <v>122</v>
      </c>
      <c r="U222" s="219">
        <v>0</v>
      </c>
      <c r="V222" s="219">
        <f>ROUND(E222*U222,2)</f>
        <v>0</v>
      </c>
      <c r="W222" s="219"/>
      <c r="X222" s="219" t="s">
        <v>299</v>
      </c>
      <c r="Y222" s="210"/>
      <c r="Z222" s="210"/>
      <c r="AA222" s="210"/>
      <c r="AB222" s="210"/>
      <c r="AC222" s="210"/>
      <c r="AD222" s="210"/>
      <c r="AE222" s="210"/>
      <c r="AF222" s="210"/>
      <c r="AG222" s="210" t="s">
        <v>300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43"/>
      <c r="D223" s="237"/>
      <c r="E223" s="237"/>
      <c r="F223" s="237"/>
      <c r="G223" s="237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127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27">
        <v>56</v>
      </c>
      <c r="B224" s="228" t="s">
        <v>314</v>
      </c>
      <c r="C224" s="240" t="s">
        <v>326</v>
      </c>
      <c r="D224" s="229" t="s">
        <v>214</v>
      </c>
      <c r="E224" s="230">
        <v>2</v>
      </c>
      <c r="F224" s="231"/>
      <c r="G224" s="232">
        <f>ROUND(E224*F224,2)</f>
        <v>0</v>
      </c>
      <c r="H224" s="231"/>
      <c r="I224" s="232">
        <f>ROUND(E224*H224,2)</f>
        <v>0</v>
      </c>
      <c r="J224" s="231"/>
      <c r="K224" s="232">
        <f>ROUND(E224*J224,2)</f>
        <v>0</v>
      </c>
      <c r="L224" s="232">
        <v>21</v>
      </c>
      <c r="M224" s="232">
        <f>G224*(1+L224/100)</f>
        <v>0</v>
      </c>
      <c r="N224" s="232">
        <v>0</v>
      </c>
      <c r="O224" s="232">
        <f>ROUND(E224*N224,2)</f>
        <v>0</v>
      </c>
      <c r="P224" s="232">
        <v>0</v>
      </c>
      <c r="Q224" s="232">
        <f>ROUND(E224*P224,2)</f>
        <v>0</v>
      </c>
      <c r="R224" s="232"/>
      <c r="S224" s="232" t="s">
        <v>139</v>
      </c>
      <c r="T224" s="233" t="s">
        <v>122</v>
      </c>
      <c r="U224" s="219">
        <v>0</v>
      </c>
      <c r="V224" s="219">
        <f>ROUND(E224*U224,2)</f>
        <v>0</v>
      </c>
      <c r="W224" s="219"/>
      <c r="X224" s="219" t="s">
        <v>299</v>
      </c>
      <c r="Y224" s="210"/>
      <c r="Z224" s="210"/>
      <c r="AA224" s="210"/>
      <c r="AB224" s="210"/>
      <c r="AC224" s="210"/>
      <c r="AD224" s="210"/>
      <c r="AE224" s="210"/>
      <c r="AF224" s="210"/>
      <c r="AG224" s="210" t="s">
        <v>300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/>
      <c r="B225" s="218"/>
      <c r="C225" s="243"/>
      <c r="D225" s="237"/>
      <c r="E225" s="237"/>
      <c r="F225" s="237"/>
      <c r="G225" s="237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127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27">
        <v>57</v>
      </c>
      <c r="B226" s="228" t="s">
        <v>327</v>
      </c>
      <c r="C226" s="240" t="s">
        <v>328</v>
      </c>
      <c r="D226" s="229" t="s">
        <v>214</v>
      </c>
      <c r="E226" s="230">
        <v>34</v>
      </c>
      <c r="F226" s="231"/>
      <c r="G226" s="232">
        <f>ROUND(E226*F226,2)</f>
        <v>0</v>
      </c>
      <c r="H226" s="231"/>
      <c r="I226" s="232">
        <f>ROUND(E226*H226,2)</f>
        <v>0</v>
      </c>
      <c r="J226" s="231"/>
      <c r="K226" s="232">
        <f>ROUND(E226*J226,2)</f>
        <v>0</v>
      </c>
      <c r="L226" s="232">
        <v>21</v>
      </c>
      <c r="M226" s="232">
        <f>G226*(1+L226/100)</f>
        <v>0</v>
      </c>
      <c r="N226" s="232">
        <v>0</v>
      </c>
      <c r="O226" s="232">
        <f>ROUND(E226*N226,2)</f>
        <v>0</v>
      </c>
      <c r="P226" s="232">
        <v>0</v>
      </c>
      <c r="Q226" s="232">
        <f>ROUND(E226*P226,2)</f>
        <v>0</v>
      </c>
      <c r="R226" s="232"/>
      <c r="S226" s="232" t="s">
        <v>139</v>
      </c>
      <c r="T226" s="233" t="s">
        <v>122</v>
      </c>
      <c r="U226" s="219">
        <v>0</v>
      </c>
      <c r="V226" s="219">
        <f>ROUND(E226*U226,2)</f>
        <v>0</v>
      </c>
      <c r="W226" s="219"/>
      <c r="X226" s="219" t="s">
        <v>299</v>
      </c>
      <c r="Y226" s="210"/>
      <c r="Z226" s="210"/>
      <c r="AA226" s="210"/>
      <c r="AB226" s="210"/>
      <c r="AC226" s="210"/>
      <c r="AD226" s="210"/>
      <c r="AE226" s="210"/>
      <c r="AF226" s="210"/>
      <c r="AG226" s="210" t="s">
        <v>300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43"/>
      <c r="D227" s="237"/>
      <c r="E227" s="237"/>
      <c r="F227" s="237"/>
      <c r="G227" s="237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127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27">
        <v>58</v>
      </c>
      <c r="B228" s="228" t="s">
        <v>329</v>
      </c>
      <c r="C228" s="240" t="s">
        <v>330</v>
      </c>
      <c r="D228" s="229" t="s">
        <v>331</v>
      </c>
      <c r="E228" s="230">
        <v>0.17</v>
      </c>
      <c r="F228" s="231"/>
      <c r="G228" s="232">
        <f>ROUND(E228*F228,2)</f>
        <v>0</v>
      </c>
      <c r="H228" s="231"/>
      <c r="I228" s="232">
        <f>ROUND(E228*H228,2)</f>
        <v>0</v>
      </c>
      <c r="J228" s="231"/>
      <c r="K228" s="232">
        <f>ROUND(E228*J228,2)</f>
        <v>0</v>
      </c>
      <c r="L228" s="232">
        <v>21</v>
      </c>
      <c r="M228" s="232">
        <f>G228*(1+L228/100)</f>
        <v>0</v>
      </c>
      <c r="N228" s="232">
        <v>0</v>
      </c>
      <c r="O228" s="232">
        <f>ROUND(E228*N228,2)</f>
        <v>0</v>
      </c>
      <c r="P228" s="232">
        <v>0</v>
      </c>
      <c r="Q228" s="232">
        <f>ROUND(E228*P228,2)</f>
        <v>0</v>
      </c>
      <c r="R228" s="232"/>
      <c r="S228" s="232" t="s">
        <v>139</v>
      </c>
      <c r="T228" s="233" t="s">
        <v>122</v>
      </c>
      <c r="U228" s="219">
        <v>0</v>
      </c>
      <c r="V228" s="219">
        <f>ROUND(E228*U228,2)</f>
        <v>0</v>
      </c>
      <c r="W228" s="219"/>
      <c r="X228" s="219" t="s">
        <v>299</v>
      </c>
      <c r="Y228" s="210"/>
      <c r="Z228" s="210"/>
      <c r="AA228" s="210"/>
      <c r="AB228" s="210"/>
      <c r="AC228" s="210"/>
      <c r="AD228" s="210"/>
      <c r="AE228" s="210"/>
      <c r="AF228" s="210"/>
      <c r="AG228" s="210" t="s">
        <v>300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43"/>
      <c r="D229" s="237"/>
      <c r="E229" s="237"/>
      <c r="F229" s="237"/>
      <c r="G229" s="237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127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27">
        <v>59</v>
      </c>
      <c r="B230" s="228" t="s">
        <v>332</v>
      </c>
      <c r="C230" s="240" t="s">
        <v>333</v>
      </c>
      <c r="D230" s="229" t="s">
        <v>270</v>
      </c>
      <c r="E230" s="230">
        <v>2</v>
      </c>
      <c r="F230" s="231"/>
      <c r="G230" s="232">
        <f>ROUND(E230*F230,2)</f>
        <v>0</v>
      </c>
      <c r="H230" s="231"/>
      <c r="I230" s="232">
        <f>ROUND(E230*H230,2)</f>
        <v>0</v>
      </c>
      <c r="J230" s="231"/>
      <c r="K230" s="232">
        <f>ROUND(E230*J230,2)</f>
        <v>0</v>
      </c>
      <c r="L230" s="232">
        <v>21</v>
      </c>
      <c r="M230" s="232">
        <f>G230*(1+L230/100)</f>
        <v>0</v>
      </c>
      <c r="N230" s="232">
        <v>0</v>
      </c>
      <c r="O230" s="232">
        <f>ROUND(E230*N230,2)</f>
        <v>0</v>
      </c>
      <c r="P230" s="232">
        <v>0</v>
      </c>
      <c r="Q230" s="232">
        <f>ROUND(E230*P230,2)</f>
        <v>0</v>
      </c>
      <c r="R230" s="232"/>
      <c r="S230" s="232" t="s">
        <v>139</v>
      </c>
      <c r="T230" s="233" t="s">
        <v>122</v>
      </c>
      <c r="U230" s="219">
        <v>0</v>
      </c>
      <c r="V230" s="219">
        <f>ROUND(E230*U230,2)</f>
        <v>0</v>
      </c>
      <c r="W230" s="219"/>
      <c r="X230" s="219" t="s">
        <v>299</v>
      </c>
      <c r="Y230" s="210"/>
      <c r="Z230" s="210"/>
      <c r="AA230" s="210"/>
      <c r="AB230" s="210"/>
      <c r="AC230" s="210"/>
      <c r="AD230" s="210"/>
      <c r="AE230" s="210"/>
      <c r="AF230" s="210"/>
      <c r="AG230" s="210" t="s">
        <v>300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43"/>
      <c r="D231" s="237"/>
      <c r="E231" s="237"/>
      <c r="F231" s="237"/>
      <c r="G231" s="237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127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27">
        <v>60</v>
      </c>
      <c r="B232" s="228" t="s">
        <v>334</v>
      </c>
      <c r="C232" s="240" t="s">
        <v>335</v>
      </c>
      <c r="D232" s="229" t="s">
        <v>331</v>
      </c>
      <c r="E232" s="230">
        <v>3.1</v>
      </c>
      <c r="F232" s="231"/>
      <c r="G232" s="232">
        <f>ROUND(E232*F232,2)</f>
        <v>0</v>
      </c>
      <c r="H232" s="231"/>
      <c r="I232" s="232">
        <f>ROUND(E232*H232,2)</f>
        <v>0</v>
      </c>
      <c r="J232" s="231"/>
      <c r="K232" s="232">
        <f>ROUND(E232*J232,2)</f>
        <v>0</v>
      </c>
      <c r="L232" s="232">
        <v>21</v>
      </c>
      <c r="M232" s="232">
        <f>G232*(1+L232/100)</f>
        <v>0</v>
      </c>
      <c r="N232" s="232">
        <v>0</v>
      </c>
      <c r="O232" s="232">
        <f>ROUND(E232*N232,2)</f>
        <v>0</v>
      </c>
      <c r="P232" s="232">
        <v>0</v>
      </c>
      <c r="Q232" s="232">
        <f>ROUND(E232*P232,2)</f>
        <v>0</v>
      </c>
      <c r="R232" s="232"/>
      <c r="S232" s="232" t="s">
        <v>139</v>
      </c>
      <c r="T232" s="233" t="s">
        <v>122</v>
      </c>
      <c r="U232" s="219">
        <v>0</v>
      </c>
      <c r="V232" s="219">
        <f>ROUND(E232*U232,2)</f>
        <v>0</v>
      </c>
      <c r="W232" s="219"/>
      <c r="X232" s="219" t="s">
        <v>299</v>
      </c>
      <c r="Y232" s="210"/>
      <c r="Z232" s="210"/>
      <c r="AA232" s="210"/>
      <c r="AB232" s="210"/>
      <c r="AC232" s="210"/>
      <c r="AD232" s="210"/>
      <c r="AE232" s="210"/>
      <c r="AF232" s="210"/>
      <c r="AG232" s="210" t="s">
        <v>300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43"/>
      <c r="D233" s="237"/>
      <c r="E233" s="237"/>
      <c r="F233" s="237"/>
      <c r="G233" s="237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127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27">
        <v>61</v>
      </c>
      <c r="B234" s="228" t="s">
        <v>336</v>
      </c>
      <c r="C234" s="240" t="s">
        <v>337</v>
      </c>
      <c r="D234" s="229" t="s">
        <v>270</v>
      </c>
      <c r="E234" s="230">
        <v>3</v>
      </c>
      <c r="F234" s="231"/>
      <c r="G234" s="232">
        <f>ROUND(E234*F234,2)</f>
        <v>0</v>
      </c>
      <c r="H234" s="231"/>
      <c r="I234" s="232">
        <f>ROUND(E234*H234,2)</f>
        <v>0</v>
      </c>
      <c r="J234" s="231"/>
      <c r="K234" s="232">
        <f>ROUND(E234*J234,2)</f>
        <v>0</v>
      </c>
      <c r="L234" s="232">
        <v>21</v>
      </c>
      <c r="M234" s="232">
        <f>G234*(1+L234/100)</f>
        <v>0</v>
      </c>
      <c r="N234" s="232">
        <v>0</v>
      </c>
      <c r="O234" s="232">
        <f>ROUND(E234*N234,2)</f>
        <v>0</v>
      </c>
      <c r="P234" s="232">
        <v>0</v>
      </c>
      <c r="Q234" s="232">
        <f>ROUND(E234*P234,2)</f>
        <v>0</v>
      </c>
      <c r="R234" s="232"/>
      <c r="S234" s="232" t="s">
        <v>139</v>
      </c>
      <c r="T234" s="233" t="s">
        <v>122</v>
      </c>
      <c r="U234" s="219">
        <v>0</v>
      </c>
      <c r="V234" s="219">
        <f>ROUND(E234*U234,2)</f>
        <v>0</v>
      </c>
      <c r="W234" s="219"/>
      <c r="X234" s="219" t="s">
        <v>299</v>
      </c>
      <c r="Y234" s="210"/>
      <c r="Z234" s="210"/>
      <c r="AA234" s="210"/>
      <c r="AB234" s="210"/>
      <c r="AC234" s="210"/>
      <c r="AD234" s="210"/>
      <c r="AE234" s="210"/>
      <c r="AF234" s="210"/>
      <c r="AG234" s="210" t="s">
        <v>300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43"/>
      <c r="D235" s="237"/>
      <c r="E235" s="237"/>
      <c r="F235" s="237"/>
      <c r="G235" s="237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127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27">
        <v>62</v>
      </c>
      <c r="B236" s="228" t="s">
        <v>338</v>
      </c>
      <c r="C236" s="240" t="s">
        <v>339</v>
      </c>
      <c r="D236" s="229" t="s">
        <v>270</v>
      </c>
      <c r="E236" s="230">
        <v>3</v>
      </c>
      <c r="F236" s="231"/>
      <c r="G236" s="232">
        <f>ROUND(E236*F236,2)</f>
        <v>0</v>
      </c>
      <c r="H236" s="231"/>
      <c r="I236" s="232">
        <f>ROUND(E236*H236,2)</f>
        <v>0</v>
      </c>
      <c r="J236" s="231"/>
      <c r="K236" s="232">
        <f>ROUND(E236*J236,2)</f>
        <v>0</v>
      </c>
      <c r="L236" s="232">
        <v>21</v>
      </c>
      <c r="M236" s="232">
        <f>G236*(1+L236/100)</f>
        <v>0</v>
      </c>
      <c r="N236" s="232">
        <v>0</v>
      </c>
      <c r="O236" s="232">
        <f>ROUND(E236*N236,2)</f>
        <v>0</v>
      </c>
      <c r="P236" s="232">
        <v>0</v>
      </c>
      <c r="Q236" s="232">
        <f>ROUND(E236*P236,2)</f>
        <v>0</v>
      </c>
      <c r="R236" s="232"/>
      <c r="S236" s="232" t="s">
        <v>139</v>
      </c>
      <c r="T236" s="233" t="s">
        <v>122</v>
      </c>
      <c r="U236" s="219">
        <v>0</v>
      </c>
      <c r="V236" s="219">
        <f>ROUND(E236*U236,2)</f>
        <v>0</v>
      </c>
      <c r="W236" s="219"/>
      <c r="X236" s="219" t="s">
        <v>299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300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43"/>
      <c r="D237" s="237"/>
      <c r="E237" s="237"/>
      <c r="F237" s="237"/>
      <c r="G237" s="237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127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x14ac:dyDescent="0.2">
      <c r="A238" s="221" t="s">
        <v>116</v>
      </c>
      <c r="B238" s="222" t="s">
        <v>78</v>
      </c>
      <c r="C238" s="239" t="s">
        <v>79</v>
      </c>
      <c r="D238" s="223"/>
      <c r="E238" s="224"/>
      <c r="F238" s="225"/>
      <c r="G238" s="225">
        <f>SUMIF(AG239:AG240,"&lt;&gt;NOR",G239:G240)</f>
        <v>0</v>
      </c>
      <c r="H238" s="225"/>
      <c r="I238" s="225">
        <f>SUM(I239:I240)</f>
        <v>0</v>
      </c>
      <c r="J238" s="225"/>
      <c r="K238" s="225">
        <f>SUM(K239:K240)</f>
        <v>0</v>
      </c>
      <c r="L238" s="225"/>
      <c r="M238" s="225">
        <f>SUM(M239:M240)</f>
        <v>0</v>
      </c>
      <c r="N238" s="225"/>
      <c r="O238" s="225">
        <f>SUM(O239:O240)</f>
        <v>0</v>
      </c>
      <c r="P238" s="225"/>
      <c r="Q238" s="225">
        <f>SUM(Q239:Q240)</f>
        <v>0</v>
      </c>
      <c r="R238" s="225"/>
      <c r="S238" s="225"/>
      <c r="T238" s="226"/>
      <c r="U238" s="220"/>
      <c r="V238" s="220">
        <f>SUM(V239:V240)</f>
        <v>0</v>
      </c>
      <c r="W238" s="220"/>
      <c r="X238" s="220"/>
      <c r="AG238" t="s">
        <v>117</v>
      </c>
    </row>
    <row r="239" spans="1:60" ht="22.5" outlineLevel="1" x14ac:dyDescent="0.2">
      <c r="A239" s="227">
        <v>63</v>
      </c>
      <c r="B239" s="228" t="s">
        <v>340</v>
      </c>
      <c r="C239" s="240" t="s">
        <v>341</v>
      </c>
      <c r="D239" s="229" t="s">
        <v>308</v>
      </c>
      <c r="E239" s="230">
        <v>1</v>
      </c>
      <c r="F239" s="231"/>
      <c r="G239" s="232">
        <f>ROUND(E239*F239,2)</f>
        <v>0</v>
      </c>
      <c r="H239" s="231"/>
      <c r="I239" s="232">
        <f>ROUND(E239*H239,2)</f>
        <v>0</v>
      </c>
      <c r="J239" s="231"/>
      <c r="K239" s="232">
        <f>ROUND(E239*J239,2)</f>
        <v>0</v>
      </c>
      <c r="L239" s="232">
        <v>21</v>
      </c>
      <c r="M239" s="232">
        <f>G239*(1+L239/100)</f>
        <v>0</v>
      </c>
      <c r="N239" s="232">
        <v>0</v>
      </c>
      <c r="O239" s="232">
        <f>ROUND(E239*N239,2)</f>
        <v>0</v>
      </c>
      <c r="P239" s="232">
        <v>0</v>
      </c>
      <c r="Q239" s="232">
        <f>ROUND(E239*P239,2)</f>
        <v>0</v>
      </c>
      <c r="R239" s="232"/>
      <c r="S239" s="232" t="s">
        <v>139</v>
      </c>
      <c r="T239" s="233" t="s">
        <v>122</v>
      </c>
      <c r="U239" s="219">
        <v>0</v>
      </c>
      <c r="V239" s="219">
        <f>ROUND(E239*U239,2)</f>
        <v>0</v>
      </c>
      <c r="W239" s="219"/>
      <c r="X239" s="219" t="s">
        <v>145</v>
      </c>
      <c r="Y239" s="210"/>
      <c r="Z239" s="210"/>
      <c r="AA239" s="210"/>
      <c r="AB239" s="210"/>
      <c r="AC239" s="210"/>
      <c r="AD239" s="210"/>
      <c r="AE239" s="210"/>
      <c r="AF239" s="210"/>
      <c r="AG239" s="210" t="s">
        <v>168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43"/>
      <c r="D240" s="237"/>
      <c r="E240" s="237"/>
      <c r="F240" s="237"/>
      <c r="G240" s="237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127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x14ac:dyDescent="0.2">
      <c r="A241" s="221" t="s">
        <v>116</v>
      </c>
      <c r="B241" s="222" t="s">
        <v>80</v>
      </c>
      <c r="C241" s="239" t="s">
        <v>81</v>
      </c>
      <c r="D241" s="223"/>
      <c r="E241" s="224"/>
      <c r="F241" s="225"/>
      <c r="G241" s="225">
        <f>SUMIF(AG242:AG251,"&lt;&gt;NOR",G242:G251)</f>
        <v>0</v>
      </c>
      <c r="H241" s="225"/>
      <c r="I241" s="225">
        <f>SUM(I242:I251)</f>
        <v>0</v>
      </c>
      <c r="J241" s="225"/>
      <c r="K241" s="225">
        <f>SUM(K242:K251)</f>
        <v>0</v>
      </c>
      <c r="L241" s="225"/>
      <c r="M241" s="225">
        <f>SUM(M242:M251)</f>
        <v>0</v>
      </c>
      <c r="N241" s="225"/>
      <c r="O241" s="225">
        <f>SUM(O242:O251)</f>
        <v>0</v>
      </c>
      <c r="P241" s="225"/>
      <c r="Q241" s="225">
        <f>SUM(Q242:Q251)</f>
        <v>0</v>
      </c>
      <c r="R241" s="225"/>
      <c r="S241" s="225"/>
      <c r="T241" s="226"/>
      <c r="U241" s="220"/>
      <c r="V241" s="220">
        <f>SUM(V242:V251)</f>
        <v>0.87</v>
      </c>
      <c r="W241" s="220"/>
      <c r="X241" s="220"/>
      <c r="AG241" t="s">
        <v>117</v>
      </c>
    </row>
    <row r="242" spans="1:60" outlineLevel="1" x14ac:dyDescent="0.2">
      <c r="A242" s="227">
        <v>64</v>
      </c>
      <c r="B242" s="228" t="s">
        <v>342</v>
      </c>
      <c r="C242" s="240" t="s">
        <v>343</v>
      </c>
      <c r="D242" s="229" t="s">
        <v>214</v>
      </c>
      <c r="E242" s="230">
        <v>29.094999999999999</v>
      </c>
      <c r="F242" s="231"/>
      <c r="G242" s="232">
        <f>ROUND(E242*F242,2)</f>
        <v>0</v>
      </c>
      <c r="H242" s="231"/>
      <c r="I242" s="232">
        <f>ROUND(E242*H242,2)</f>
        <v>0</v>
      </c>
      <c r="J242" s="231"/>
      <c r="K242" s="232">
        <f>ROUND(E242*J242,2)</f>
        <v>0</v>
      </c>
      <c r="L242" s="232">
        <v>21</v>
      </c>
      <c r="M242" s="232">
        <f>G242*(1+L242/100)</f>
        <v>0</v>
      </c>
      <c r="N242" s="232">
        <v>6.0000000000000002E-5</v>
      </c>
      <c r="O242" s="232">
        <f>ROUND(E242*N242,2)</f>
        <v>0</v>
      </c>
      <c r="P242" s="232">
        <v>0</v>
      </c>
      <c r="Q242" s="232">
        <f>ROUND(E242*P242,2)</f>
        <v>0</v>
      </c>
      <c r="R242" s="232"/>
      <c r="S242" s="232" t="s">
        <v>121</v>
      </c>
      <c r="T242" s="233" t="s">
        <v>167</v>
      </c>
      <c r="U242" s="219">
        <v>0.03</v>
      </c>
      <c r="V242" s="219">
        <f>ROUND(E242*U242,2)</f>
        <v>0.87</v>
      </c>
      <c r="W242" s="219"/>
      <c r="X242" s="219" t="s">
        <v>145</v>
      </c>
      <c r="Y242" s="210"/>
      <c r="Z242" s="210"/>
      <c r="AA242" s="210"/>
      <c r="AB242" s="210"/>
      <c r="AC242" s="210"/>
      <c r="AD242" s="210"/>
      <c r="AE242" s="210"/>
      <c r="AF242" s="210"/>
      <c r="AG242" s="210" t="s">
        <v>146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51" t="s">
        <v>172</v>
      </c>
      <c r="D243" s="247"/>
      <c r="E243" s="248"/>
      <c r="F243" s="219"/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148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51" t="s">
        <v>173</v>
      </c>
      <c r="D244" s="247"/>
      <c r="E244" s="248"/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148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51" t="s">
        <v>344</v>
      </c>
      <c r="D245" s="247"/>
      <c r="E245" s="248">
        <v>29.094999999999999</v>
      </c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148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7"/>
      <c r="B246" s="218"/>
      <c r="C246" s="242"/>
      <c r="D246" s="235"/>
      <c r="E246" s="235"/>
      <c r="F246" s="235"/>
      <c r="G246" s="235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127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27">
        <v>65</v>
      </c>
      <c r="B247" s="228" t="s">
        <v>345</v>
      </c>
      <c r="C247" s="240" t="s">
        <v>346</v>
      </c>
      <c r="D247" s="229" t="s">
        <v>331</v>
      </c>
      <c r="E247" s="230">
        <v>10.13917</v>
      </c>
      <c r="F247" s="231"/>
      <c r="G247" s="232">
        <f>ROUND(E247*F247,2)</f>
        <v>0</v>
      </c>
      <c r="H247" s="231"/>
      <c r="I247" s="232">
        <f>ROUND(E247*H247,2)</f>
        <v>0</v>
      </c>
      <c r="J247" s="231"/>
      <c r="K247" s="232">
        <f>ROUND(E247*J247,2)</f>
        <v>0</v>
      </c>
      <c r="L247" s="232">
        <v>21</v>
      </c>
      <c r="M247" s="232">
        <f>G247*(1+L247/100)</f>
        <v>0</v>
      </c>
      <c r="N247" s="232">
        <v>0</v>
      </c>
      <c r="O247" s="232">
        <f>ROUND(E247*N247,2)</f>
        <v>0</v>
      </c>
      <c r="P247" s="232">
        <v>0</v>
      </c>
      <c r="Q247" s="232">
        <f>ROUND(E247*P247,2)</f>
        <v>0</v>
      </c>
      <c r="R247" s="232" t="s">
        <v>347</v>
      </c>
      <c r="S247" s="232" t="s">
        <v>348</v>
      </c>
      <c r="T247" s="233" t="s">
        <v>348</v>
      </c>
      <c r="U247" s="219">
        <v>0</v>
      </c>
      <c r="V247" s="219">
        <f>ROUND(E247*U247,2)</f>
        <v>0</v>
      </c>
      <c r="W247" s="219"/>
      <c r="X247" s="219" t="s">
        <v>299</v>
      </c>
      <c r="Y247" s="210"/>
      <c r="Z247" s="210"/>
      <c r="AA247" s="210"/>
      <c r="AB247" s="210"/>
      <c r="AC247" s="210"/>
      <c r="AD247" s="210"/>
      <c r="AE247" s="210"/>
      <c r="AF247" s="210"/>
      <c r="AG247" s="210" t="s">
        <v>349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51" t="s">
        <v>172</v>
      </c>
      <c r="D248" s="247"/>
      <c r="E248" s="248"/>
      <c r="F248" s="219"/>
      <c r="G248" s="219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9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148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7"/>
      <c r="B249" s="218"/>
      <c r="C249" s="251" t="s">
        <v>173</v>
      </c>
      <c r="D249" s="247"/>
      <c r="E249" s="248"/>
      <c r="F249" s="219"/>
      <c r="G249" s="219"/>
      <c r="H249" s="219"/>
      <c r="I249" s="219"/>
      <c r="J249" s="219"/>
      <c r="K249" s="219"/>
      <c r="L249" s="219"/>
      <c r="M249" s="219"/>
      <c r="N249" s="219"/>
      <c r="O249" s="219"/>
      <c r="P249" s="219"/>
      <c r="Q249" s="219"/>
      <c r="R249" s="219"/>
      <c r="S249" s="219"/>
      <c r="T249" s="219"/>
      <c r="U249" s="219"/>
      <c r="V249" s="219"/>
      <c r="W249" s="219"/>
      <c r="X249" s="219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148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51" t="s">
        <v>350</v>
      </c>
      <c r="D250" s="247"/>
      <c r="E250" s="248">
        <v>10.13917</v>
      </c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148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42"/>
      <c r="D251" s="235"/>
      <c r="E251" s="235"/>
      <c r="F251" s="235"/>
      <c r="G251" s="235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9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127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x14ac:dyDescent="0.2">
      <c r="A252" s="221" t="s">
        <v>116</v>
      </c>
      <c r="B252" s="222" t="s">
        <v>82</v>
      </c>
      <c r="C252" s="239" t="s">
        <v>83</v>
      </c>
      <c r="D252" s="223"/>
      <c r="E252" s="224"/>
      <c r="F252" s="225"/>
      <c r="G252" s="225">
        <f>SUMIF(AG253:AG256,"&lt;&gt;NOR",G253:G256)</f>
        <v>0</v>
      </c>
      <c r="H252" s="225"/>
      <c r="I252" s="225">
        <f>SUM(I253:I256)</f>
        <v>0</v>
      </c>
      <c r="J252" s="225"/>
      <c r="K252" s="225">
        <f>SUM(K253:K256)</f>
        <v>0</v>
      </c>
      <c r="L252" s="225"/>
      <c r="M252" s="225">
        <f>SUM(M253:M256)</f>
        <v>0</v>
      </c>
      <c r="N252" s="225"/>
      <c r="O252" s="225">
        <f>SUM(O253:O256)</f>
        <v>0</v>
      </c>
      <c r="P252" s="225"/>
      <c r="Q252" s="225">
        <f>SUM(Q253:Q256)</f>
        <v>0</v>
      </c>
      <c r="R252" s="225"/>
      <c r="S252" s="225"/>
      <c r="T252" s="226"/>
      <c r="U252" s="220"/>
      <c r="V252" s="220">
        <f>SUM(V253:V256)</f>
        <v>0.26</v>
      </c>
      <c r="W252" s="220"/>
      <c r="X252" s="220"/>
      <c r="AG252" t="s">
        <v>117</v>
      </c>
    </row>
    <row r="253" spans="1:60" outlineLevel="1" x14ac:dyDescent="0.2">
      <c r="A253" s="227">
        <v>66</v>
      </c>
      <c r="B253" s="228" t="s">
        <v>351</v>
      </c>
      <c r="C253" s="240" t="s">
        <v>352</v>
      </c>
      <c r="D253" s="229" t="s">
        <v>353</v>
      </c>
      <c r="E253" s="230">
        <v>2</v>
      </c>
      <c r="F253" s="231"/>
      <c r="G253" s="232">
        <f>ROUND(E253*F253,2)</f>
        <v>0</v>
      </c>
      <c r="H253" s="231"/>
      <c r="I253" s="232">
        <f>ROUND(E253*H253,2)</f>
        <v>0</v>
      </c>
      <c r="J253" s="231"/>
      <c r="K253" s="232">
        <f>ROUND(E253*J253,2)</f>
        <v>0</v>
      </c>
      <c r="L253" s="232">
        <v>21</v>
      </c>
      <c r="M253" s="232">
        <f>G253*(1+L253/100)</f>
        <v>0</v>
      </c>
      <c r="N253" s="232">
        <v>2.7E-4</v>
      </c>
      <c r="O253" s="232">
        <f>ROUND(E253*N253,2)</f>
        <v>0</v>
      </c>
      <c r="P253" s="232">
        <v>0</v>
      </c>
      <c r="Q253" s="232">
        <f>ROUND(E253*P253,2)</f>
        <v>0</v>
      </c>
      <c r="R253" s="232"/>
      <c r="S253" s="232" t="s">
        <v>139</v>
      </c>
      <c r="T253" s="233" t="s">
        <v>122</v>
      </c>
      <c r="U253" s="219">
        <v>0.13</v>
      </c>
      <c r="V253" s="219">
        <f>ROUND(E253*U253,2)</f>
        <v>0.26</v>
      </c>
      <c r="W253" s="219"/>
      <c r="X253" s="219" t="s">
        <v>145</v>
      </c>
      <c r="Y253" s="210"/>
      <c r="Z253" s="210"/>
      <c r="AA253" s="210"/>
      <c r="AB253" s="210"/>
      <c r="AC253" s="210"/>
      <c r="AD253" s="210"/>
      <c r="AE253" s="210"/>
      <c r="AF253" s="210"/>
      <c r="AG253" s="210" t="s">
        <v>146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17"/>
      <c r="B254" s="218"/>
      <c r="C254" s="251" t="s">
        <v>354</v>
      </c>
      <c r="D254" s="247"/>
      <c r="E254" s="248"/>
      <c r="F254" s="219"/>
      <c r="G254" s="219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9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148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51" t="s">
        <v>355</v>
      </c>
      <c r="D255" s="247"/>
      <c r="E255" s="248">
        <v>2</v>
      </c>
      <c r="F255" s="219"/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148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42"/>
      <c r="D256" s="235"/>
      <c r="E256" s="235"/>
      <c r="F256" s="235"/>
      <c r="G256" s="235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127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x14ac:dyDescent="0.2">
      <c r="A257" s="221" t="s">
        <v>116</v>
      </c>
      <c r="B257" s="222" t="s">
        <v>84</v>
      </c>
      <c r="C257" s="239" t="s">
        <v>85</v>
      </c>
      <c r="D257" s="223"/>
      <c r="E257" s="224"/>
      <c r="F257" s="225"/>
      <c r="G257" s="225">
        <f>SUMIF(AG258:AG289,"&lt;&gt;NOR",G258:G289)</f>
        <v>0</v>
      </c>
      <c r="H257" s="225"/>
      <c r="I257" s="225">
        <f>SUM(I258:I289)</f>
        <v>0</v>
      </c>
      <c r="J257" s="225"/>
      <c r="K257" s="225">
        <f>SUM(K258:K289)</f>
        <v>0</v>
      </c>
      <c r="L257" s="225"/>
      <c r="M257" s="225">
        <f>SUM(M258:M289)</f>
        <v>0</v>
      </c>
      <c r="N257" s="225"/>
      <c r="O257" s="225">
        <f>SUM(O258:O289)</f>
        <v>0</v>
      </c>
      <c r="P257" s="225"/>
      <c r="Q257" s="225">
        <f>SUM(Q258:Q289)</f>
        <v>0</v>
      </c>
      <c r="R257" s="225"/>
      <c r="S257" s="225"/>
      <c r="T257" s="226"/>
      <c r="U257" s="220"/>
      <c r="V257" s="220">
        <f>SUM(V258:V289)</f>
        <v>0</v>
      </c>
      <c r="W257" s="220"/>
      <c r="X257" s="220"/>
      <c r="AG257" t="s">
        <v>117</v>
      </c>
    </row>
    <row r="258" spans="1:60" ht="22.5" outlineLevel="1" x14ac:dyDescent="0.2">
      <c r="A258" s="227">
        <v>67</v>
      </c>
      <c r="B258" s="228" t="s">
        <v>356</v>
      </c>
      <c r="C258" s="240" t="s">
        <v>357</v>
      </c>
      <c r="D258" s="229" t="s">
        <v>252</v>
      </c>
      <c r="E258" s="230">
        <v>10.69178</v>
      </c>
      <c r="F258" s="231"/>
      <c r="G258" s="232">
        <f>ROUND(E258*F258,2)</f>
        <v>0</v>
      </c>
      <c r="H258" s="231"/>
      <c r="I258" s="232">
        <f>ROUND(E258*H258,2)</f>
        <v>0</v>
      </c>
      <c r="J258" s="231"/>
      <c r="K258" s="232">
        <f>ROUND(E258*J258,2)</f>
        <v>0</v>
      </c>
      <c r="L258" s="232">
        <v>21</v>
      </c>
      <c r="M258" s="232">
        <f>G258*(1+L258/100)</f>
        <v>0</v>
      </c>
      <c r="N258" s="232">
        <v>0</v>
      </c>
      <c r="O258" s="232">
        <f>ROUND(E258*N258,2)</f>
        <v>0</v>
      </c>
      <c r="P258" s="232">
        <v>0</v>
      </c>
      <c r="Q258" s="232">
        <f>ROUND(E258*P258,2)</f>
        <v>0</v>
      </c>
      <c r="R258" s="232" t="s">
        <v>358</v>
      </c>
      <c r="S258" s="232" t="s">
        <v>121</v>
      </c>
      <c r="T258" s="233" t="s">
        <v>167</v>
      </c>
      <c r="U258" s="219">
        <v>0</v>
      </c>
      <c r="V258" s="219">
        <f>ROUND(E258*U258,2)</f>
        <v>0</v>
      </c>
      <c r="W258" s="219"/>
      <c r="X258" s="219" t="s">
        <v>359</v>
      </c>
      <c r="Y258" s="210"/>
      <c r="Z258" s="210"/>
      <c r="AA258" s="210"/>
      <c r="AB258" s="210"/>
      <c r="AC258" s="210"/>
      <c r="AD258" s="210"/>
      <c r="AE258" s="210"/>
      <c r="AF258" s="210"/>
      <c r="AG258" s="210" t="s">
        <v>360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2" t="s">
        <v>361</v>
      </c>
      <c r="D259" s="249"/>
      <c r="E259" s="249"/>
      <c r="F259" s="249"/>
      <c r="G259" s="24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170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51" t="s">
        <v>362</v>
      </c>
      <c r="D260" s="247"/>
      <c r="E260" s="248"/>
      <c r="F260" s="219"/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148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51" t="s">
        <v>363</v>
      </c>
      <c r="D261" s="247"/>
      <c r="E261" s="248"/>
      <c r="F261" s="219"/>
      <c r="G261" s="219"/>
      <c r="H261" s="219"/>
      <c r="I261" s="219"/>
      <c r="J261" s="219"/>
      <c r="K261" s="219"/>
      <c r="L261" s="219"/>
      <c r="M261" s="219"/>
      <c r="N261" s="219"/>
      <c r="O261" s="219"/>
      <c r="P261" s="219"/>
      <c r="Q261" s="219"/>
      <c r="R261" s="219"/>
      <c r="S261" s="219"/>
      <c r="T261" s="219"/>
      <c r="U261" s="219"/>
      <c r="V261" s="219"/>
      <c r="W261" s="219"/>
      <c r="X261" s="219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148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17"/>
      <c r="B262" s="218"/>
      <c r="C262" s="251" t="s">
        <v>364</v>
      </c>
      <c r="D262" s="247"/>
      <c r="E262" s="248">
        <v>10.69178</v>
      </c>
      <c r="F262" s="219"/>
      <c r="G262" s="219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148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42"/>
      <c r="D263" s="235"/>
      <c r="E263" s="235"/>
      <c r="F263" s="235"/>
      <c r="G263" s="235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127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27">
        <v>68</v>
      </c>
      <c r="B264" s="228" t="s">
        <v>365</v>
      </c>
      <c r="C264" s="240" t="s">
        <v>366</v>
      </c>
      <c r="D264" s="229" t="s">
        <v>252</v>
      </c>
      <c r="E264" s="230">
        <v>10.69178</v>
      </c>
      <c r="F264" s="231"/>
      <c r="G264" s="232">
        <f>ROUND(E264*F264,2)</f>
        <v>0</v>
      </c>
      <c r="H264" s="231"/>
      <c r="I264" s="232">
        <f>ROUND(E264*H264,2)</f>
        <v>0</v>
      </c>
      <c r="J264" s="231"/>
      <c r="K264" s="232">
        <f>ROUND(E264*J264,2)</f>
        <v>0</v>
      </c>
      <c r="L264" s="232">
        <v>21</v>
      </c>
      <c r="M264" s="232">
        <f>G264*(1+L264/100)</f>
        <v>0</v>
      </c>
      <c r="N264" s="232">
        <v>0</v>
      </c>
      <c r="O264" s="232">
        <f>ROUND(E264*N264,2)</f>
        <v>0</v>
      </c>
      <c r="P264" s="232">
        <v>0</v>
      </c>
      <c r="Q264" s="232">
        <f>ROUND(E264*P264,2)</f>
        <v>0</v>
      </c>
      <c r="R264" s="232" t="s">
        <v>243</v>
      </c>
      <c r="S264" s="232" t="s">
        <v>121</v>
      </c>
      <c r="T264" s="233" t="s">
        <v>167</v>
      </c>
      <c r="U264" s="219">
        <v>0</v>
      </c>
      <c r="V264" s="219">
        <f>ROUND(E264*U264,2)</f>
        <v>0</v>
      </c>
      <c r="W264" s="219"/>
      <c r="X264" s="219" t="s">
        <v>359</v>
      </c>
      <c r="Y264" s="210"/>
      <c r="Z264" s="210"/>
      <c r="AA264" s="210"/>
      <c r="AB264" s="210"/>
      <c r="AC264" s="210"/>
      <c r="AD264" s="210"/>
      <c r="AE264" s="210"/>
      <c r="AF264" s="210"/>
      <c r="AG264" s="210" t="s">
        <v>360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51" t="s">
        <v>362</v>
      </c>
      <c r="D265" s="247"/>
      <c r="E265" s="248"/>
      <c r="F265" s="219"/>
      <c r="G265" s="21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148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7"/>
      <c r="B266" s="218"/>
      <c r="C266" s="251" t="s">
        <v>363</v>
      </c>
      <c r="D266" s="247"/>
      <c r="E266" s="248"/>
      <c r="F266" s="219"/>
      <c r="G266" s="219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148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51" t="s">
        <v>364</v>
      </c>
      <c r="D267" s="247"/>
      <c r="E267" s="248">
        <v>10.69178</v>
      </c>
      <c r="F267" s="219"/>
      <c r="G267" s="219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148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42"/>
      <c r="D268" s="235"/>
      <c r="E268" s="235"/>
      <c r="F268" s="235"/>
      <c r="G268" s="235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9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127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27">
        <v>69</v>
      </c>
      <c r="B269" s="228" t="s">
        <v>367</v>
      </c>
      <c r="C269" s="240" t="s">
        <v>368</v>
      </c>
      <c r="D269" s="229" t="s">
        <v>252</v>
      </c>
      <c r="E269" s="230">
        <v>42.767130000000002</v>
      </c>
      <c r="F269" s="231"/>
      <c r="G269" s="232">
        <f>ROUND(E269*F269,2)</f>
        <v>0</v>
      </c>
      <c r="H269" s="231"/>
      <c r="I269" s="232">
        <f>ROUND(E269*H269,2)</f>
        <v>0</v>
      </c>
      <c r="J269" s="231"/>
      <c r="K269" s="232">
        <f>ROUND(E269*J269,2)</f>
        <v>0</v>
      </c>
      <c r="L269" s="232">
        <v>21</v>
      </c>
      <c r="M269" s="232">
        <f>G269*(1+L269/100)</f>
        <v>0</v>
      </c>
      <c r="N269" s="232">
        <v>0</v>
      </c>
      <c r="O269" s="232">
        <f>ROUND(E269*N269,2)</f>
        <v>0</v>
      </c>
      <c r="P269" s="232">
        <v>0</v>
      </c>
      <c r="Q269" s="232">
        <f>ROUND(E269*P269,2)</f>
        <v>0</v>
      </c>
      <c r="R269" s="232" t="s">
        <v>243</v>
      </c>
      <c r="S269" s="232" t="s">
        <v>121</v>
      </c>
      <c r="T269" s="233" t="s">
        <v>167</v>
      </c>
      <c r="U269" s="219">
        <v>0</v>
      </c>
      <c r="V269" s="219">
        <f>ROUND(E269*U269,2)</f>
        <v>0</v>
      </c>
      <c r="W269" s="219"/>
      <c r="X269" s="219" t="s">
        <v>359</v>
      </c>
      <c r="Y269" s="210"/>
      <c r="Z269" s="210"/>
      <c r="AA269" s="210"/>
      <c r="AB269" s="210"/>
      <c r="AC269" s="210"/>
      <c r="AD269" s="210"/>
      <c r="AE269" s="210"/>
      <c r="AF269" s="210"/>
      <c r="AG269" s="210" t="s">
        <v>360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7"/>
      <c r="B270" s="218"/>
      <c r="C270" s="251" t="s">
        <v>362</v>
      </c>
      <c r="D270" s="247"/>
      <c r="E270" s="248"/>
      <c r="F270" s="219"/>
      <c r="G270" s="219"/>
      <c r="H270" s="219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  <c r="T270" s="219"/>
      <c r="U270" s="219"/>
      <c r="V270" s="219"/>
      <c r="W270" s="219"/>
      <c r="X270" s="219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148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/>
      <c r="B271" s="218"/>
      <c r="C271" s="251" t="s">
        <v>363</v>
      </c>
      <c r="D271" s="247"/>
      <c r="E271" s="248"/>
      <c r="F271" s="219"/>
      <c r="G271" s="219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9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148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7"/>
      <c r="B272" s="218"/>
      <c r="C272" s="251" t="s">
        <v>369</v>
      </c>
      <c r="D272" s="247"/>
      <c r="E272" s="248">
        <v>42.767130000000002</v>
      </c>
      <c r="F272" s="219"/>
      <c r="G272" s="219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148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42"/>
      <c r="D273" s="235"/>
      <c r="E273" s="235"/>
      <c r="F273" s="235"/>
      <c r="G273" s="235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9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127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27">
        <v>70</v>
      </c>
      <c r="B274" s="228" t="s">
        <v>370</v>
      </c>
      <c r="C274" s="240" t="s">
        <v>371</v>
      </c>
      <c r="D274" s="229" t="s">
        <v>252</v>
      </c>
      <c r="E274" s="230">
        <v>10.69178</v>
      </c>
      <c r="F274" s="231"/>
      <c r="G274" s="232">
        <f>ROUND(E274*F274,2)</f>
        <v>0</v>
      </c>
      <c r="H274" s="231"/>
      <c r="I274" s="232">
        <f>ROUND(E274*H274,2)</f>
        <v>0</v>
      </c>
      <c r="J274" s="231"/>
      <c r="K274" s="232">
        <f>ROUND(E274*J274,2)</f>
        <v>0</v>
      </c>
      <c r="L274" s="232">
        <v>21</v>
      </c>
      <c r="M274" s="232">
        <f>G274*(1+L274/100)</f>
        <v>0</v>
      </c>
      <c r="N274" s="232">
        <v>0</v>
      </c>
      <c r="O274" s="232">
        <f>ROUND(E274*N274,2)</f>
        <v>0</v>
      </c>
      <c r="P274" s="232">
        <v>0</v>
      </c>
      <c r="Q274" s="232">
        <f>ROUND(E274*P274,2)</f>
        <v>0</v>
      </c>
      <c r="R274" s="232" t="s">
        <v>243</v>
      </c>
      <c r="S274" s="232" t="s">
        <v>121</v>
      </c>
      <c r="T274" s="233" t="s">
        <v>167</v>
      </c>
      <c r="U274" s="219">
        <v>0</v>
      </c>
      <c r="V274" s="219">
        <f>ROUND(E274*U274,2)</f>
        <v>0</v>
      </c>
      <c r="W274" s="219"/>
      <c r="X274" s="219" t="s">
        <v>359</v>
      </c>
      <c r="Y274" s="210"/>
      <c r="Z274" s="210"/>
      <c r="AA274" s="210"/>
      <c r="AB274" s="210"/>
      <c r="AC274" s="210"/>
      <c r="AD274" s="210"/>
      <c r="AE274" s="210"/>
      <c r="AF274" s="210"/>
      <c r="AG274" s="210" t="s">
        <v>360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51" t="s">
        <v>362</v>
      </c>
      <c r="D275" s="247"/>
      <c r="E275" s="248"/>
      <c r="F275" s="219"/>
      <c r="G275" s="219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9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148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51" t="s">
        <v>363</v>
      </c>
      <c r="D276" s="247"/>
      <c r="E276" s="248"/>
      <c r="F276" s="219"/>
      <c r="G276" s="219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148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51" t="s">
        <v>364</v>
      </c>
      <c r="D277" s="247"/>
      <c r="E277" s="248">
        <v>10.69178</v>
      </c>
      <c r="F277" s="219"/>
      <c r="G277" s="219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9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148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42"/>
      <c r="D278" s="235"/>
      <c r="E278" s="235"/>
      <c r="F278" s="235"/>
      <c r="G278" s="235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9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127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27">
        <v>71</v>
      </c>
      <c r="B279" s="228" t="s">
        <v>372</v>
      </c>
      <c r="C279" s="240" t="s">
        <v>373</v>
      </c>
      <c r="D279" s="229" t="s">
        <v>252</v>
      </c>
      <c r="E279" s="230">
        <v>10.69178</v>
      </c>
      <c r="F279" s="231"/>
      <c r="G279" s="232">
        <f>ROUND(E279*F279,2)</f>
        <v>0</v>
      </c>
      <c r="H279" s="231"/>
      <c r="I279" s="232">
        <f>ROUND(E279*H279,2)</f>
        <v>0</v>
      </c>
      <c r="J279" s="231"/>
      <c r="K279" s="232">
        <f>ROUND(E279*J279,2)</f>
        <v>0</v>
      </c>
      <c r="L279" s="232">
        <v>21</v>
      </c>
      <c r="M279" s="232">
        <f>G279*(1+L279/100)</f>
        <v>0</v>
      </c>
      <c r="N279" s="232">
        <v>0</v>
      </c>
      <c r="O279" s="232">
        <f>ROUND(E279*N279,2)</f>
        <v>0</v>
      </c>
      <c r="P279" s="232">
        <v>0</v>
      </c>
      <c r="Q279" s="232">
        <f>ROUND(E279*P279,2)</f>
        <v>0</v>
      </c>
      <c r="R279" s="232" t="s">
        <v>374</v>
      </c>
      <c r="S279" s="232" t="s">
        <v>121</v>
      </c>
      <c r="T279" s="233" t="s">
        <v>167</v>
      </c>
      <c r="U279" s="219">
        <v>0</v>
      </c>
      <c r="V279" s="219">
        <f>ROUND(E279*U279,2)</f>
        <v>0</v>
      </c>
      <c r="W279" s="219"/>
      <c r="X279" s="219" t="s">
        <v>359</v>
      </c>
      <c r="Y279" s="210"/>
      <c r="Z279" s="210"/>
      <c r="AA279" s="210"/>
      <c r="AB279" s="210"/>
      <c r="AC279" s="210"/>
      <c r="AD279" s="210"/>
      <c r="AE279" s="210"/>
      <c r="AF279" s="210"/>
      <c r="AG279" s="210" t="s">
        <v>360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52" t="s">
        <v>375</v>
      </c>
      <c r="D280" s="249"/>
      <c r="E280" s="249"/>
      <c r="F280" s="249"/>
      <c r="G280" s="249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170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7"/>
      <c r="B281" s="218"/>
      <c r="C281" s="251" t="s">
        <v>362</v>
      </c>
      <c r="D281" s="247"/>
      <c r="E281" s="248"/>
      <c r="F281" s="219"/>
      <c r="G281" s="219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9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148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7"/>
      <c r="B282" s="218"/>
      <c r="C282" s="251" t="s">
        <v>363</v>
      </c>
      <c r="D282" s="247"/>
      <c r="E282" s="248"/>
      <c r="F282" s="219"/>
      <c r="G282" s="219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9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148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51" t="s">
        <v>364</v>
      </c>
      <c r="D283" s="247"/>
      <c r="E283" s="248">
        <v>10.69178</v>
      </c>
      <c r="F283" s="219"/>
      <c r="G283" s="219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9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148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42"/>
      <c r="D284" s="235"/>
      <c r="E284" s="235"/>
      <c r="F284" s="235"/>
      <c r="G284" s="235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9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127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27">
        <v>72</v>
      </c>
      <c r="B285" s="228" t="s">
        <v>376</v>
      </c>
      <c r="C285" s="240" t="s">
        <v>377</v>
      </c>
      <c r="D285" s="229" t="s">
        <v>252</v>
      </c>
      <c r="E285" s="230">
        <v>10.69178</v>
      </c>
      <c r="F285" s="231"/>
      <c r="G285" s="232">
        <f>ROUND(E285*F285,2)</f>
        <v>0</v>
      </c>
      <c r="H285" s="231"/>
      <c r="I285" s="232">
        <f>ROUND(E285*H285,2)</f>
        <v>0</v>
      </c>
      <c r="J285" s="231"/>
      <c r="K285" s="232">
        <f>ROUND(E285*J285,2)</f>
        <v>0</v>
      </c>
      <c r="L285" s="232">
        <v>21</v>
      </c>
      <c r="M285" s="232">
        <f>G285*(1+L285/100)</f>
        <v>0</v>
      </c>
      <c r="N285" s="232">
        <v>0</v>
      </c>
      <c r="O285" s="232">
        <f>ROUND(E285*N285,2)</f>
        <v>0</v>
      </c>
      <c r="P285" s="232">
        <v>0</v>
      </c>
      <c r="Q285" s="232">
        <f>ROUND(E285*P285,2)</f>
        <v>0</v>
      </c>
      <c r="R285" s="232"/>
      <c r="S285" s="232" t="s">
        <v>139</v>
      </c>
      <c r="T285" s="233" t="s">
        <v>122</v>
      </c>
      <c r="U285" s="219">
        <v>0</v>
      </c>
      <c r="V285" s="219">
        <f>ROUND(E285*U285,2)</f>
        <v>0</v>
      </c>
      <c r="W285" s="219"/>
      <c r="X285" s="219" t="s">
        <v>359</v>
      </c>
      <c r="Y285" s="210"/>
      <c r="Z285" s="210"/>
      <c r="AA285" s="210"/>
      <c r="AB285" s="210"/>
      <c r="AC285" s="210"/>
      <c r="AD285" s="210"/>
      <c r="AE285" s="210"/>
      <c r="AF285" s="210"/>
      <c r="AG285" s="210" t="s">
        <v>360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51" t="s">
        <v>362</v>
      </c>
      <c r="D286" s="247"/>
      <c r="E286" s="248"/>
      <c r="F286" s="219"/>
      <c r="G286" s="219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9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148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51" t="s">
        <v>363</v>
      </c>
      <c r="D287" s="247"/>
      <c r="E287" s="248"/>
      <c r="F287" s="219"/>
      <c r="G287" s="219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148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51" t="s">
        <v>364</v>
      </c>
      <c r="D288" s="247"/>
      <c r="E288" s="248">
        <v>10.69178</v>
      </c>
      <c r="F288" s="219"/>
      <c r="G288" s="219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9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148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42"/>
      <c r="D289" s="235"/>
      <c r="E289" s="235"/>
      <c r="F289" s="235"/>
      <c r="G289" s="235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9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127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x14ac:dyDescent="0.2">
      <c r="A290" s="3"/>
      <c r="B290" s="4"/>
      <c r="C290" s="244"/>
      <c r="D290" s="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AE290">
        <v>15</v>
      </c>
      <c r="AF290">
        <v>21</v>
      </c>
      <c r="AG290" t="s">
        <v>103</v>
      </c>
    </row>
    <row r="291" spans="1:60" x14ac:dyDescent="0.2">
      <c r="A291" s="213"/>
      <c r="B291" s="214" t="s">
        <v>29</v>
      </c>
      <c r="C291" s="245"/>
      <c r="D291" s="215"/>
      <c r="E291" s="216"/>
      <c r="F291" s="216"/>
      <c r="G291" s="238">
        <f>G8+G26+G86+G98+G109+G114+G119+G152+G160+G163+G196+G213+G238+G241+G252+G257</f>
        <v>0</v>
      </c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AE291">
        <f>SUMIF(L7:L289,AE290,G7:G289)</f>
        <v>0</v>
      </c>
      <c r="AF291">
        <f>SUMIF(L7:L289,AF290,G7:G289)</f>
        <v>0</v>
      </c>
      <c r="AG291" t="s">
        <v>142</v>
      </c>
    </row>
    <row r="292" spans="1:60" x14ac:dyDescent="0.2">
      <c r="C292" s="246"/>
      <c r="D292" s="10"/>
      <c r="AG292" t="s">
        <v>143</v>
      </c>
    </row>
    <row r="293" spans="1:60" x14ac:dyDescent="0.2">
      <c r="D293" s="10"/>
    </row>
    <row r="294" spans="1:60" x14ac:dyDescent="0.2">
      <c r="D294" s="10"/>
    </row>
    <row r="295" spans="1:60" x14ac:dyDescent="0.2">
      <c r="D295" s="10"/>
    </row>
    <row r="296" spans="1:60" x14ac:dyDescent="0.2">
      <c r="D296" s="10"/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96">
    <mergeCell ref="C268:G268"/>
    <mergeCell ref="C273:G273"/>
    <mergeCell ref="C278:G278"/>
    <mergeCell ref="C280:G280"/>
    <mergeCell ref="C284:G284"/>
    <mergeCell ref="C289:G289"/>
    <mergeCell ref="C240:G240"/>
    <mergeCell ref="C246:G246"/>
    <mergeCell ref="C251:G251"/>
    <mergeCell ref="C256:G256"/>
    <mergeCell ref="C259:G259"/>
    <mergeCell ref="C263:G263"/>
    <mergeCell ref="C227:G227"/>
    <mergeCell ref="C229:G229"/>
    <mergeCell ref="C231:G231"/>
    <mergeCell ref="C233:G233"/>
    <mergeCell ref="C235:G235"/>
    <mergeCell ref="C237:G237"/>
    <mergeCell ref="C215:G215"/>
    <mergeCell ref="C217:G217"/>
    <mergeCell ref="C219:G219"/>
    <mergeCell ref="C221:G221"/>
    <mergeCell ref="C223:G223"/>
    <mergeCell ref="C225:G225"/>
    <mergeCell ref="C202:G202"/>
    <mergeCell ref="C204:G204"/>
    <mergeCell ref="C206:G206"/>
    <mergeCell ref="C208:G208"/>
    <mergeCell ref="C210:G210"/>
    <mergeCell ref="C212:G212"/>
    <mergeCell ref="C189:G189"/>
    <mergeCell ref="C191:G191"/>
    <mergeCell ref="C193:G193"/>
    <mergeCell ref="C195:G195"/>
    <mergeCell ref="C198:G198"/>
    <mergeCell ref="C200:G200"/>
    <mergeCell ref="C177:G177"/>
    <mergeCell ref="C179:G179"/>
    <mergeCell ref="C181:G181"/>
    <mergeCell ref="C183:G183"/>
    <mergeCell ref="C185:G185"/>
    <mergeCell ref="C187:G187"/>
    <mergeCell ref="C165:G165"/>
    <mergeCell ref="C167:G167"/>
    <mergeCell ref="C169:G169"/>
    <mergeCell ref="C171:G171"/>
    <mergeCell ref="C173:G173"/>
    <mergeCell ref="C175:G175"/>
    <mergeCell ref="C147:G147"/>
    <mergeCell ref="C151:G151"/>
    <mergeCell ref="C154:G154"/>
    <mergeCell ref="C155:G155"/>
    <mergeCell ref="C159:G159"/>
    <mergeCell ref="C162:G162"/>
    <mergeCell ref="C132:G132"/>
    <mergeCell ref="C135:G135"/>
    <mergeCell ref="C137:G137"/>
    <mergeCell ref="C140:G140"/>
    <mergeCell ref="C142:G142"/>
    <mergeCell ref="C145:G145"/>
    <mergeCell ref="C113:G113"/>
    <mergeCell ref="C116:G116"/>
    <mergeCell ref="C118:G118"/>
    <mergeCell ref="C121:G121"/>
    <mergeCell ref="C125:G125"/>
    <mergeCell ref="C130:G130"/>
    <mergeCell ref="C93:G93"/>
    <mergeCell ref="C97:G97"/>
    <mergeCell ref="C100:G100"/>
    <mergeCell ref="C103:G103"/>
    <mergeCell ref="C105:G105"/>
    <mergeCell ref="C108:G108"/>
    <mergeCell ref="C70:G70"/>
    <mergeCell ref="C74:G74"/>
    <mergeCell ref="C76:G76"/>
    <mergeCell ref="C80:G80"/>
    <mergeCell ref="C85:G85"/>
    <mergeCell ref="C91:G91"/>
    <mergeCell ref="C51:G51"/>
    <mergeCell ref="C56:G56"/>
    <mergeCell ref="C58:G58"/>
    <mergeCell ref="C62:G62"/>
    <mergeCell ref="C64:G64"/>
    <mergeCell ref="C68:G68"/>
    <mergeCell ref="C33:G33"/>
    <mergeCell ref="C35:G35"/>
    <mergeCell ref="C39:G39"/>
    <mergeCell ref="C41:G41"/>
    <mergeCell ref="C45:G45"/>
    <mergeCell ref="C47:G47"/>
    <mergeCell ref="A1:G1"/>
    <mergeCell ref="C2:G2"/>
    <mergeCell ref="C3:G3"/>
    <mergeCell ref="C4:G4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2020-03-12T20:41:30Z</dcterms:modified>
</cp:coreProperties>
</file>