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2435" windowHeight="4185" activeTab="1"/>
  </bookViews>
  <sheets>
    <sheet name="Náklady" sheetId="3" r:id="rId1"/>
    <sheet name="Položky" sheetId="1" r:id="rId2"/>
  </sheets>
  <calcPr calcId="125725"/>
</workbook>
</file>

<file path=xl/calcChain.xml><?xml version="1.0" encoding="utf-8"?>
<calcChain xmlns="http://schemas.openxmlformats.org/spreadsheetml/2006/main">
  <c r="G23" i="3"/>
  <c r="G21"/>
  <c r="G18"/>
  <c r="G15"/>
  <c r="G12"/>
  <c r="G9"/>
  <c r="G8"/>
  <c r="G26" s="1"/>
  <c r="G235" i="1"/>
  <c r="G232"/>
  <c r="G230"/>
  <c r="G228"/>
  <c r="G226"/>
  <c r="G223"/>
  <c r="G217"/>
  <c r="G216" s="1"/>
  <c r="G213"/>
  <c r="G210"/>
  <c r="G207"/>
  <c r="G206" s="1"/>
  <c r="G204"/>
  <c r="G202"/>
  <c r="G200"/>
  <c r="G198"/>
  <c r="G196"/>
  <c r="G194"/>
  <c r="G192"/>
  <c r="G190"/>
  <c r="G188"/>
  <c r="G185"/>
  <c r="G183"/>
  <c r="G181"/>
  <c r="G179"/>
  <c r="G177"/>
  <c r="G175"/>
  <c r="G173"/>
  <c r="G171"/>
  <c r="G168"/>
  <c r="G166"/>
  <c r="G164"/>
  <c r="G162"/>
  <c r="G160"/>
  <c r="G158"/>
  <c r="G156"/>
  <c r="G154"/>
  <c r="G152"/>
  <c r="G150"/>
  <c r="G148"/>
  <c r="G143"/>
  <c r="G142" s="1"/>
  <c r="G136"/>
  <c r="G131"/>
  <c r="G126"/>
  <c r="G120"/>
  <c r="G117"/>
  <c r="G115"/>
  <c r="G110"/>
  <c r="G109" s="1"/>
  <c r="G104"/>
  <c r="G99"/>
  <c r="G92"/>
  <c r="G87"/>
  <c r="G81"/>
  <c r="G75"/>
  <c r="G69"/>
  <c r="G63"/>
  <c r="G57"/>
  <c r="G52"/>
  <c r="G46"/>
  <c r="G40"/>
  <c r="G34"/>
  <c r="G27"/>
  <c r="G187" l="1"/>
  <c r="G170"/>
  <c r="G114"/>
  <c r="G119"/>
  <c r="G209"/>
  <c r="G147"/>
  <c r="G86"/>
  <c r="G98"/>
  <c r="G222"/>
  <c r="G26"/>
  <c r="G238" l="1"/>
</calcChain>
</file>

<file path=xl/sharedStrings.xml><?xml version="1.0" encoding="utf-8"?>
<sst xmlns="http://schemas.openxmlformats.org/spreadsheetml/2006/main" count="527" uniqueCount="273">
  <si>
    <t>Položkový soupis prací a dodávek</t>
  </si>
  <si>
    <t>S:</t>
  </si>
  <si>
    <t>ELP_51</t>
  </si>
  <si>
    <t>O:</t>
  </si>
  <si>
    <t>01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</si>
  <si>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</si>
  <si>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</si>
  <si>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</si>
  <si>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</si>
  <si>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</si>
  <si>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</si>
  <si>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</si>
  <si>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</si>
  <si>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</si>
  <si>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</si>
  <si>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</si>
  <si>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</si>
  <si>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</si>
  <si>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</si>
  <si>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</si>
  <si>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</si>
  <si>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</si>
  <si>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</si>
  <si>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</si>
  <si>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</si>
  <si>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</si>
  <si>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</si>
  <si>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00</t>
  </si>
  <si>
    <t>Poznámka</t>
  </si>
  <si>
    <t>Vlastní</t>
  </si>
  <si>
    <t>Indiv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</si>
  <si>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</si>
  <si>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</si>
  <si>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</si>
  <si>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</si>
  <si>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</si>
  <si>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</si>
  <si>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</si>
  <si>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</si>
  <si>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</si>
  <si>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</si>
  <si>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</si>
  <si>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</si>
  <si>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</si>
  <si>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</si>
  <si>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</si>
  <si>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</t>
  </si>
  <si>
    <t>Zemní práce</t>
  </si>
  <si>
    <t>120001101R00</t>
  </si>
  <si>
    <t>Ztížené vykopávky v horninách jakékoliv třídy</t>
  </si>
  <si>
    <t>m3</t>
  </si>
  <si>
    <t>800-1</t>
  </si>
  <si>
    <t>RTS 20/ I</t>
  </si>
  <si>
    <t>RTS 19/ II</t>
  </si>
  <si>
    <t>příplatek k cenám vykopávek za ztížení vykopávky v blízkosti podzemního vedení nebo výbušnin v horninách jakékoliv třídy,</t>
  </si>
  <si>
    <t xml:space="preserve">cca 1/3 objemu výkopku : </t>
  </si>
  <si>
    <t xml:space="preserve">č.v. 02a : </t>
  </si>
  <si>
    <t xml:space="preserve">zámková dlažba : </t>
  </si>
  <si>
    <t>(1,2-0,19)*(0,4*30,0+0,75*0,75)*1,1/100*33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</si>
  <si>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</si>
  <si>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</si>
  <si>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</si>
  <si>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(1,2-0,19)*(0,4*30,0+0,75*0,75)*1,1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</si>
  <si>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</si>
  <si>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</si>
  <si>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</si>
  <si>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0,21*(0,4*30,0+0,75*0,75)*1,1</t>
  </si>
  <si>
    <t>162701109R00</t>
  </si>
  <si>
    <t>Vodorovné přemístění výkopku příplatek k ceně za každých dalších i započatých 1 000 m přes 10 000 m_x000D_
 z horniny 1 až 4</t>
  </si>
  <si>
    <t>0,21*(0,4*30,0+0,75*0,75)*1,1*10</t>
  </si>
  <si>
    <t>167101101R00</t>
  </si>
  <si>
    <t>Nakládání, skládání, překládání neulehlého výkopku nakládání výkopku_x000D_
 do 100 m3, z horniny 1 až 4</t>
  </si>
  <si>
    <t>(1,2-0,19-0,21)*(0,4*30,0+0,75*0,75)*1,1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</si>
  <si>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</si>
  <si>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</si>
  <si>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</si>
  <si>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</si>
  <si>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</si>
  <si>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</si>
  <si>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</si>
  <si>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</si>
  <si>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</si>
  <si>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</si>
  <si>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(0,4*30,0+0,75*0,75)*1,1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</si>
  <si>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</si>
  <si>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</si>
  <si>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</si>
  <si>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</si>
  <si>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</si>
  <si>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</si>
  <si>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2</t>
  </si>
  <si>
    <t>801-5</t>
  </si>
  <si>
    <t>t</t>
  </si>
  <si>
    <t>822-1</t>
  </si>
  <si>
    <t>5</t>
  </si>
  <si>
    <t>Komunikace</t>
  </si>
  <si>
    <t>564851111RT3</t>
  </si>
  <si>
    <t>Podklad ze štěrkodrti s rozprostřením a zhutněním frakce 0-45 mm, tloušťka po zhutnění 150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</si>
  <si>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</si>
  <si>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</si>
  <si>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</si>
  <si>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</t>
  </si>
  <si>
    <t>Doplňující práce na komunikaci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</si>
  <si>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</si>
  <si>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</si>
  <si>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</si>
  <si>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</si>
  <si>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</si>
  <si>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</si>
  <si>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</si>
  <si>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</si>
  <si>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</si>
  <si>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</si>
  <si>
    <t>94</t>
  </si>
  <si>
    <t>Lešení a stavební výtahy</t>
  </si>
  <si>
    <t>941955001R00</t>
  </si>
  <si>
    <t>Lešení lehké pracovní pomocné pomocné, o výšce lešeňové podlahy do 1,2 m</t>
  </si>
  <si>
    <t>800-3</t>
  </si>
  <si>
    <t xml:space="preserve">D-01-08 : </t>
  </si>
  <si>
    <t>5,0*2</t>
  </si>
  <si>
    <t>95</t>
  </si>
  <si>
    <t>Dokončovací konstrukce na pozemních stavbách</t>
  </si>
  <si>
    <t>95-01.1</t>
  </si>
  <si>
    <t>Zednické výpomoci pro montážní práce  ( nezahrnuté v ostatních  rozpočtech   ), 5% z IN</t>
  </si>
  <si>
    <t>%</t>
  </si>
  <si>
    <t>95-02.1</t>
  </si>
  <si>
    <t>Práce malého rozsahu, nevyrozpočtovatelné detaily, 2% z IN</t>
  </si>
  <si>
    <t>96</t>
  </si>
  <si>
    <t>Bourání konstrukcí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</si>
  <si>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</si>
  <si>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</si>
  <si>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</si>
  <si>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</si>
  <si>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</si>
  <si>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10,0</t>
  </si>
  <si>
    <t>801-3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</si>
  <si>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</si>
  <si>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</si>
  <si>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</si>
  <si>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</si>
  <si>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</si>
  <si>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 xml:space="preserve">ks    </t>
  </si>
  <si>
    <t>99</t>
  </si>
  <si>
    <t>Staveništní přesun hmot</t>
  </si>
  <si>
    <t>998152121R00</t>
  </si>
  <si>
    <t>Přesun hmot pro oplocení a objekty zvláštní,monol. vodorovně do 50 m výšky do 3 m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</si>
  <si>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</si>
  <si>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</si>
  <si>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>M21_Mo</t>
  </si>
  <si>
    <t>Elektro - C21M - Elektromontáže</t>
  </si>
  <si>
    <t>210010123</t>
  </si>
  <si>
    <t>trubka ohebná ochranná z PE do r=50mm (VU)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</si>
  <si>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</si>
  <si>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</si>
  <si>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</si>
  <si>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</si>
  <si>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</si>
  <si>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210100003</t>
  </si>
  <si>
    <t>ukončení vodičů včetně zapojení do 16mm2</t>
  </si>
  <si>
    <t>210100101</t>
  </si>
  <si>
    <t>trubička smršťovací k izolaci uzemňovacího drátu FeZn</t>
  </si>
  <si>
    <t>210100641</t>
  </si>
  <si>
    <t>koncovka pro plastové kabely do 4x16mm2 /1kV</t>
  </si>
  <si>
    <t>210120001</t>
  </si>
  <si>
    <t>pojistka E27 do 25 A</t>
  </si>
  <si>
    <t>210204201</t>
  </si>
  <si>
    <t>elektrovýzbroj stožáru pro 1 okruh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</si>
  <si>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</si>
  <si>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</si>
  <si>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</si>
  <si>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</si>
  <si>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</si>
  <si>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</si>
  <si>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kg</t>
  </si>
  <si>
    <t>M21_DZ</t>
  </si>
  <si>
    <t>Elektro - Dodávky zařízení (specifikace)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</si>
  <si>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</si>
  <si>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</si>
  <si>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</si>
  <si>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</si>
  <si>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</si>
  <si>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</si>
  <si>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</si>
  <si>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vytýčení stávajících inženýrských sítí jejich správci</t>
  </si>
  <si>
    <t>objem</t>
  </si>
  <si>
    <t>00002</t>
  </si>
  <si>
    <t>drobný instalační materiál (svorky, příchytky, ...)</t>
  </si>
  <si>
    <t>00003</t>
  </si>
  <si>
    <t>projektová dokumentace skutečného provedení</t>
  </si>
  <si>
    <t>00005</t>
  </si>
  <si>
    <t>rozvaděč RE (kompaktní pilíř 1930x800x240, atypická úprava, hl. jistič 1/10A/B, 4x jistič 1/6A/B)</t>
  </si>
  <si>
    <t>00004</t>
  </si>
  <si>
    <t>M21_M</t>
  </si>
  <si>
    <t>Elektro - Materiály</t>
  </si>
  <si>
    <t>00012</t>
  </si>
  <si>
    <t>zemní tyč ZT 2,0m</t>
  </si>
  <si>
    <t>00007</t>
  </si>
  <si>
    <t>pojistková patrona E27/4A</t>
  </si>
  <si>
    <t>00008</t>
  </si>
  <si>
    <t>koncovka pro plastové Cu kabely do 4x16mm2 / 1kV</t>
  </si>
  <si>
    <t>00009</t>
  </si>
  <si>
    <t>00010</t>
  </si>
  <si>
    <t>elektrovýzbroj stožáru pro 1 okruh, TN-S, třída ochrany II, IP55</t>
  </si>
  <si>
    <t>00011</t>
  </si>
  <si>
    <t>FeZn R=10mm</t>
  </si>
  <si>
    <t>00013</t>
  </si>
  <si>
    <t>svorka k zemnící tyči</t>
  </si>
  <si>
    <t>00014</t>
  </si>
  <si>
    <t>svorka SU univerzální</t>
  </si>
  <si>
    <t>00015</t>
  </si>
  <si>
    <t>svorka SP připojovací</t>
  </si>
  <si>
    <t>M21_R</t>
  </si>
  <si>
    <t>Elektro - revize</t>
  </si>
  <si>
    <t>320410001</t>
  </si>
  <si>
    <t>celková prohlídka el. zařízení a vyhotovení revizní zprávy do objemu 50.000,-Kč montážních prací</t>
  </si>
  <si>
    <t>M46</t>
  </si>
  <si>
    <t>Zemní práce při montážích</t>
  </si>
  <si>
    <t>460490012R00</t>
  </si>
  <si>
    <t>Fólie výstražná z PVC, šířka 33 cm</t>
  </si>
  <si>
    <t>(30,0+65,0)*1,15</t>
  </si>
  <si>
    <t>28314141.AR</t>
  </si>
  <si>
    <t>fólie výstražná červená; š = 330,0 mm; tl. 1,20 mm</t>
  </si>
  <si>
    <t>SPCM</t>
  </si>
  <si>
    <t>RTS 15/ I</t>
  </si>
  <si>
    <t>(30,0+65,0)/3,3*1,15*1,15</t>
  </si>
  <si>
    <t>M52</t>
  </si>
  <si>
    <t>Montáž zař.pro obsluhu dopravy</t>
  </si>
  <si>
    <t>M52_01_ELP3</t>
  </si>
  <si>
    <t>D + M Elektronického informačního panelu</t>
  </si>
  <si>
    <t xml:space="preserve">D-04 : </t>
  </si>
  <si>
    <t>Mezisoučet</t>
  </si>
  <si>
    <t>D96</t>
  </si>
  <si>
    <t>Přesuny suti a vybouraných hmot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</si>
  <si>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</si>
  <si>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</si>
  <si>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</si>
  <si>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bez naložení, s vyložením a hrubým urovnáním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</si>
  <si>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</si>
  <si>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</si>
  <si>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</si>
  <si>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</si>
  <si>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</si>
  <si>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</si>
  <si>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</si>
  <si>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</si>
  <si>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</si>
  <si>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</si>
  <si>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</si>
  <si>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</si>
  <si>
    <t xml:space="preserve">geodetické zaměření kabelového vedení </t>
  </si>
  <si>
    <t>Soupis vedlejších a ostatních nákladů</t>
  </si>
  <si>
    <t>ELP_19</t>
  </si>
  <si>
    <t>VEDLEJŠÍ A OSTATNÍ NÁKLADY</t>
  </si>
  <si>
    <t>ON</t>
  </si>
  <si>
    <t>Ostatní náklady</t>
  </si>
  <si>
    <t>005121 R</t>
  </si>
  <si>
    <t>Zařízení staveniště</t>
  </si>
  <si>
    <t xml:space="preserve">sada  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</si>
  <si>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</si>
  <si>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</si>
  <si>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</si>
  <si>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</si>
  <si>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</si>
  <si>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</si>
  <si>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</si>
  <si>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</si>
  <si>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</si>
  <si>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</si>
  <si>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</si>
  <si>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</si>
  <si>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ON_3</t>
  </si>
  <si>
    <t>Příplatek za malý rozsah</t>
  </si>
  <si>
    <t>UMÍSTĚNÍ ELEKTRONICKÝCH INFO. PANELŮ SPOL. DPMB, a.s.  - BRNO - ZDRÁHALOVA - k.ú. ČERNÁ POLE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</si>
</sst>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1" fillId="0" borderId="0" xfId="1"/>
    <xf numFmtId="0" fontId="1" fillId="0" borderId="0" xfId="1" applyAlignment="1">
      <alignment vertical="top"/>
    </xf>
    <xf numFmtId="49" fontId="1" fillId="0" borderId="0" xfId="1" applyNumberFormat="1" applyAlignment="1">
      <alignment vertical="top"/>
    </xf>
    <xf numFmtId="0" fontId="1" fillId="0" borderId="0" xfId="1" applyAlignment="1">
      <alignment horizontal="center" vertical="top"/>
    </xf>
    <xf numFmtId="0" fontId="1" fillId="0" borderId="0" xfId="1" applyAlignment="1">
      <alignment horizontal="center"/>
    </xf>
    <xf numFmtId="49" fontId="1" fillId="0" borderId="1" xfId="1" applyNumberForma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4" borderId="2" xfId="1" applyFill="1" applyBorder="1"/>
    <xf numFmtId="0" fontId="1" fillId="4" borderId="4" xfId="1" applyFill="1" applyBorder="1"/>
    <xf numFmtId="0" fontId="1" fillId="4" borderId="4" xfId="1" applyFill="1" applyBorder="1" applyAlignment="1">
      <alignment horizontal="center"/>
    </xf>
    <xf numFmtId="49" fontId="1" fillId="4" borderId="4" xfId="1" applyNumberFormat="1" applyFill="1" applyBorder="1"/>
    <xf numFmtId="0" fontId="1" fillId="4" borderId="4" xfId="1" applyFill="1" applyBorder="1" applyAlignment="1">
      <alignment wrapText="1"/>
    </xf>
    <xf numFmtId="164" fontId="1" fillId="0" borderId="0" xfId="1" applyNumberFormat="1" applyAlignment="1">
      <alignment vertical="top"/>
    </xf>
    <xf numFmtId="4" fontId="1" fillId="0" borderId="0" xfId="1" applyNumberFormat="1" applyAlignment="1">
      <alignment vertical="top"/>
    </xf>
    <xf numFmtId="0" fontId="4" fillId="2" borderId="2" xfId="1" applyFont="1" applyFill="1" applyBorder="1" applyAlignment="1">
      <alignment vertical="top"/>
    </xf>
    <xf numFmtId="49" fontId="4" fillId="2" borderId="1" xfId="1" applyNumberFormat="1" applyFont="1" applyFill="1" applyBorder="1" applyAlignment="1">
      <alignment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/>
    </xf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4" fontId="4" fillId="2" borderId="7" xfId="1" applyNumberFormat="1" applyFont="1" applyFill="1" applyBorder="1" applyAlignment="1">
      <alignment vertical="top" shrinkToFit="1"/>
    </xf>
    <xf numFmtId="0" fontId="5" fillId="0" borderId="8" xfId="1" applyFont="1" applyBorder="1" applyAlignment="1">
      <alignment vertical="top"/>
    </xf>
    <xf numFmtId="49" fontId="5" fillId="0" borderId="9" xfId="1" applyNumberFormat="1" applyFont="1" applyBorder="1" applyAlignment="1">
      <alignment vertical="top"/>
    </xf>
    <xf numFmtId="0" fontId="5" fillId="0" borderId="9" xfId="1" applyFont="1" applyBorder="1" applyAlignment="1">
      <alignment horizontal="center" vertical="top" shrinkToFit="1"/>
    </xf>
    <xf numFmtId="164" fontId="5" fillId="0" borderId="9" xfId="1" applyNumberFormat="1" applyFont="1" applyBorder="1" applyAlignment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4" fontId="5" fillId="0" borderId="9" xfId="1" applyNumberFormat="1" applyFont="1" applyBorder="1" applyAlignment="1">
      <alignment vertical="top" shrinkToFit="1"/>
    </xf>
    <xf numFmtId="4" fontId="5" fillId="0" borderId="10" xfId="1" applyNumberFormat="1" applyFont="1" applyBorder="1" applyAlignment="1">
      <alignment vertical="top" shrinkToFit="1"/>
    </xf>
    <xf numFmtId="4" fontId="4" fillId="2" borderId="5" xfId="1" applyNumberFormat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9" xfId="1" applyNumberFormat="1" applyFont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left" vertical="top" wrapText="1"/>
    </xf>
    <xf numFmtId="164" fontId="6" fillId="0" borderId="0" xfId="1" applyNumberFormat="1" applyFont="1" applyBorder="1" applyAlignment="1">
      <alignment horizontal="center" vertical="top" wrapText="1" shrinkToFit="1"/>
    </xf>
    <xf numFmtId="164" fontId="6" fillId="0" borderId="0" xfId="1" applyNumberFormat="1" applyFont="1" applyBorder="1" applyAlignment="1">
      <alignment vertical="top" wrapText="1" shrinkToFit="1"/>
    </xf>
    <xf numFmtId="164" fontId="7" fillId="0" borderId="0" xfId="1" applyNumberFormat="1" applyFont="1" applyBorder="1" applyAlignment="1">
      <alignment horizontal="center" vertical="top" wrapText="1" shrinkToFit="1"/>
    </xf>
    <xf numFmtId="164" fontId="7" fillId="0" borderId="0" xfId="1" applyNumberFormat="1" applyFont="1" applyBorder="1" applyAlignment="1">
      <alignment vertical="top" wrapText="1" shrinkToFit="1"/>
    </xf>
    <xf numFmtId="164" fontId="6" fillId="0" borderId="0" xfId="1" quotePrefix="1" applyNumberFormat="1" applyFont="1" applyBorder="1" applyAlignment="1">
      <alignment horizontal="left" vertical="top" wrapText="1"/>
    </xf>
    <xf numFmtId="164" fontId="7" fillId="0" borderId="0" xfId="1" quotePrefix="1" applyNumberFormat="1" applyFont="1" applyBorder="1" applyAlignment="1">
      <alignment horizontal="left" vertical="top" wrapText="1"/>
    </xf>
    <xf numFmtId="49" fontId="1" fillId="0" borderId="1" xfId="1" applyNumberFormat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49" fontId="5" fillId="3" borderId="0" xfId="1" applyNumberFormat="1" applyFont="1" applyFill="1" applyBorder="1" applyAlignment="1" applyProtection="1">
      <alignment horizontal="left" vertical="top" wrapText="1"/>
      <protection locked="0"/>
    </xf>
    <xf numFmtId="49" fontId="5" fillId="3" borderId="0" xfId="1" applyNumberFormat="1" applyFont="1" applyFill="1" applyBorder="1" applyAlignment="1" applyProtection="1">
      <alignment vertical="top"/>
      <protection locked="0"/>
    </xf>
    <xf numFmtId="0" fontId="3" fillId="0" borderId="0" xfId="1" applyFont="1" applyAlignment="1">
      <alignment horizontal="center"/>
    </xf>
    <xf numFmtId="49" fontId="1" fillId="0" borderId="1" xfId="1" applyNumberForma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5" xfId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2" borderId="1" xfId="1" applyFill="1" applyBorder="1" applyAlignment="1">
      <alignment vertical="center"/>
    </xf>
    <xf numFmtId="0" fontId="1" fillId="2" borderId="5" xfId="1" applyFill="1" applyBorder="1" applyAlignment="1">
      <alignment vertical="center"/>
    </xf>
    <xf numFmtId="0" fontId="8" fillId="0" borderId="3" xfId="1" applyNumberFormat="1" applyFont="1" applyBorder="1" applyAlignment="1">
      <alignment horizontal="left" vertical="top" wrapText="1"/>
    </xf>
    <xf numFmtId="0" fontId="8" fillId="0" borderId="3" xfId="1" applyNumberFormat="1" applyFont="1" applyBorder="1" applyAlignment="1">
      <alignment vertical="top" wrapText="1"/>
    </xf>
    <xf numFmtId="49" fontId="5" fillId="3" borderId="3" xfId="1" applyNumberFormat="1" applyFont="1" applyFill="1" applyBorder="1" applyAlignment="1" applyProtection="1">
      <alignment horizontal="left" vertical="top" wrapText="1"/>
      <protection locked="0"/>
    </xf>
    <xf numFmtId="49" fontId="5" fillId="3" borderId="3" xfId="1" applyNumberFormat="1" applyFont="1" applyFill="1" applyBorder="1" applyAlignment="1" applyProtection="1">
      <alignment vertical="top"/>
      <protection locked="0"/>
    </xf>
    <xf numFmtId="0" fontId="5" fillId="0" borderId="3" xfId="1" applyNumberFormat="1" applyFont="1" applyBorder="1" applyAlignment="1">
      <alignment horizontal="left" vertical="top" wrapText="1"/>
    </xf>
    <xf numFmtId="0" fontId="5" fillId="0" borderId="3" xfId="1" applyNumberFormat="1" applyFont="1" applyBorder="1" applyAlignment="1">
      <alignment vertical="top" wrapText="1"/>
    </xf>
    <xf numFmtId="0" fontId="5" fillId="0" borderId="0" xfId="1" applyNumberFormat="1" applyFont="1" applyBorder="1" applyAlignment="1">
      <alignment horizontal="left" vertical="top" wrapText="1"/>
    </xf>
    <xf numFmtId="0" fontId="5" fillId="0" borderId="0" xfId="1" applyNumberFormat="1" applyFont="1" applyBorder="1" applyAlignment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C24" sqref="C24:G24"/>
    </sheetView>
  </sheetViews>
  <sheetFormatPr defaultRowHeight="15"/>
  <cols>
    <col min="1" max="1" width="4.42578125" bestFit="1" customWidth="1"/>
    <col min="2" max="2" width="14.7109375" customWidth="1"/>
    <col min="3" max="3" width="65.28515625" customWidth="1"/>
    <col min="7" max="7" width="10.140625" bestFit="1" customWidth="1"/>
  </cols>
  <sheetData>
    <row r="1" spans="1:7" ht="15.75">
      <c r="A1" s="52" t="s">
        <v>250</v>
      </c>
      <c r="B1" s="52"/>
      <c r="C1" s="52"/>
      <c r="D1" s="52"/>
      <c r="E1" s="52"/>
      <c r="F1" s="52"/>
      <c r="G1" s="52"/>
    </row>
    <row r="2" spans="1:7">
      <c r="A2" s="7" t="s">
        <v>1</v>
      </c>
      <c r="B2" s="48" t="s">
        <v>251</v>
      </c>
      <c r="C2" s="53" t="s">
        <v>272</v>
      </c>
      <c r="D2" s="54"/>
      <c r="E2" s="54"/>
      <c r="F2" s="54"/>
      <c r="G2" s="55"/>
    </row>
    <row r="3" spans="1:7">
      <c r="A3" s="7" t="s">
        <v>3</v>
      </c>
      <c r="B3" s="48" t="s">
        <v>27</v>
      </c>
      <c r="C3" s="53" t="s">
        <v>252</v>
      </c>
      <c r="D3" s="54"/>
      <c r="E3" s="54"/>
      <c r="F3" s="54"/>
      <c r="G3" s="55"/>
    </row>
    <row r="4" spans="1:7">
      <c r="A4" s="8" t="s">
        <v>5</v>
      </c>
      <c r="B4" s="49" t="s">
        <v>27</v>
      </c>
      <c r="C4" s="56" t="s">
        <v>252</v>
      </c>
      <c r="D4" s="57"/>
      <c r="E4" s="57"/>
      <c r="F4" s="57"/>
      <c r="G4" s="58"/>
    </row>
    <row r="5" spans="1:7">
      <c r="A5" s="1"/>
      <c r="B5" s="1"/>
      <c r="C5" s="1"/>
      <c r="D5" s="5"/>
      <c r="E5" s="1"/>
      <c r="F5" s="1"/>
      <c r="G5" s="1"/>
    </row>
    <row r="6" spans="1:7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</row>
    <row r="7" spans="1:7">
      <c r="A7" s="2"/>
      <c r="B7" s="3"/>
      <c r="C7" s="3"/>
      <c r="D7" s="4"/>
      <c r="E7" s="15"/>
      <c r="F7" s="16"/>
      <c r="G7" s="16"/>
    </row>
    <row r="8" spans="1:7">
      <c r="A8" s="24" t="s">
        <v>26</v>
      </c>
      <c r="B8" s="25" t="s">
        <v>253</v>
      </c>
      <c r="C8" s="38" t="s">
        <v>254</v>
      </c>
      <c r="D8" s="26"/>
      <c r="E8" s="27"/>
      <c r="F8" s="28"/>
      <c r="G8" s="28">
        <f>G9+G12+G15+G18+G21+G23</f>
        <v>0</v>
      </c>
    </row>
    <row r="9" spans="1:7">
      <c r="A9" s="30">
        <v>1</v>
      </c>
      <c r="B9" s="31" t="s">
        <v>255</v>
      </c>
      <c r="C9" s="39" t="s">
        <v>256</v>
      </c>
      <c r="D9" s="32" t="s">
        <v>257</v>
      </c>
      <c r="E9" s="33">
        <v>1</v>
      </c>
      <c r="F9" s="34">
        <v>0</v>
      </c>
      <c r="G9" s="35">
        <f>ROUND(E9*F9,2)</f>
        <v>0</v>
      </c>
    </row>
    <row r="10" spans="1:7">
      <c r="A10" s="21"/>
      <c r="B10" s="22"/>
      <c r="C10" s="59" t="s">
        <v>258</v>
      </c>
      <c r="D10" s="60"/>
      <c r="E10" s="60"/>
      <c r="F10" s="60"/>
      <c r="G10" s="60"/>
    </row>
    <row r="11" spans="1:7">
      <c r="A11" s="21"/>
      <c r="B11" s="22"/>
      <c r="C11" s="50"/>
      <c r="D11" s="51"/>
      <c r="E11" s="51"/>
      <c r="F11" s="51"/>
      <c r="G11" s="51"/>
    </row>
    <row r="12" spans="1:7">
      <c r="A12" s="30">
        <v>2</v>
      </c>
      <c r="B12" s="31" t="s">
        <v>259</v>
      </c>
      <c r="C12" s="39" t="s">
        <v>260</v>
      </c>
      <c r="D12" s="32" t="s">
        <v>257</v>
      </c>
      <c r="E12" s="33">
        <v>1</v>
      </c>
      <c r="F12" s="34">
        <v>0</v>
      </c>
      <c r="G12" s="35">
        <f>ROUND(E12*F12,2)</f>
        <v>0</v>
      </c>
    </row>
    <row r="13" spans="1:7" ht="34.5" customHeight="1">
      <c r="A13" s="21"/>
      <c r="B13" s="22"/>
      <c r="C13" s="59" t="s">
        <v>261</v>
      </c>
      <c r="D13" s="60"/>
      <c r="E13" s="60"/>
      <c r="F13" s="60"/>
      <c r="G13" s="60"/>
    </row>
    <row r="14" spans="1:7">
      <c r="A14" s="21"/>
      <c r="B14" s="22"/>
      <c r="C14" s="50"/>
      <c r="D14" s="51"/>
      <c r="E14" s="51"/>
      <c r="F14" s="51"/>
      <c r="G14" s="51"/>
    </row>
    <row r="15" spans="1:7">
      <c r="A15" s="30">
        <v>3</v>
      </c>
      <c r="B15" s="31" t="s">
        <v>262</v>
      </c>
      <c r="C15" s="39" t="s">
        <v>263</v>
      </c>
      <c r="D15" s="32" t="s">
        <v>257</v>
      </c>
      <c r="E15" s="33">
        <v>1</v>
      </c>
      <c r="F15" s="34">
        <v>0</v>
      </c>
      <c r="G15" s="35">
        <f>ROUND(E15*F15,2)</f>
        <v>0</v>
      </c>
    </row>
    <row r="16" spans="1:7">
      <c r="A16" s="21"/>
      <c r="B16" s="22"/>
      <c r="C16" s="59" t="s">
        <v>264</v>
      </c>
      <c r="D16" s="60"/>
      <c r="E16" s="60"/>
      <c r="F16" s="60"/>
      <c r="G16" s="60"/>
    </row>
    <row r="17" spans="1:7">
      <c r="A17" s="21"/>
      <c r="B17" s="22"/>
      <c r="C17" s="50"/>
      <c r="D17" s="51"/>
      <c r="E17" s="51"/>
      <c r="F17" s="51"/>
      <c r="G17" s="51"/>
    </row>
    <row r="18" spans="1:7">
      <c r="A18" s="30">
        <v>4</v>
      </c>
      <c r="B18" s="31" t="s">
        <v>265</v>
      </c>
      <c r="C18" s="39" t="s">
        <v>266</v>
      </c>
      <c r="D18" s="32" t="s">
        <v>257</v>
      </c>
      <c r="E18" s="33">
        <v>1</v>
      </c>
      <c r="F18" s="34">
        <v>0</v>
      </c>
      <c r="G18" s="35">
        <f>ROUND(E18*F18,2)</f>
        <v>0</v>
      </c>
    </row>
    <row r="19" spans="1:7">
      <c r="A19" s="21"/>
      <c r="B19" s="22"/>
      <c r="C19" s="59" t="s">
        <v>267</v>
      </c>
      <c r="D19" s="60"/>
      <c r="E19" s="60"/>
      <c r="F19" s="60"/>
      <c r="G19" s="60"/>
    </row>
    <row r="20" spans="1:7">
      <c r="A20" s="21"/>
      <c r="B20" s="22"/>
      <c r="C20" s="50"/>
      <c r="D20" s="51"/>
      <c r="E20" s="51"/>
      <c r="F20" s="51"/>
      <c r="G20" s="51"/>
    </row>
    <row r="21" spans="1:7">
      <c r="A21" s="30">
        <v>5</v>
      </c>
      <c r="B21" s="31" t="s">
        <v>268</v>
      </c>
      <c r="C21" s="39" t="s">
        <v>269</v>
      </c>
      <c r="D21" s="32" t="s">
        <v>257</v>
      </c>
      <c r="E21" s="33">
        <v>1</v>
      </c>
      <c r="F21" s="34">
        <v>0</v>
      </c>
      <c r="G21" s="35">
        <f>ROUND(E21*F21,2)</f>
        <v>0</v>
      </c>
    </row>
    <row r="22" spans="1:7">
      <c r="A22" s="21"/>
      <c r="B22" s="22"/>
      <c r="C22" s="61"/>
      <c r="D22" s="62"/>
      <c r="E22" s="62"/>
      <c r="F22" s="62"/>
      <c r="G22" s="62"/>
    </row>
    <row r="23" spans="1:7">
      <c r="A23" s="30">
        <v>6</v>
      </c>
      <c r="B23" s="31" t="s">
        <v>270</v>
      </c>
      <c r="C23" s="39" t="s">
        <v>271</v>
      </c>
      <c r="D23" s="32" t="s">
        <v>257</v>
      </c>
      <c r="E23" s="33">
        <v>1</v>
      </c>
      <c r="F23" s="34">
        <v>0</v>
      </c>
      <c r="G23" s="35">
        <f>ROUND(E23*F23,2)</f>
        <v>0</v>
      </c>
    </row>
    <row r="24" spans="1:7">
      <c r="A24" s="21"/>
      <c r="B24" s="22"/>
      <c r="C24" s="61"/>
      <c r="D24" s="62"/>
      <c r="E24" s="62"/>
      <c r="F24" s="62"/>
      <c r="G24" s="62"/>
    </row>
    <row r="25" spans="1:7">
      <c r="A25" s="2"/>
      <c r="B25" s="3"/>
      <c r="C25" s="40"/>
      <c r="D25" s="4"/>
      <c r="E25" s="2"/>
      <c r="F25" s="2"/>
      <c r="G25" s="2"/>
    </row>
    <row r="26" spans="1:7">
      <c r="A26" s="17"/>
      <c r="B26" s="18" t="s">
        <v>12</v>
      </c>
      <c r="C26" s="41"/>
      <c r="D26" s="19"/>
      <c r="E26" s="20"/>
      <c r="F26" s="20"/>
      <c r="G26" s="37">
        <f>G8</f>
        <v>0</v>
      </c>
    </row>
  </sheetData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C11:G11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8"/>
  <sheetViews>
    <sheetView tabSelected="1" topLeftCell="A217" workbookViewId="0">
      <selection activeCell="G246" sqref="G246"/>
    </sheetView>
  </sheetViews>
  <sheetFormatPr defaultRowHeight="15"/>
  <cols>
    <col min="1" max="1" width="4.42578125" bestFit="1" customWidth="1"/>
    <col min="2" max="2" width="12.140625" bestFit="1" customWidth="1"/>
    <col min="3" max="3" width="65.42578125" customWidth="1"/>
    <col min="7" max="7" width="10.140625" bestFit="1" customWidth="1"/>
    <col min="8" max="17" width="0" hidden="1" customWidth="1"/>
    <col min="18" max="18" width="10.140625" bestFit="1" customWidth="1"/>
  </cols>
  <sheetData>
    <row r="1" spans="1:20" ht="15.75">
      <c r="A1" s="52" t="s">
        <v>0</v>
      </c>
      <c r="B1" s="52"/>
      <c r="C1" s="52"/>
      <c r="D1" s="52"/>
      <c r="E1" s="52"/>
      <c r="F1" s="52"/>
      <c r="G1" s="5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7" t="s">
        <v>1</v>
      </c>
      <c r="B2" s="6" t="s">
        <v>2</v>
      </c>
      <c r="C2" s="53" t="s">
        <v>272</v>
      </c>
      <c r="D2" s="54"/>
      <c r="E2" s="54"/>
      <c r="F2" s="54"/>
      <c r="G2" s="5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7" t="s">
        <v>3</v>
      </c>
      <c r="B3" s="6" t="s">
        <v>4</v>
      </c>
      <c r="C3" s="53" t="s">
        <v>272</v>
      </c>
      <c r="D3" s="54"/>
      <c r="E3" s="54"/>
      <c r="F3" s="54"/>
      <c r="G3" s="5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8" t="s">
        <v>5</v>
      </c>
      <c r="B4" s="9" t="s">
        <v>4</v>
      </c>
      <c r="C4" s="56" t="s">
        <v>272</v>
      </c>
      <c r="D4" s="57"/>
      <c r="E4" s="57"/>
      <c r="F4" s="57"/>
      <c r="G4" s="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9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4" t="s">
        <v>24</v>
      </c>
      <c r="T6" s="14" t="s">
        <v>25</v>
      </c>
    </row>
    <row r="7" spans="1:20">
      <c r="A7" s="2"/>
      <c r="B7" s="3"/>
      <c r="C7" s="3"/>
      <c r="D7" s="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>
      <c r="A8" s="24" t="s">
        <v>26</v>
      </c>
      <c r="B8" s="25" t="s">
        <v>27</v>
      </c>
      <c r="C8" s="38" t="s">
        <v>28</v>
      </c>
      <c r="D8" s="26"/>
      <c r="E8" s="27"/>
      <c r="F8" s="28"/>
      <c r="G8" s="28">
        <v>0</v>
      </c>
      <c r="H8" s="28"/>
      <c r="I8" s="28">
        <v>0</v>
      </c>
      <c r="J8" s="28"/>
      <c r="K8" s="28">
        <v>0</v>
      </c>
      <c r="L8" s="28"/>
      <c r="M8" s="28">
        <v>0</v>
      </c>
      <c r="N8" s="28"/>
      <c r="O8" s="28">
        <v>0</v>
      </c>
      <c r="P8" s="28"/>
      <c r="Q8" s="28">
        <v>0</v>
      </c>
      <c r="R8" s="28"/>
      <c r="S8" s="28"/>
      <c r="T8" s="29"/>
    </row>
    <row r="9" spans="1:20">
      <c r="A9" s="30"/>
      <c r="B9" s="31" t="s">
        <v>27</v>
      </c>
      <c r="C9" s="39" t="s">
        <v>28</v>
      </c>
      <c r="D9" s="32"/>
      <c r="E9" s="33">
        <v>0</v>
      </c>
      <c r="F9" s="34">
        <v>0</v>
      </c>
      <c r="G9" s="35">
        <v>0</v>
      </c>
      <c r="H9" s="34">
        <v>0</v>
      </c>
      <c r="I9" s="35">
        <v>0</v>
      </c>
      <c r="J9" s="34">
        <v>0</v>
      </c>
      <c r="K9" s="35">
        <v>0</v>
      </c>
      <c r="L9" s="35">
        <v>21</v>
      </c>
      <c r="M9" s="35">
        <v>0</v>
      </c>
      <c r="N9" s="35">
        <v>0</v>
      </c>
      <c r="O9" s="35">
        <v>0</v>
      </c>
      <c r="P9" s="35">
        <v>0</v>
      </c>
      <c r="Q9" s="35">
        <v>0</v>
      </c>
      <c r="R9" s="35"/>
      <c r="S9" s="35" t="s">
        <v>29</v>
      </c>
      <c r="T9" s="36" t="s">
        <v>30</v>
      </c>
    </row>
    <row r="10" spans="1:20">
      <c r="A10" s="21"/>
      <c r="B10" s="22"/>
      <c r="C10" s="46" t="s">
        <v>31</v>
      </c>
      <c r="D10" s="42"/>
      <c r="E10" s="4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22.5">
      <c r="A11" s="21"/>
      <c r="B11" s="22"/>
      <c r="C11" s="46" t="s">
        <v>32</v>
      </c>
      <c r="D11" s="42"/>
      <c r="E11" s="4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33.75">
      <c r="A12" s="21"/>
      <c r="B12" s="22"/>
      <c r="C12" s="46" t="s">
        <v>33</v>
      </c>
      <c r="D12" s="42"/>
      <c r="E12" s="4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ht="22.5">
      <c r="A13" s="21"/>
      <c r="B13" s="22"/>
      <c r="C13" s="46" t="s">
        <v>34</v>
      </c>
      <c r="D13" s="42"/>
      <c r="E13" s="4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ht="22.5">
      <c r="A14" s="21"/>
      <c r="B14" s="22"/>
      <c r="C14" s="46" t="s">
        <v>35</v>
      </c>
      <c r="D14" s="42"/>
      <c r="E14" s="4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33.75">
      <c r="A15" s="21"/>
      <c r="B15" s="22"/>
      <c r="C15" s="46" t="s">
        <v>36</v>
      </c>
      <c r="D15" s="42"/>
      <c r="E15" s="4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ht="22.5">
      <c r="A16" s="21"/>
      <c r="B16" s="22"/>
      <c r="C16" s="46" t="s">
        <v>37</v>
      </c>
      <c r="D16" s="42"/>
      <c r="E16" s="4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ht="22.5">
      <c r="A17" s="21"/>
      <c r="B17" s="22"/>
      <c r="C17" s="46" t="s">
        <v>38</v>
      </c>
      <c r="D17" s="42"/>
      <c r="E17" s="4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ht="33.75">
      <c r="A18" s="21"/>
      <c r="B18" s="22"/>
      <c r="C18" s="46" t="s">
        <v>39</v>
      </c>
      <c r="D18" s="42"/>
      <c r="E18" s="4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1:20" ht="45">
      <c r="A19" s="21"/>
      <c r="B19" s="22"/>
      <c r="C19" s="46" t="s">
        <v>40</v>
      </c>
      <c r="D19" s="42"/>
      <c r="E19" s="4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>
      <c r="A20" s="21"/>
      <c r="B20" s="22"/>
      <c r="C20" s="46" t="s">
        <v>41</v>
      </c>
      <c r="D20" s="42"/>
      <c r="E20" s="4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 ht="22.5">
      <c r="A21" s="21"/>
      <c r="B21" s="22"/>
      <c r="C21" s="46" t="s">
        <v>42</v>
      </c>
      <c r="D21" s="42"/>
      <c r="E21" s="4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>
      <c r="A22" s="21"/>
      <c r="B22" s="22"/>
      <c r="C22" s="46" t="s">
        <v>43</v>
      </c>
      <c r="D22" s="42"/>
      <c r="E22" s="4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>
      <c r="A23" s="21"/>
      <c r="B23" s="22"/>
      <c r="C23" s="46" t="s">
        <v>44</v>
      </c>
      <c r="D23" s="42"/>
      <c r="E23" s="4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ht="22.5">
      <c r="A24" s="21"/>
      <c r="B24" s="22"/>
      <c r="C24" s="46" t="s">
        <v>45</v>
      </c>
      <c r="D24" s="42"/>
      <c r="E24" s="4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>
      <c r="A25" s="21"/>
      <c r="B25" s="22"/>
      <c r="C25" s="50"/>
      <c r="D25" s="51"/>
      <c r="E25" s="51"/>
      <c r="F25" s="51"/>
      <c r="G25" s="51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>
      <c r="A26" s="24"/>
      <c r="B26" s="25" t="s">
        <v>46</v>
      </c>
      <c r="C26" s="38" t="s">
        <v>47</v>
      </c>
      <c r="D26" s="26"/>
      <c r="E26" s="27"/>
      <c r="F26" s="28"/>
      <c r="G26" s="28">
        <f>SUM(G27:G85)</f>
        <v>0</v>
      </c>
      <c r="H26" s="28"/>
      <c r="I26" s="28">
        <v>5052.88</v>
      </c>
      <c r="J26" s="28"/>
      <c r="K26" s="28">
        <v>103838.01000000001</v>
      </c>
      <c r="L26" s="28"/>
      <c r="M26" s="28">
        <v>131758.00109999999</v>
      </c>
      <c r="N26" s="28"/>
      <c r="O26" s="28">
        <v>15.49</v>
      </c>
      <c r="P26" s="28"/>
      <c r="Q26" s="28">
        <v>0</v>
      </c>
      <c r="R26" s="28"/>
      <c r="S26" s="28"/>
      <c r="T26" s="29"/>
    </row>
    <row r="27" spans="1:20">
      <c r="A27" s="30"/>
      <c r="B27" s="31" t="s">
        <v>48</v>
      </c>
      <c r="C27" s="39" t="s">
        <v>49</v>
      </c>
      <c r="D27" s="32" t="s">
        <v>50</v>
      </c>
      <c r="E27" s="33">
        <v>5</v>
      </c>
      <c r="F27" s="34">
        <v>0</v>
      </c>
      <c r="G27" s="35">
        <f>ROUND(E27*F27,2)</f>
        <v>0</v>
      </c>
      <c r="H27" s="34">
        <v>0</v>
      </c>
      <c r="I27" s="35">
        <v>0</v>
      </c>
      <c r="J27" s="34">
        <v>596</v>
      </c>
      <c r="K27" s="35">
        <v>6817.56</v>
      </c>
      <c r="L27" s="35">
        <v>21</v>
      </c>
      <c r="M27" s="35">
        <v>8249.2476000000006</v>
      </c>
      <c r="N27" s="35">
        <v>0</v>
      </c>
      <c r="O27" s="35">
        <v>0</v>
      </c>
      <c r="P27" s="35">
        <v>0</v>
      </c>
      <c r="Q27" s="35">
        <v>0</v>
      </c>
      <c r="R27" s="35" t="s">
        <v>51</v>
      </c>
      <c r="S27" s="35" t="s">
        <v>52</v>
      </c>
      <c r="T27" s="36" t="s">
        <v>53</v>
      </c>
    </row>
    <row r="28" spans="1:20">
      <c r="A28" s="21"/>
      <c r="B28" s="22"/>
      <c r="C28" s="63" t="s">
        <v>54</v>
      </c>
      <c r="D28" s="64"/>
      <c r="E28" s="64"/>
      <c r="F28" s="64"/>
      <c r="G28" s="64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>
      <c r="A29" s="21"/>
      <c r="B29" s="22"/>
      <c r="C29" s="46" t="s">
        <v>55</v>
      </c>
      <c r="D29" s="42"/>
      <c r="E29" s="4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>
      <c r="A30" s="21"/>
      <c r="B30" s="22"/>
      <c r="C30" s="46" t="s">
        <v>56</v>
      </c>
      <c r="D30" s="42"/>
      <c r="E30" s="4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</row>
    <row r="31" spans="1:20">
      <c r="A31" s="21"/>
      <c r="B31" s="22"/>
      <c r="C31" s="46" t="s">
        <v>57</v>
      </c>
      <c r="D31" s="42"/>
      <c r="E31" s="4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0">
      <c r="A32" s="21"/>
      <c r="B32" s="22"/>
      <c r="C32" s="46" t="s">
        <v>58</v>
      </c>
      <c r="D32" s="42"/>
      <c r="E32" s="43">
        <v>4.6057899999999998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>
      <c r="A33" s="21"/>
      <c r="B33" s="22"/>
      <c r="C33" s="50"/>
      <c r="D33" s="51"/>
      <c r="E33" s="51"/>
      <c r="F33" s="51"/>
      <c r="G33" s="51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</row>
    <row r="34" spans="1:20">
      <c r="A34" s="30"/>
      <c r="B34" s="31" t="s">
        <v>59</v>
      </c>
      <c r="C34" s="39" t="s">
        <v>60</v>
      </c>
      <c r="D34" s="32" t="s">
        <v>50</v>
      </c>
      <c r="E34" s="33">
        <v>34.663200000000003</v>
      </c>
      <c r="F34" s="34">
        <v>0</v>
      </c>
      <c r="G34" s="35">
        <f>ROUND(E34*F34,2)</f>
        <v>0</v>
      </c>
      <c r="H34" s="34">
        <v>0</v>
      </c>
      <c r="I34" s="35">
        <v>0</v>
      </c>
      <c r="J34" s="34">
        <v>1607</v>
      </c>
      <c r="K34" s="35">
        <v>55703.76</v>
      </c>
      <c r="L34" s="35">
        <v>21</v>
      </c>
      <c r="M34" s="35">
        <v>67401.549599999998</v>
      </c>
      <c r="N34" s="35">
        <v>0</v>
      </c>
      <c r="O34" s="35">
        <v>0</v>
      </c>
      <c r="P34" s="35">
        <v>0</v>
      </c>
      <c r="Q34" s="35">
        <v>0</v>
      </c>
      <c r="R34" s="35" t="s">
        <v>51</v>
      </c>
      <c r="S34" s="35" t="s">
        <v>52</v>
      </c>
      <c r="T34" s="36" t="s">
        <v>53</v>
      </c>
    </row>
    <row r="35" spans="1:20">
      <c r="A35" s="21"/>
      <c r="B35" s="22"/>
      <c r="C35" s="63" t="s">
        <v>61</v>
      </c>
      <c r="D35" s="64"/>
      <c r="E35" s="64"/>
      <c r="F35" s="64"/>
      <c r="G35" s="6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</row>
    <row r="36" spans="1:20">
      <c r="A36" s="21"/>
      <c r="B36" s="22"/>
      <c r="C36" s="46" t="s">
        <v>56</v>
      </c>
      <c r="D36" s="42"/>
      <c r="E36" s="4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</row>
    <row r="37" spans="1:20">
      <c r="A37" s="21"/>
      <c r="B37" s="22"/>
      <c r="C37" s="46" t="s">
        <v>57</v>
      </c>
      <c r="D37" s="42"/>
      <c r="E37" s="4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</row>
    <row r="38" spans="1:20">
      <c r="A38" s="21"/>
      <c r="B38" s="22"/>
      <c r="C38" s="46" t="s">
        <v>62</v>
      </c>
      <c r="D38" s="42"/>
      <c r="E38" s="43">
        <v>13.956939999999999</v>
      </c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</row>
    <row r="39" spans="1:20">
      <c r="A39" s="21"/>
      <c r="B39" s="22"/>
      <c r="C39" s="50"/>
      <c r="D39" s="51"/>
      <c r="E39" s="51"/>
      <c r="F39" s="51"/>
      <c r="G39" s="51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>
      <c r="A40" s="30"/>
      <c r="B40" s="31" t="s">
        <v>63</v>
      </c>
      <c r="C40" s="39" t="s">
        <v>64</v>
      </c>
      <c r="D40" s="32" t="s">
        <v>50</v>
      </c>
      <c r="E40" s="33">
        <v>9.1138200000000005</v>
      </c>
      <c r="F40" s="34">
        <v>0</v>
      </c>
      <c r="G40" s="35">
        <f>ROUND(E40*F40,2)</f>
        <v>0</v>
      </c>
      <c r="H40" s="34">
        <v>0</v>
      </c>
      <c r="I40" s="35">
        <v>0</v>
      </c>
      <c r="J40" s="34">
        <v>264.5</v>
      </c>
      <c r="K40" s="35">
        <v>2410.61</v>
      </c>
      <c r="L40" s="35">
        <v>21</v>
      </c>
      <c r="M40" s="35">
        <v>2916.8380999999999</v>
      </c>
      <c r="N40" s="35">
        <v>0</v>
      </c>
      <c r="O40" s="35">
        <v>0</v>
      </c>
      <c r="P40" s="35">
        <v>0</v>
      </c>
      <c r="Q40" s="35">
        <v>0</v>
      </c>
      <c r="R40" s="35" t="s">
        <v>51</v>
      </c>
      <c r="S40" s="35" t="s">
        <v>52</v>
      </c>
      <c r="T40" s="36" t="s">
        <v>53</v>
      </c>
    </row>
    <row r="41" spans="1:20">
      <c r="A41" s="21"/>
      <c r="B41" s="22"/>
      <c r="C41" s="63" t="s">
        <v>65</v>
      </c>
      <c r="D41" s="64"/>
      <c r="E41" s="64"/>
      <c r="F41" s="64"/>
      <c r="G41" s="64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>
      <c r="A42" s="21"/>
      <c r="B42" s="22"/>
      <c r="C42" s="46" t="s">
        <v>56</v>
      </c>
      <c r="D42" s="42"/>
      <c r="E42" s="4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1:20">
      <c r="A43" s="21"/>
      <c r="B43" s="22"/>
      <c r="C43" s="46" t="s">
        <v>57</v>
      </c>
      <c r="D43" s="42"/>
      <c r="E43" s="4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</row>
    <row r="44" spans="1:20">
      <c r="A44" s="21"/>
      <c r="B44" s="22"/>
      <c r="C44" s="46" t="s">
        <v>66</v>
      </c>
      <c r="D44" s="42"/>
      <c r="E44" s="43">
        <v>2.9019400000000002</v>
      </c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</row>
    <row r="45" spans="1:20">
      <c r="A45" s="21"/>
      <c r="B45" s="22"/>
      <c r="C45" s="50"/>
      <c r="D45" s="51"/>
      <c r="E45" s="51"/>
      <c r="F45" s="51"/>
      <c r="G45" s="51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 ht="33.75">
      <c r="A46" s="30"/>
      <c r="B46" s="31" t="s">
        <v>67</v>
      </c>
      <c r="C46" s="39" t="s">
        <v>68</v>
      </c>
      <c r="D46" s="32" t="s">
        <v>50</v>
      </c>
      <c r="E46" s="33">
        <v>50</v>
      </c>
      <c r="F46" s="34">
        <v>0</v>
      </c>
      <c r="G46" s="35">
        <f>ROUND(E46*F46,2)</f>
        <v>0</v>
      </c>
      <c r="H46" s="34">
        <v>0</v>
      </c>
      <c r="I46" s="35">
        <v>0</v>
      </c>
      <c r="J46" s="34">
        <v>20.8</v>
      </c>
      <c r="K46" s="35">
        <v>1895.67</v>
      </c>
      <c r="L46" s="35">
        <v>21</v>
      </c>
      <c r="M46" s="35">
        <v>2293.7606999999998</v>
      </c>
      <c r="N46" s="35">
        <v>0</v>
      </c>
      <c r="O46" s="35">
        <v>0</v>
      </c>
      <c r="P46" s="35">
        <v>0</v>
      </c>
      <c r="Q46" s="35">
        <v>0</v>
      </c>
      <c r="R46" s="35" t="s">
        <v>51</v>
      </c>
      <c r="S46" s="35" t="s">
        <v>52</v>
      </c>
      <c r="T46" s="36" t="s">
        <v>53</v>
      </c>
    </row>
    <row r="47" spans="1:20">
      <c r="A47" s="21"/>
      <c r="B47" s="22"/>
      <c r="C47" s="63" t="s">
        <v>65</v>
      </c>
      <c r="D47" s="64"/>
      <c r="E47" s="64"/>
      <c r="F47" s="64"/>
      <c r="G47" s="64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>
      <c r="A48" s="21"/>
      <c r="B48" s="22"/>
      <c r="C48" s="46" t="s">
        <v>56</v>
      </c>
      <c r="D48" s="42"/>
      <c r="E48" s="4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>
      <c r="A49" s="21"/>
      <c r="B49" s="22"/>
      <c r="C49" s="46" t="s">
        <v>57</v>
      </c>
      <c r="D49" s="42"/>
      <c r="E49" s="4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>
      <c r="A50" s="21"/>
      <c r="B50" s="22"/>
      <c r="C50" s="46" t="s">
        <v>69</v>
      </c>
      <c r="D50" s="42"/>
      <c r="E50" s="43">
        <v>29.019380000000002</v>
      </c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>
      <c r="A51" s="21"/>
      <c r="B51" s="22"/>
      <c r="C51" s="50"/>
      <c r="D51" s="51"/>
      <c r="E51" s="51"/>
      <c r="F51" s="51"/>
      <c r="G51" s="51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ht="22.5">
      <c r="A52" s="30"/>
      <c r="B52" s="31" t="s">
        <v>70</v>
      </c>
      <c r="C52" s="39" t="s">
        <v>71</v>
      </c>
      <c r="D52" s="32" t="s">
        <v>50</v>
      </c>
      <c r="E52" s="33">
        <v>25.549379999999999</v>
      </c>
      <c r="F52" s="34">
        <v>0</v>
      </c>
      <c r="G52" s="35">
        <f>ROUND(E52*F52,2)</f>
        <v>0</v>
      </c>
      <c r="H52" s="34">
        <v>0</v>
      </c>
      <c r="I52" s="35">
        <v>0</v>
      </c>
      <c r="J52" s="34">
        <v>256</v>
      </c>
      <c r="K52" s="35">
        <v>6540.64</v>
      </c>
      <c r="L52" s="35">
        <v>21</v>
      </c>
      <c r="M52" s="35">
        <v>7914.1743999999999</v>
      </c>
      <c r="N52" s="35">
        <v>0</v>
      </c>
      <c r="O52" s="35">
        <v>0</v>
      </c>
      <c r="P52" s="35">
        <v>0</v>
      </c>
      <c r="Q52" s="35">
        <v>0</v>
      </c>
      <c r="R52" s="35" t="s">
        <v>51</v>
      </c>
      <c r="S52" s="35" t="s">
        <v>52</v>
      </c>
      <c r="T52" s="36" t="s">
        <v>53</v>
      </c>
    </row>
    <row r="53" spans="1:20">
      <c r="A53" s="21"/>
      <c r="B53" s="22"/>
      <c r="C53" s="46" t="s">
        <v>56</v>
      </c>
      <c r="D53" s="42"/>
      <c r="E53" s="4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>
      <c r="A54" s="21"/>
      <c r="B54" s="22"/>
      <c r="C54" s="46" t="s">
        <v>57</v>
      </c>
      <c r="D54" s="42"/>
      <c r="E54" s="4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>
      <c r="A55" s="21"/>
      <c r="B55" s="22"/>
      <c r="C55" s="46" t="s">
        <v>72</v>
      </c>
      <c r="D55" s="42"/>
      <c r="E55" s="43">
        <v>11.055</v>
      </c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0">
      <c r="A56" s="21"/>
      <c r="B56" s="22"/>
      <c r="C56" s="50"/>
      <c r="D56" s="51"/>
      <c r="E56" s="51"/>
      <c r="F56" s="51"/>
      <c r="G56" s="51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</row>
    <row r="57" spans="1:20" ht="22.5">
      <c r="A57" s="30"/>
      <c r="B57" s="31" t="s">
        <v>73</v>
      </c>
      <c r="C57" s="39" t="s">
        <v>74</v>
      </c>
      <c r="D57" s="32" t="s">
        <v>50</v>
      </c>
      <c r="E57" s="33">
        <v>25.549379999999999</v>
      </c>
      <c r="F57" s="34">
        <v>0</v>
      </c>
      <c r="G57" s="35">
        <f>ROUND(E57*F57,2)</f>
        <v>0</v>
      </c>
      <c r="H57" s="34">
        <v>0</v>
      </c>
      <c r="I57" s="35">
        <v>0</v>
      </c>
      <c r="J57" s="34">
        <v>469.5</v>
      </c>
      <c r="K57" s="35">
        <v>11995.43</v>
      </c>
      <c r="L57" s="35">
        <v>21</v>
      </c>
      <c r="M57" s="35">
        <v>14514.470299999999</v>
      </c>
      <c r="N57" s="35">
        <v>0</v>
      </c>
      <c r="O57" s="35">
        <v>0</v>
      </c>
      <c r="P57" s="35">
        <v>0</v>
      </c>
      <c r="Q57" s="35">
        <v>0</v>
      </c>
      <c r="R57" s="35" t="s">
        <v>51</v>
      </c>
      <c r="S57" s="35" t="s">
        <v>52</v>
      </c>
      <c r="T57" s="36" t="s">
        <v>53</v>
      </c>
    </row>
    <row r="58" spans="1:20">
      <c r="A58" s="21"/>
      <c r="B58" s="22"/>
      <c r="C58" s="63" t="s">
        <v>75</v>
      </c>
      <c r="D58" s="64"/>
      <c r="E58" s="64"/>
      <c r="F58" s="64"/>
      <c r="G58" s="64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>
      <c r="A59" s="21"/>
      <c r="B59" s="22"/>
      <c r="C59" s="46" t="s">
        <v>56</v>
      </c>
      <c r="D59" s="42"/>
      <c r="E59" s="4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</row>
    <row r="60" spans="1:20">
      <c r="A60" s="21"/>
      <c r="B60" s="22"/>
      <c r="C60" s="46" t="s">
        <v>57</v>
      </c>
      <c r="D60" s="42"/>
      <c r="E60" s="4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</row>
    <row r="61" spans="1:20">
      <c r="A61" s="21"/>
      <c r="B61" s="22"/>
      <c r="C61" s="46" t="s">
        <v>72</v>
      </c>
      <c r="D61" s="42"/>
      <c r="E61" s="43">
        <v>11.055</v>
      </c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</row>
    <row r="62" spans="1:20">
      <c r="A62" s="21"/>
      <c r="B62" s="22"/>
      <c r="C62" s="50"/>
      <c r="D62" s="51"/>
      <c r="E62" s="51"/>
      <c r="F62" s="51"/>
      <c r="G62" s="51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</row>
    <row r="63" spans="1:20">
      <c r="A63" s="30"/>
      <c r="B63" s="31" t="s">
        <v>76</v>
      </c>
      <c r="C63" s="39" t="s">
        <v>77</v>
      </c>
      <c r="D63" s="32" t="s">
        <v>50</v>
      </c>
      <c r="E63" s="33">
        <v>9.1138200000000005</v>
      </c>
      <c r="F63" s="34">
        <v>0</v>
      </c>
      <c r="G63" s="35">
        <f>ROUND(E63*F63,2)</f>
        <v>0</v>
      </c>
      <c r="H63" s="34">
        <v>528.13</v>
      </c>
      <c r="I63" s="35">
        <v>4813.28</v>
      </c>
      <c r="J63" s="34">
        <v>567.87</v>
      </c>
      <c r="K63" s="35">
        <v>5175.46</v>
      </c>
      <c r="L63" s="35">
        <v>21</v>
      </c>
      <c r="M63" s="35">
        <v>12086.387499999999</v>
      </c>
      <c r="N63" s="35">
        <v>1.7</v>
      </c>
      <c r="O63" s="35">
        <v>15.49</v>
      </c>
      <c r="P63" s="35">
        <v>0</v>
      </c>
      <c r="Q63" s="35">
        <v>0</v>
      </c>
      <c r="R63" s="35" t="s">
        <v>51</v>
      </c>
      <c r="S63" s="35" t="s">
        <v>52</v>
      </c>
      <c r="T63" s="36" t="s">
        <v>53</v>
      </c>
    </row>
    <row r="64" spans="1:20">
      <c r="A64" s="21"/>
      <c r="B64" s="22"/>
      <c r="C64" s="63" t="s">
        <v>78</v>
      </c>
      <c r="D64" s="64"/>
      <c r="E64" s="64"/>
      <c r="F64" s="64"/>
      <c r="G64" s="64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</row>
    <row r="65" spans="1:20">
      <c r="A65" s="21"/>
      <c r="B65" s="22"/>
      <c r="C65" s="46" t="s">
        <v>56</v>
      </c>
      <c r="D65" s="42"/>
      <c r="E65" s="4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</row>
    <row r="66" spans="1:20">
      <c r="A66" s="21"/>
      <c r="B66" s="22"/>
      <c r="C66" s="46" t="s">
        <v>57</v>
      </c>
      <c r="D66" s="42"/>
      <c r="E66" s="4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</row>
    <row r="67" spans="1:20">
      <c r="A67" s="21"/>
      <c r="B67" s="22"/>
      <c r="C67" s="46" t="s">
        <v>66</v>
      </c>
      <c r="D67" s="42"/>
      <c r="E67" s="43">
        <v>2.9019400000000002</v>
      </c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</row>
    <row r="68" spans="1:20">
      <c r="A68" s="21"/>
      <c r="B68" s="22"/>
      <c r="C68" s="50"/>
      <c r="D68" s="51"/>
      <c r="E68" s="51"/>
      <c r="F68" s="51"/>
      <c r="G68" s="51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</row>
    <row r="69" spans="1:20">
      <c r="A69" s="30"/>
      <c r="B69" s="31" t="s">
        <v>79</v>
      </c>
      <c r="C69" s="39" t="s">
        <v>80</v>
      </c>
      <c r="D69" s="32" t="s">
        <v>81</v>
      </c>
      <c r="E69" s="33">
        <v>13.81875</v>
      </c>
      <c r="F69" s="34">
        <v>0</v>
      </c>
      <c r="G69" s="35">
        <f>ROUND(E69*F69,2)</f>
        <v>0</v>
      </c>
      <c r="H69" s="34">
        <v>0</v>
      </c>
      <c r="I69" s="35">
        <v>0</v>
      </c>
      <c r="J69" s="34">
        <v>13</v>
      </c>
      <c r="K69" s="35">
        <v>179.64</v>
      </c>
      <c r="L69" s="35">
        <v>21</v>
      </c>
      <c r="M69" s="35">
        <v>217.36439999999999</v>
      </c>
      <c r="N69" s="35">
        <v>0</v>
      </c>
      <c r="O69" s="35">
        <v>0</v>
      </c>
      <c r="P69" s="35">
        <v>0</v>
      </c>
      <c r="Q69" s="35">
        <v>0</v>
      </c>
      <c r="R69" s="35" t="s">
        <v>51</v>
      </c>
      <c r="S69" s="35" t="s">
        <v>52</v>
      </c>
      <c r="T69" s="36" t="s">
        <v>53</v>
      </c>
    </row>
    <row r="70" spans="1:20">
      <c r="A70" s="21"/>
      <c r="B70" s="22"/>
      <c r="C70" s="63" t="s">
        <v>82</v>
      </c>
      <c r="D70" s="64"/>
      <c r="E70" s="64"/>
      <c r="F70" s="64"/>
      <c r="G70" s="64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</row>
    <row r="71" spans="1:20">
      <c r="A71" s="21"/>
      <c r="B71" s="22"/>
      <c r="C71" s="46" t="s">
        <v>56</v>
      </c>
      <c r="D71" s="42"/>
      <c r="E71" s="4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</row>
    <row r="72" spans="1:20">
      <c r="A72" s="21"/>
      <c r="B72" s="22"/>
      <c r="C72" s="46" t="s">
        <v>57</v>
      </c>
      <c r="D72" s="42"/>
      <c r="E72" s="4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</row>
    <row r="73" spans="1:20">
      <c r="A73" s="21"/>
      <c r="B73" s="22"/>
      <c r="C73" s="46" t="s">
        <v>83</v>
      </c>
      <c r="D73" s="42"/>
      <c r="E73" s="43">
        <v>13.81875</v>
      </c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</row>
    <row r="74" spans="1:20">
      <c r="A74" s="21"/>
      <c r="B74" s="22"/>
      <c r="C74" s="50"/>
      <c r="D74" s="51"/>
      <c r="E74" s="51"/>
      <c r="F74" s="51"/>
      <c r="G74" s="51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</row>
    <row r="75" spans="1:20" ht="22.5">
      <c r="A75" s="30"/>
      <c r="B75" s="31" t="s">
        <v>84</v>
      </c>
      <c r="C75" s="39" t="s">
        <v>85</v>
      </c>
      <c r="D75" s="32" t="s">
        <v>81</v>
      </c>
      <c r="E75" s="33">
        <v>43.399120000000003</v>
      </c>
      <c r="F75" s="34">
        <v>0</v>
      </c>
      <c r="G75" s="35">
        <f>ROUND(E75*F75,2)</f>
        <v>0</v>
      </c>
      <c r="H75" s="34">
        <v>0</v>
      </c>
      <c r="I75" s="35">
        <v>0</v>
      </c>
      <c r="J75" s="34">
        <v>32.200000000000003</v>
      </c>
      <c r="K75" s="35">
        <v>1397.45</v>
      </c>
      <c r="L75" s="35">
        <v>21</v>
      </c>
      <c r="M75" s="35">
        <v>1690.9145000000001</v>
      </c>
      <c r="N75" s="35">
        <v>0</v>
      </c>
      <c r="O75" s="35">
        <v>0</v>
      </c>
      <c r="P75" s="35">
        <v>0</v>
      </c>
      <c r="Q75" s="35">
        <v>0</v>
      </c>
      <c r="R75" s="35" t="s">
        <v>86</v>
      </c>
      <c r="S75" s="35" t="s">
        <v>52</v>
      </c>
      <c r="T75" s="36" t="s">
        <v>53</v>
      </c>
    </row>
    <row r="76" spans="1:20">
      <c r="A76" s="21"/>
      <c r="B76" s="22"/>
      <c r="C76" s="63" t="s">
        <v>87</v>
      </c>
      <c r="D76" s="64"/>
      <c r="E76" s="64"/>
      <c r="F76" s="64"/>
      <c r="G76" s="64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</row>
    <row r="77" spans="1:20">
      <c r="A77" s="21"/>
      <c r="B77" s="22"/>
      <c r="C77" s="46" t="s">
        <v>56</v>
      </c>
      <c r="D77" s="42"/>
      <c r="E77" s="4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</row>
    <row r="78" spans="1:20">
      <c r="A78" s="21"/>
      <c r="B78" s="22"/>
      <c r="C78" s="46" t="s">
        <v>57</v>
      </c>
      <c r="D78" s="42"/>
      <c r="E78" s="4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</row>
    <row r="79" spans="1:20">
      <c r="A79" s="21"/>
      <c r="B79" s="22"/>
      <c r="C79" s="46" t="s">
        <v>83</v>
      </c>
      <c r="D79" s="42"/>
      <c r="E79" s="43">
        <v>13.81875</v>
      </c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</row>
    <row r="80" spans="1:20">
      <c r="A80" s="21"/>
      <c r="B80" s="22"/>
      <c r="C80" s="50"/>
      <c r="D80" s="51"/>
      <c r="E80" s="51"/>
      <c r="F80" s="51"/>
      <c r="G80" s="51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</row>
    <row r="81" spans="1:20">
      <c r="A81" s="30"/>
      <c r="B81" s="31" t="s">
        <v>88</v>
      </c>
      <c r="C81" s="39" t="s">
        <v>89</v>
      </c>
      <c r="D81" s="32" t="s">
        <v>50</v>
      </c>
      <c r="E81" s="33">
        <v>9.1138200000000005</v>
      </c>
      <c r="F81" s="34">
        <v>0</v>
      </c>
      <c r="G81" s="35">
        <f>ROUND(E81*F81,2)</f>
        <v>0</v>
      </c>
      <c r="H81" s="34">
        <v>0</v>
      </c>
      <c r="I81" s="35">
        <v>0</v>
      </c>
      <c r="J81" s="34">
        <v>280</v>
      </c>
      <c r="K81" s="35">
        <v>2551.87</v>
      </c>
      <c r="L81" s="35">
        <v>21</v>
      </c>
      <c r="M81" s="35">
        <v>3087.7626999999998</v>
      </c>
      <c r="N81" s="35">
        <v>0</v>
      </c>
      <c r="O81" s="35">
        <v>0</v>
      </c>
      <c r="P81" s="35">
        <v>0</v>
      </c>
      <c r="Q81" s="35">
        <v>0</v>
      </c>
      <c r="R81" s="35" t="s">
        <v>51</v>
      </c>
      <c r="S81" s="35" t="s">
        <v>52</v>
      </c>
      <c r="T81" s="36" t="s">
        <v>53</v>
      </c>
    </row>
    <row r="82" spans="1:20">
      <c r="A82" s="21"/>
      <c r="B82" s="22"/>
      <c r="C82" s="46" t="s">
        <v>56</v>
      </c>
      <c r="D82" s="42"/>
      <c r="E82" s="4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</row>
    <row r="83" spans="1:20">
      <c r="A83" s="21"/>
      <c r="B83" s="22"/>
      <c r="C83" s="46" t="s">
        <v>57</v>
      </c>
      <c r="D83" s="42"/>
      <c r="E83" s="4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</row>
    <row r="84" spans="1:20">
      <c r="A84" s="21"/>
      <c r="B84" s="22"/>
      <c r="C84" s="46" t="s">
        <v>66</v>
      </c>
      <c r="D84" s="42"/>
      <c r="E84" s="43">
        <v>2.9019400000000002</v>
      </c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</row>
    <row r="85" spans="1:20">
      <c r="A85" s="21"/>
      <c r="B85" s="22"/>
      <c r="C85" s="50"/>
      <c r="D85" s="51"/>
      <c r="E85" s="51"/>
      <c r="F85" s="51"/>
      <c r="G85" s="51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</row>
    <row r="86" spans="1:20">
      <c r="A86" s="24"/>
      <c r="B86" s="25" t="s">
        <v>94</v>
      </c>
      <c r="C86" s="38" t="s">
        <v>95</v>
      </c>
      <c r="D86" s="26"/>
      <c r="E86" s="27"/>
      <c r="F86" s="28"/>
      <c r="G86" s="28">
        <f>SUM(G87:G92)</f>
        <v>0</v>
      </c>
      <c r="H86" s="28"/>
      <c r="I86" s="28">
        <v>2970.62</v>
      </c>
      <c r="J86" s="28"/>
      <c r="K86" s="28">
        <v>3330.73</v>
      </c>
      <c r="L86" s="28"/>
      <c r="M86" s="28">
        <v>7624.6334999999999</v>
      </c>
      <c r="N86" s="28"/>
      <c r="O86" s="28">
        <v>6.24</v>
      </c>
      <c r="P86" s="28"/>
      <c r="Q86" s="28">
        <v>0</v>
      </c>
      <c r="R86" s="28"/>
      <c r="S86" s="28"/>
      <c r="T86" s="29"/>
    </row>
    <row r="87" spans="1:20" ht="22.5">
      <c r="A87" s="30"/>
      <c r="B87" s="31" t="s">
        <v>96</v>
      </c>
      <c r="C87" s="39" t="s">
        <v>97</v>
      </c>
      <c r="D87" s="32" t="s">
        <v>81</v>
      </c>
      <c r="E87" s="33">
        <v>13.81875</v>
      </c>
      <c r="F87" s="34">
        <v>0</v>
      </c>
      <c r="G87" s="35">
        <f>ROUND(E87*F87,2)</f>
        <v>0</v>
      </c>
      <c r="H87" s="34">
        <v>175.14</v>
      </c>
      <c r="I87" s="35">
        <v>2420.2199999999998</v>
      </c>
      <c r="J87" s="34">
        <v>25.36</v>
      </c>
      <c r="K87" s="35">
        <v>350.44</v>
      </c>
      <c r="L87" s="35">
        <v>21</v>
      </c>
      <c r="M87" s="35">
        <v>3352.4985999999999</v>
      </c>
      <c r="N87" s="35">
        <v>0.378</v>
      </c>
      <c r="O87" s="35">
        <v>5.22</v>
      </c>
      <c r="P87" s="35">
        <v>0</v>
      </c>
      <c r="Q87" s="35">
        <v>0</v>
      </c>
      <c r="R87" s="35" t="s">
        <v>93</v>
      </c>
      <c r="S87" s="35" t="s">
        <v>52</v>
      </c>
      <c r="T87" s="36" t="s">
        <v>53</v>
      </c>
    </row>
    <row r="88" spans="1:20">
      <c r="A88" s="21"/>
      <c r="B88" s="22"/>
      <c r="C88" s="46" t="s">
        <v>56</v>
      </c>
      <c r="D88" s="42"/>
      <c r="E88" s="4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</row>
    <row r="89" spans="1:20">
      <c r="A89" s="21"/>
      <c r="B89" s="22"/>
      <c r="C89" s="46" t="s">
        <v>57</v>
      </c>
      <c r="D89" s="42"/>
      <c r="E89" s="4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</row>
    <row r="90" spans="1:20">
      <c r="A90" s="21"/>
      <c r="B90" s="22"/>
      <c r="C90" s="46" t="s">
        <v>83</v>
      </c>
      <c r="D90" s="42"/>
      <c r="E90" s="43">
        <v>13.81875</v>
      </c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</row>
    <row r="91" spans="1:20">
      <c r="A91" s="21"/>
      <c r="B91" s="22"/>
      <c r="C91" s="50"/>
      <c r="D91" s="51"/>
      <c r="E91" s="51"/>
      <c r="F91" s="51"/>
      <c r="G91" s="51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</row>
    <row r="92" spans="1:20">
      <c r="A92" s="30"/>
      <c r="B92" s="31" t="s">
        <v>98</v>
      </c>
      <c r="C92" s="39" t="s">
        <v>99</v>
      </c>
      <c r="D92" s="32" t="s">
        <v>81</v>
      </c>
      <c r="E92" s="33">
        <v>13.81875</v>
      </c>
      <c r="F92" s="34">
        <v>0</v>
      </c>
      <c r="G92" s="35">
        <f>ROUND(E92*F92,2)</f>
        <v>0</v>
      </c>
      <c r="H92" s="34">
        <v>39.83</v>
      </c>
      <c r="I92" s="35">
        <v>550.4</v>
      </c>
      <c r="J92" s="34">
        <v>215.67</v>
      </c>
      <c r="K92" s="35">
        <v>2980.29</v>
      </c>
      <c r="L92" s="35">
        <v>21</v>
      </c>
      <c r="M92" s="35">
        <v>4272.1349</v>
      </c>
      <c r="N92" s="35">
        <v>7.3899999999999993E-2</v>
      </c>
      <c r="O92" s="35">
        <v>1.02</v>
      </c>
      <c r="P92" s="35">
        <v>0</v>
      </c>
      <c r="Q92" s="35">
        <v>0</v>
      </c>
      <c r="R92" s="35" t="s">
        <v>93</v>
      </c>
      <c r="S92" s="35" t="s">
        <v>52</v>
      </c>
      <c r="T92" s="36" t="s">
        <v>53</v>
      </c>
    </row>
    <row r="93" spans="1:20">
      <c r="A93" s="21"/>
      <c r="B93" s="22"/>
      <c r="C93" s="63" t="s">
        <v>100</v>
      </c>
      <c r="D93" s="64"/>
      <c r="E93" s="64"/>
      <c r="F93" s="64"/>
      <c r="G93" s="64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</row>
    <row r="94" spans="1:20">
      <c r="A94" s="21"/>
      <c r="B94" s="22"/>
      <c r="C94" s="46" t="s">
        <v>56</v>
      </c>
      <c r="D94" s="42"/>
      <c r="E94" s="4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</row>
    <row r="95" spans="1:20">
      <c r="A95" s="21"/>
      <c r="B95" s="22"/>
      <c r="C95" s="46" t="s">
        <v>57</v>
      </c>
      <c r="D95" s="42"/>
      <c r="E95" s="4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</row>
    <row r="96" spans="1:20">
      <c r="A96" s="21"/>
      <c r="B96" s="22"/>
      <c r="C96" s="46" t="s">
        <v>83</v>
      </c>
      <c r="D96" s="42"/>
      <c r="E96" s="43">
        <v>13.81875</v>
      </c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</row>
    <row r="97" spans="1:20">
      <c r="A97" s="21"/>
      <c r="B97" s="22"/>
      <c r="C97" s="50"/>
      <c r="D97" s="51"/>
      <c r="E97" s="51"/>
      <c r="F97" s="51"/>
      <c r="G97" s="51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</row>
    <row r="98" spans="1:20">
      <c r="A98" s="24"/>
      <c r="B98" s="25" t="s">
        <v>101</v>
      </c>
      <c r="C98" s="38" t="s">
        <v>102</v>
      </c>
      <c r="D98" s="26"/>
      <c r="E98" s="27"/>
      <c r="F98" s="28"/>
      <c r="G98" s="28">
        <f>SUM(G99+G104)</f>
        <v>0</v>
      </c>
      <c r="H98" s="28"/>
      <c r="I98" s="28">
        <v>3023.65</v>
      </c>
      <c r="J98" s="28"/>
      <c r="K98" s="28">
        <v>1601.35</v>
      </c>
      <c r="L98" s="28"/>
      <c r="M98" s="28">
        <v>5596.25</v>
      </c>
      <c r="N98" s="28"/>
      <c r="O98" s="28">
        <v>3.0700000000000003</v>
      </c>
      <c r="P98" s="28"/>
      <c r="Q98" s="28">
        <v>0</v>
      </c>
      <c r="R98" s="28"/>
      <c r="S98" s="28"/>
      <c r="T98" s="29"/>
    </row>
    <row r="99" spans="1:20" ht="22.5">
      <c r="A99" s="30"/>
      <c r="B99" s="31" t="s">
        <v>103</v>
      </c>
      <c r="C99" s="39" t="s">
        <v>104</v>
      </c>
      <c r="D99" s="32" t="s">
        <v>105</v>
      </c>
      <c r="E99" s="33">
        <v>10</v>
      </c>
      <c r="F99" s="34">
        <v>0</v>
      </c>
      <c r="G99" s="35">
        <f>ROUND(E99*F99,2)</f>
        <v>0</v>
      </c>
      <c r="H99" s="34">
        <v>164.62</v>
      </c>
      <c r="I99" s="35">
        <v>1646.2</v>
      </c>
      <c r="J99" s="34">
        <v>122.88</v>
      </c>
      <c r="K99" s="35">
        <v>1228.8</v>
      </c>
      <c r="L99" s="35">
        <v>21</v>
      </c>
      <c r="M99" s="35">
        <v>3478.75</v>
      </c>
      <c r="N99" s="35">
        <v>0.14874000000000001</v>
      </c>
      <c r="O99" s="35">
        <v>1.49</v>
      </c>
      <c r="P99" s="35">
        <v>0</v>
      </c>
      <c r="Q99" s="35">
        <v>0</v>
      </c>
      <c r="R99" s="35" t="s">
        <v>93</v>
      </c>
      <c r="S99" s="35" t="s">
        <v>52</v>
      </c>
      <c r="T99" s="36" t="s">
        <v>53</v>
      </c>
    </row>
    <row r="100" spans="1:20">
      <c r="A100" s="21"/>
      <c r="B100" s="22"/>
      <c r="C100" s="63" t="s">
        <v>106</v>
      </c>
      <c r="D100" s="64"/>
      <c r="E100" s="64"/>
      <c r="F100" s="64"/>
      <c r="G100" s="64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</row>
    <row r="101" spans="1:20">
      <c r="A101" s="21"/>
      <c r="B101" s="22"/>
      <c r="C101" s="46" t="s">
        <v>107</v>
      </c>
      <c r="D101" s="42"/>
      <c r="E101" s="4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</row>
    <row r="102" spans="1:20">
      <c r="A102" s="21"/>
      <c r="B102" s="22"/>
      <c r="C102" s="46" t="s">
        <v>108</v>
      </c>
      <c r="D102" s="42"/>
      <c r="E102" s="43">
        <v>10</v>
      </c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</row>
    <row r="103" spans="1:20">
      <c r="A103" s="21"/>
      <c r="B103" s="22"/>
      <c r="C103" s="50"/>
      <c r="D103" s="51"/>
      <c r="E103" s="51"/>
      <c r="F103" s="51"/>
      <c r="G103" s="51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</row>
    <row r="104" spans="1:20">
      <c r="A104" s="30"/>
      <c r="B104" s="31" t="s">
        <v>109</v>
      </c>
      <c r="C104" s="39" t="s">
        <v>110</v>
      </c>
      <c r="D104" s="32" t="s">
        <v>50</v>
      </c>
      <c r="E104" s="33">
        <v>0.625</v>
      </c>
      <c r="F104" s="34">
        <v>0</v>
      </c>
      <c r="G104" s="35">
        <f>ROUND(E104*F104,2)</f>
        <v>0</v>
      </c>
      <c r="H104" s="34">
        <v>2203.92</v>
      </c>
      <c r="I104" s="35">
        <v>1377.45</v>
      </c>
      <c r="J104" s="34">
        <v>596.08000000000004</v>
      </c>
      <c r="K104" s="35">
        <v>372.55</v>
      </c>
      <c r="L104" s="35">
        <v>21</v>
      </c>
      <c r="M104" s="35">
        <v>2117.5</v>
      </c>
      <c r="N104" s="35">
        <v>2.5249999999999999</v>
      </c>
      <c r="O104" s="35">
        <v>1.58</v>
      </c>
      <c r="P104" s="35">
        <v>0</v>
      </c>
      <c r="Q104" s="35">
        <v>0</v>
      </c>
      <c r="R104" s="35" t="s">
        <v>93</v>
      </c>
      <c r="S104" s="35" t="s">
        <v>52</v>
      </c>
      <c r="T104" s="36" t="s">
        <v>53</v>
      </c>
    </row>
    <row r="105" spans="1:20">
      <c r="A105" s="21"/>
      <c r="B105" s="22"/>
      <c r="C105" s="63" t="s">
        <v>111</v>
      </c>
      <c r="D105" s="64"/>
      <c r="E105" s="64"/>
      <c r="F105" s="64"/>
      <c r="G105" s="64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</row>
    <row r="106" spans="1:20">
      <c r="A106" s="21"/>
      <c r="B106" s="22"/>
      <c r="C106" s="46" t="s">
        <v>107</v>
      </c>
      <c r="D106" s="42"/>
      <c r="E106" s="4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</row>
    <row r="107" spans="1:20">
      <c r="A107" s="21"/>
      <c r="B107" s="22"/>
      <c r="C107" s="46" t="s">
        <v>112</v>
      </c>
      <c r="D107" s="42"/>
      <c r="E107" s="43">
        <v>0.625</v>
      </c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</row>
    <row r="108" spans="1:20">
      <c r="A108" s="21"/>
      <c r="B108" s="22"/>
      <c r="C108" s="50"/>
      <c r="D108" s="51"/>
      <c r="E108" s="51"/>
      <c r="F108" s="51"/>
      <c r="G108" s="51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</row>
    <row r="109" spans="1:20">
      <c r="A109" s="24"/>
      <c r="B109" s="25" t="s">
        <v>113</v>
      </c>
      <c r="C109" s="38" t="s">
        <v>114</v>
      </c>
      <c r="D109" s="26"/>
      <c r="E109" s="27"/>
      <c r="F109" s="28"/>
      <c r="G109" s="28">
        <f>G110</f>
        <v>0</v>
      </c>
      <c r="H109" s="28"/>
      <c r="I109" s="28">
        <v>361.2</v>
      </c>
      <c r="J109" s="28"/>
      <c r="K109" s="28">
        <v>708.8</v>
      </c>
      <c r="L109" s="28"/>
      <c r="M109" s="28">
        <v>1294.7</v>
      </c>
      <c r="N109" s="28"/>
      <c r="O109" s="28">
        <v>0.01</v>
      </c>
      <c r="P109" s="28"/>
      <c r="Q109" s="28">
        <v>0</v>
      </c>
      <c r="R109" s="28"/>
      <c r="S109" s="28"/>
      <c r="T109" s="29"/>
    </row>
    <row r="110" spans="1:20">
      <c r="A110" s="30"/>
      <c r="B110" s="31" t="s">
        <v>115</v>
      </c>
      <c r="C110" s="39" t="s">
        <v>116</v>
      </c>
      <c r="D110" s="32" t="s">
        <v>81</v>
      </c>
      <c r="E110" s="33">
        <v>10</v>
      </c>
      <c r="F110" s="34">
        <v>0</v>
      </c>
      <c r="G110" s="35">
        <f>ROUND(E110*F110,2)</f>
        <v>0</v>
      </c>
      <c r="H110" s="34">
        <v>36.119999999999997</v>
      </c>
      <c r="I110" s="35">
        <v>361.2</v>
      </c>
      <c r="J110" s="34">
        <v>70.88</v>
      </c>
      <c r="K110" s="35">
        <v>708.8</v>
      </c>
      <c r="L110" s="35">
        <v>21</v>
      </c>
      <c r="M110" s="35">
        <v>1294.7</v>
      </c>
      <c r="N110" s="35">
        <v>1.2099999999999999E-3</v>
      </c>
      <c r="O110" s="35">
        <v>0.01</v>
      </c>
      <c r="P110" s="35">
        <v>0</v>
      </c>
      <c r="Q110" s="35">
        <v>0</v>
      </c>
      <c r="R110" s="35" t="s">
        <v>117</v>
      </c>
      <c r="S110" s="35" t="s">
        <v>52</v>
      </c>
      <c r="T110" s="36" t="s">
        <v>53</v>
      </c>
    </row>
    <row r="111" spans="1:20">
      <c r="A111" s="21"/>
      <c r="B111" s="22"/>
      <c r="C111" s="46" t="s">
        <v>118</v>
      </c>
      <c r="D111" s="42"/>
      <c r="E111" s="4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</row>
    <row r="112" spans="1:20">
      <c r="A112" s="21"/>
      <c r="B112" s="22"/>
      <c r="C112" s="46" t="s">
        <v>119</v>
      </c>
      <c r="D112" s="42"/>
      <c r="E112" s="43">
        <v>10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</row>
    <row r="113" spans="1:20">
      <c r="A113" s="21"/>
      <c r="B113" s="22"/>
      <c r="C113" s="50"/>
      <c r="D113" s="51"/>
      <c r="E113" s="51"/>
      <c r="F113" s="51"/>
      <c r="G113" s="51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</row>
    <row r="114" spans="1:20">
      <c r="A114" s="24"/>
      <c r="B114" s="25" t="s">
        <v>120</v>
      </c>
      <c r="C114" s="38" t="s">
        <v>121</v>
      </c>
      <c r="D114" s="26"/>
      <c r="E114" s="27"/>
      <c r="F114" s="28"/>
      <c r="G114" s="28">
        <f>SUM(G115:G117)</f>
        <v>0</v>
      </c>
      <c r="H114" s="28"/>
      <c r="I114" s="28">
        <v>0</v>
      </c>
      <c r="J114" s="28"/>
      <c r="K114" s="28">
        <v>43089.48</v>
      </c>
      <c r="L114" s="28"/>
      <c r="M114" s="28">
        <v>52138.270800000006</v>
      </c>
      <c r="N114" s="28"/>
      <c r="O114" s="28">
        <v>0</v>
      </c>
      <c r="P114" s="28"/>
      <c r="Q114" s="28">
        <v>0</v>
      </c>
      <c r="R114" s="28"/>
      <c r="S114" s="28"/>
      <c r="T114" s="29"/>
    </row>
    <row r="115" spans="1:20">
      <c r="A115" s="30"/>
      <c r="B115" s="31" t="s">
        <v>122</v>
      </c>
      <c r="C115" s="39" t="s">
        <v>123</v>
      </c>
      <c r="D115" s="32" t="s">
        <v>124</v>
      </c>
      <c r="E115" s="33">
        <v>5</v>
      </c>
      <c r="F115" s="34">
        <v>0</v>
      </c>
      <c r="G115" s="35">
        <f>ROUND(E115*F115,2)</f>
        <v>0</v>
      </c>
      <c r="H115" s="34">
        <v>0</v>
      </c>
      <c r="I115" s="35">
        <v>0</v>
      </c>
      <c r="J115" s="34">
        <v>6155.64</v>
      </c>
      <c r="K115" s="35">
        <v>30778.2</v>
      </c>
      <c r="L115" s="35">
        <v>21</v>
      </c>
      <c r="M115" s="35">
        <v>37241.622000000003</v>
      </c>
      <c r="N115" s="35">
        <v>0</v>
      </c>
      <c r="O115" s="35">
        <v>0</v>
      </c>
      <c r="P115" s="35">
        <v>0</v>
      </c>
      <c r="Q115" s="35">
        <v>0</v>
      </c>
      <c r="R115" s="35"/>
      <c r="S115" s="35" t="s">
        <v>29</v>
      </c>
      <c r="T115" s="36" t="s">
        <v>30</v>
      </c>
    </row>
    <row r="116" spans="1:20">
      <c r="A116" s="21"/>
      <c r="B116" s="22"/>
      <c r="C116" s="61"/>
      <c r="D116" s="62"/>
      <c r="E116" s="62"/>
      <c r="F116" s="62"/>
      <c r="G116" s="62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</row>
    <row r="117" spans="1:20">
      <c r="A117" s="30"/>
      <c r="B117" s="31" t="s">
        <v>125</v>
      </c>
      <c r="C117" s="39" t="s">
        <v>126</v>
      </c>
      <c r="D117" s="32" t="s">
        <v>124</v>
      </c>
      <c r="E117" s="33">
        <v>2</v>
      </c>
      <c r="F117" s="34">
        <v>0</v>
      </c>
      <c r="G117" s="35">
        <f>ROUND(E117*F117,2)</f>
        <v>0</v>
      </c>
      <c r="H117" s="34">
        <v>0</v>
      </c>
      <c r="I117" s="35">
        <v>0</v>
      </c>
      <c r="J117" s="34">
        <v>6155.64</v>
      </c>
      <c r="K117" s="35">
        <v>12311.28</v>
      </c>
      <c r="L117" s="35">
        <v>21</v>
      </c>
      <c r="M117" s="35">
        <v>14896.648800000001</v>
      </c>
      <c r="N117" s="35">
        <v>0</v>
      </c>
      <c r="O117" s="35">
        <v>0</v>
      </c>
      <c r="P117" s="35">
        <v>0</v>
      </c>
      <c r="Q117" s="35">
        <v>0</v>
      </c>
      <c r="R117" s="35"/>
      <c r="S117" s="35" t="s">
        <v>29</v>
      </c>
      <c r="T117" s="36" t="s">
        <v>30</v>
      </c>
    </row>
    <row r="118" spans="1:20">
      <c r="A118" s="21"/>
      <c r="B118" s="22"/>
      <c r="C118" s="61"/>
      <c r="D118" s="62"/>
      <c r="E118" s="62"/>
      <c r="F118" s="62"/>
      <c r="G118" s="62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</row>
    <row r="119" spans="1:20">
      <c r="A119" s="24"/>
      <c r="B119" s="25" t="s">
        <v>127</v>
      </c>
      <c r="C119" s="38" t="s">
        <v>128</v>
      </c>
      <c r="D119" s="26"/>
      <c r="E119" s="27"/>
      <c r="F119" s="28"/>
      <c r="G119" s="28">
        <f>SUM(G120:G141)</f>
        <v>0</v>
      </c>
      <c r="H119" s="28"/>
      <c r="I119" s="28">
        <v>0</v>
      </c>
      <c r="J119" s="28"/>
      <c r="K119" s="28">
        <v>11764.970000000001</v>
      </c>
      <c r="L119" s="28"/>
      <c r="M119" s="28">
        <v>14235.613700000002</v>
      </c>
      <c r="N119" s="28"/>
      <c r="O119" s="28">
        <v>0</v>
      </c>
      <c r="P119" s="28"/>
      <c r="Q119" s="28">
        <v>11.59</v>
      </c>
      <c r="R119" s="28"/>
      <c r="S119" s="28"/>
      <c r="T119" s="29"/>
    </row>
    <row r="120" spans="1:20" ht="22.5">
      <c r="A120" s="30"/>
      <c r="B120" s="31" t="s">
        <v>129</v>
      </c>
      <c r="C120" s="39" t="s">
        <v>130</v>
      </c>
      <c r="D120" s="32" t="s">
        <v>81</v>
      </c>
      <c r="E120" s="33">
        <v>4</v>
      </c>
      <c r="F120" s="34">
        <v>0</v>
      </c>
      <c r="G120" s="35">
        <f>ROUND(E120*F120,2)</f>
        <v>0</v>
      </c>
      <c r="H120" s="34">
        <v>0</v>
      </c>
      <c r="I120" s="35">
        <v>0</v>
      </c>
      <c r="J120" s="34">
        <v>52.5</v>
      </c>
      <c r="K120" s="35">
        <v>725.48</v>
      </c>
      <c r="L120" s="35">
        <v>21</v>
      </c>
      <c r="M120" s="35">
        <v>877.83079999999995</v>
      </c>
      <c r="N120" s="35">
        <v>0</v>
      </c>
      <c r="O120" s="35">
        <v>0</v>
      </c>
      <c r="P120" s="35">
        <v>0.22500000000000001</v>
      </c>
      <c r="Q120" s="35">
        <v>3.11</v>
      </c>
      <c r="R120" s="35" t="s">
        <v>93</v>
      </c>
      <c r="S120" s="35" t="s">
        <v>52</v>
      </c>
      <c r="T120" s="36" t="s">
        <v>53</v>
      </c>
    </row>
    <row r="121" spans="1:20">
      <c r="A121" s="21"/>
      <c r="B121" s="22"/>
      <c r="C121" s="63" t="s">
        <v>131</v>
      </c>
      <c r="D121" s="64"/>
      <c r="E121" s="64"/>
      <c r="F121" s="64"/>
      <c r="G121" s="64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</row>
    <row r="122" spans="1:20">
      <c r="A122" s="21"/>
      <c r="B122" s="22"/>
      <c r="C122" s="46" t="s">
        <v>56</v>
      </c>
      <c r="D122" s="42"/>
      <c r="E122" s="4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</row>
    <row r="123" spans="1:20">
      <c r="A123" s="21"/>
      <c r="B123" s="22"/>
      <c r="C123" s="46" t="s">
        <v>57</v>
      </c>
      <c r="D123" s="42"/>
      <c r="E123" s="4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</row>
    <row r="124" spans="1:20">
      <c r="A124" s="21"/>
      <c r="B124" s="22"/>
      <c r="C124" s="46" t="s">
        <v>83</v>
      </c>
      <c r="D124" s="42"/>
      <c r="E124" s="43">
        <v>13.81875</v>
      </c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</row>
    <row r="125" spans="1:20">
      <c r="A125" s="21"/>
      <c r="B125" s="22"/>
      <c r="C125" s="50"/>
      <c r="D125" s="51"/>
      <c r="E125" s="51"/>
      <c r="F125" s="51"/>
      <c r="G125" s="51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</row>
    <row r="126" spans="1:20" ht="22.5">
      <c r="A126" s="30"/>
      <c r="B126" s="31" t="s">
        <v>132</v>
      </c>
      <c r="C126" s="39" t="s">
        <v>133</v>
      </c>
      <c r="D126" s="32" t="s">
        <v>81</v>
      </c>
      <c r="E126" s="33">
        <v>4</v>
      </c>
      <c r="F126" s="34">
        <v>0</v>
      </c>
      <c r="G126" s="35">
        <f>ROUND(E126*F126,2)</f>
        <v>0</v>
      </c>
      <c r="H126" s="34">
        <v>0</v>
      </c>
      <c r="I126" s="35">
        <v>0</v>
      </c>
      <c r="J126" s="34">
        <v>144.5</v>
      </c>
      <c r="K126" s="35">
        <v>1996.81</v>
      </c>
      <c r="L126" s="35">
        <v>21</v>
      </c>
      <c r="M126" s="35">
        <v>2416.1401000000001</v>
      </c>
      <c r="N126" s="35">
        <v>0</v>
      </c>
      <c r="O126" s="35">
        <v>0</v>
      </c>
      <c r="P126" s="35">
        <v>0.41799999999999998</v>
      </c>
      <c r="Q126" s="35">
        <v>5.78</v>
      </c>
      <c r="R126" s="35" t="s">
        <v>93</v>
      </c>
      <c r="S126" s="35" t="s">
        <v>52</v>
      </c>
      <c r="T126" s="36" t="s">
        <v>53</v>
      </c>
    </row>
    <row r="127" spans="1:20">
      <c r="A127" s="21"/>
      <c r="B127" s="22"/>
      <c r="C127" s="46" t="s">
        <v>56</v>
      </c>
      <c r="D127" s="42"/>
      <c r="E127" s="4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</row>
    <row r="128" spans="1:20">
      <c r="A128" s="21"/>
      <c r="B128" s="22"/>
      <c r="C128" s="46" t="s">
        <v>57</v>
      </c>
      <c r="D128" s="42"/>
      <c r="E128" s="4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</row>
    <row r="129" spans="1:20">
      <c r="A129" s="21"/>
      <c r="B129" s="22"/>
      <c r="C129" s="46" t="s">
        <v>83</v>
      </c>
      <c r="D129" s="42"/>
      <c r="E129" s="43">
        <v>13.81875</v>
      </c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</row>
    <row r="130" spans="1:20">
      <c r="A130" s="21"/>
      <c r="B130" s="22"/>
      <c r="C130" s="50"/>
      <c r="D130" s="51"/>
      <c r="E130" s="51"/>
      <c r="F130" s="51"/>
      <c r="G130" s="51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</row>
    <row r="131" spans="1:20" ht="22.5">
      <c r="A131" s="30"/>
      <c r="B131" s="31" t="s">
        <v>136</v>
      </c>
      <c r="C131" s="39" t="s">
        <v>137</v>
      </c>
      <c r="D131" s="32" t="s">
        <v>105</v>
      </c>
      <c r="E131" s="33">
        <v>10</v>
      </c>
      <c r="F131" s="34">
        <v>0</v>
      </c>
      <c r="G131" s="35">
        <f>ROUND(E131*F131,2)</f>
        <v>0</v>
      </c>
      <c r="H131" s="34">
        <v>0</v>
      </c>
      <c r="I131" s="35">
        <v>0</v>
      </c>
      <c r="J131" s="34">
        <v>33.299999999999997</v>
      </c>
      <c r="K131" s="35">
        <v>333</v>
      </c>
      <c r="L131" s="35">
        <v>21</v>
      </c>
      <c r="M131" s="35">
        <v>402.93</v>
      </c>
      <c r="N131" s="35">
        <v>0</v>
      </c>
      <c r="O131" s="35">
        <v>0</v>
      </c>
      <c r="P131" s="35">
        <v>0</v>
      </c>
      <c r="Q131" s="35">
        <v>0</v>
      </c>
      <c r="R131" s="35" t="s">
        <v>93</v>
      </c>
      <c r="S131" s="35" t="s">
        <v>52</v>
      </c>
      <c r="T131" s="36" t="s">
        <v>53</v>
      </c>
    </row>
    <row r="132" spans="1:20">
      <c r="A132" s="21"/>
      <c r="B132" s="22"/>
      <c r="C132" s="63" t="s">
        <v>138</v>
      </c>
      <c r="D132" s="64"/>
      <c r="E132" s="64"/>
      <c r="F132" s="64"/>
      <c r="G132" s="64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</row>
    <row r="133" spans="1:20">
      <c r="A133" s="21"/>
      <c r="B133" s="22"/>
      <c r="C133" s="46" t="s">
        <v>107</v>
      </c>
      <c r="D133" s="42"/>
      <c r="E133" s="4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</row>
    <row r="134" spans="1:20">
      <c r="A134" s="21"/>
      <c r="B134" s="22"/>
      <c r="C134" s="46" t="s">
        <v>134</v>
      </c>
      <c r="D134" s="42"/>
      <c r="E134" s="43">
        <v>10</v>
      </c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</row>
    <row r="135" spans="1:20">
      <c r="A135" s="21"/>
      <c r="B135" s="22"/>
      <c r="C135" s="50"/>
      <c r="D135" s="51"/>
      <c r="E135" s="51"/>
      <c r="F135" s="51"/>
      <c r="G135" s="51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</row>
    <row r="136" spans="1:20" ht="22.5">
      <c r="A136" s="30"/>
      <c r="B136" s="31" t="s">
        <v>139</v>
      </c>
      <c r="C136" s="39" t="s">
        <v>140</v>
      </c>
      <c r="D136" s="32" t="s">
        <v>81</v>
      </c>
      <c r="E136" s="33">
        <v>13.81875</v>
      </c>
      <c r="F136" s="34">
        <v>0</v>
      </c>
      <c r="G136" s="35">
        <f>ROUND(E136*F136,2)</f>
        <v>0</v>
      </c>
      <c r="H136" s="34">
        <v>0</v>
      </c>
      <c r="I136" s="35">
        <v>0</v>
      </c>
      <c r="J136" s="34">
        <v>46.2</v>
      </c>
      <c r="K136" s="35">
        <v>638.42999999999995</v>
      </c>
      <c r="L136" s="35">
        <v>21</v>
      </c>
      <c r="M136" s="35">
        <v>772.50029999999992</v>
      </c>
      <c r="N136" s="35">
        <v>0</v>
      </c>
      <c r="O136" s="35">
        <v>0</v>
      </c>
      <c r="P136" s="35">
        <v>0</v>
      </c>
      <c r="Q136" s="35">
        <v>0</v>
      </c>
      <c r="R136" s="35" t="s">
        <v>93</v>
      </c>
      <c r="S136" s="35" t="s">
        <v>52</v>
      </c>
      <c r="T136" s="36" t="s">
        <v>53</v>
      </c>
    </row>
    <row r="137" spans="1:20">
      <c r="A137" s="21"/>
      <c r="B137" s="22"/>
      <c r="C137" s="63" t="s">
        <v>138</v>
      </c>
      <c r="D137" s="64"/>
      <c r="E137" s="64"/>
      <c r="F137" s="64"/>
      <c r="G137" s="64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</row>
    <row r="138" spans="1:20">
      <c r="A138" s="21"/>
      <c r="B138" s="22"/>
      <c r="C138" s="46" t="s">
        <v>56</v>
      </c>
      <c r="D138" s="42"/>
      <c r="E138" s="4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</row>
    <row r="139" spans="1:20">
      <c r="A139" s="21"/>
      <c r="B139" s="22"/>
      <c r="C139" s="46" t="s">
        <v>57</v>
      </c>
      <c r="D139" s="42"/>
      <c r="E139" s="4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</row>
    <row r="140" spans="1:20">
      <c r="A140" s="21"/>
      <c r="B140" s="22"/>
      <c r="C140" s="46" t="s">
        <v>83</v>
      </c>
      <c r="D140" s="42"/>
      <c r="E140" s="43">
        <v>13.81875</v>
      </c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</row>
    <row r="141" spans="1:20">
      <c r="A141" s="21"/>
      <c r="B141" s="22"/>
      <c r="C141" s="50"/>
      <c r="D141" s="51"/>
      <c r="E141" s="51"/>
      <c r="F141" s="51"/>
      <c r="G141" s="51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</row>
    <row r="142" spans="1:20">
      <c r="A142" s="24"/>
      <c r="B142" s="25" t="s">
        <v>142</v>
      </c>
      <c r="C142" s="38" t="s">
        <v>143</v>
      </c>
      <c r="D142" s="26"/>
      <c r="E142" s="27"/>
      <c r="F142" s="28"/>
      <c r="G142" s="28">
        <f>G143</f>
        <v>0</v>
      </c>
      <c r="H142" s="28"/>
      <c r="I142" s="28">
        <v>0</v>
      </c>
      <c r="J142" s="28"/>
      <c r="K142" s="28">
        <v>6212.44</v>
      </c>
      <c r="L142" s="28"/>
      <c r="M142" s="28">
        <v>7517.0523999999996</v>
      </c>
      <c r="N142" s="28"/>
      <c r="O142" s="28">
        <v>0</v>
      </c>
      <c r="P142" s="28"/>
      <c r="Q142" s="28">
        <v>0</v>
      </c>
      <c r="R142" s="28"/>
      <c r="S142" s="28"/>
      <c r="T142" s="29"/>
    </row>
    <row r="143" spans="1:20">
      <c r="A143" s="30"/>
      <c r="B143" s="31" t="s">
        <v>144</v>
      </c>
      <c r="C143" s="39" t="s">
        <v>145</v>
      </c>
      <c r="D143" s="32" t="s">
        <v>92</v>
      </c>
      <c r="E143" s="33">
        <v>5</v>
      </c>
      <c r="F143" s="34">
        <v>0</v>
      </c>
      <c r="G143" s="35">
        <f>ROUND(E143*F143,2)</f>
        <v>0</v>
      </c>
      <c r="H143" s="34">
        <v>0</v>
      </c>
      <c r="I143" s="35">
        <v>0</v>
      </c>
      <c r="J143" s="34">
        <v>225.5</v>
      </c>
      <c r="K143" s="35">
        <v>6212.44</v>
      </c>
      <c r="L143" s="35">
        <v>21</v>
      </c>
      <c r="M143" s="35">
        <v>7517.0523999999996</v>
      </c>
      <c r="N143" s="35">
        <v>0</v>
      </c>
      <c r="O143" s="35">
        <v>0</v>
      </c>
      <c r="P143" s="35">
        <v>0</v>
      </c>
      <c r="Q143" s="35">
        <v>0</v>
      </c>
      <c r="R143" s="35" t="s">
        <v>91</v>
      </c>
      <c r="S143" s="35" t="s">
        <v>52</v>
      </c>
      <c r="T143" s="36" t="s">
        <v>53</v>
      </c>
    </row>
    <row r="144" spans="1:20" ht="25.5" customHeight="1">
      <c r="A144" s="21"/>
      <c r="B144" s="22"/>
      <c r="C144" s="63" t="s">
        <v>146</v>
      </c>
      <c r="D144" s="64"/>
      <c r="E144" s="64"/>
      <c r="F144" s="64"/>
      <c r="G144" s="64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</row>
    <row r="145" spans="1:20">
      <c r="A145" s="21"/>
      <c r="B145" s="22"/>
      <c r="C145" s="65" t="s">
        <v>147</v>
      </c>
      <c r="D145" s="66"/>
      <c r="E145" s="66"/>
      <c r="F145" s="66"/>
      <c r="G145" s="66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</row>
    <row r="146" spans="1:20">
      <c r="A146" s="21"/>
      <c r="B146" s="22"/>
      <c r="C146" s="50"/>
      <c r="D146" s="51"/>
      <c r="E146" s="51"/>
      <c r="F146" s="51"/>
      <c r="G146" s="51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</row>
    <row r="147" spans="1:20">
      <c r="A147" s="24"/>
      <c r="B147" s="25" t="s">
        <v>148</v>
      </c>
      <c r="C147" s="38" t="s">
        <v>149</v>
      </c>
      <c r="D147" s="26"/>
      <c r="E147" s="27"/>
      <c r="F147" s="28"/>
      <c r="G147" s="28">
        <f>SUM(G148:G169)</f>
        <v>0</v>
      </c>
      <c r="H147" s="28"/>
      <c r="I147" s="28">
        <v>735.48</v>
      </c>
      <c r="J147" s="28"/>
      <c r="K147" s="28">
        <v>21343.86</v>
      </c>
      <c r="L147" s="28"/>
      <c r="M147" s="28">
        <v>26716.001399999994</v>
      </c>
      <c r="N147" s="28"/>
      <c r="O147" s="28">
        <v>0</v>
      </c>
      <c r="P147" s="28"/>
      <c r="Q147" s="28">
        <v>0</v>
      </c>
      <c r="R147" s="28"/>
      <c r="S147" s="28"/>
      <c r="T147" s="29"/>
    </row>
    <row r="148" spans="1:20">
      <c r="A148" s="30"/>
      <c r="B148" s="31" t="s">
        <v>150</v>
      </c>
      <c r="C148" s="39" t="s">
        <v>151</v>
      </c>
      <c r="D148" s="32" t="s">
        <v>105</v>
      </c>
      <c r="E148" s="33">
        <v>10</v>
      </c>
      <c r="F148" s="34">
        <v>0</v>
      </c>
      <c r="G148" s="35">
        <f>ROUND(E148*F148,2)</f>
        <v>0</v>
      </c>
      <c r="H148" s="34">
        <v>0</v>
      </c>
      <c r="I148" s="35">
        <v>0</v>
      </c>
      <c r="J148" s="34">
        <v>39.6</v>
      </c>
      <c r="K148" s="35">
        <v>7444.8</v>
      </c>
      <c r="L148" s="35">
        <v>21</v>
      </c>
      <c r="M148" s="35">
        <v>9008.2080000000005</v>
      </c>
      <c r="N148" s="35">
        <v>0</v>
      </c>
      <c r="O148" s="35">
        <v>0</v>
      </c>
      <c r="P148" s="35">
        <v>0</v>
      </c>
      <c r="Q148" s="35">
        <v>0</v>
      </c>
      <c r="R148" s="35"/>
      <c r="S148" s="35" t="s">
        <v>29</v>
      </c>
      <c r="T148" s="36" t="s">
        <v>30</v>
      </c>
    </row>
    <row r="149" spans="1:20">
      <c r="A149" s="21"/>
      <c r="B149" s="22"/>
      <c r="C149" s="61"/>
      <c r="D149" s="62"/>
      <c r="E149" s="62"/>
      <c r="F149" s="62"/>
      <c r="G149" s="62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</row>
    <row r="150" spans="1:20">
      <c r="A150" s="30"/>
      <c r="B150" s="31" t="s">
        <v>152</v>
      </c>
      <c r="C150" s="39" t="s">
        <v>153</v>
      </c>
      <c r="D150" s="32" t="s">
        <v>154</v>
      </c>
      <c r="E150" s="33">
        <v>12</v>
      </c>
      <c r="F150" s="34">
        <v>0</v>
      </c>
      <c r="G150" s="35">
        <f>ROUND(E150*F150,2)</f>
        <v>0</v>
      </c>
      <c r="H150" s="34">
        <v>0</v>
      </c>
      <c r="I150" s="35">
        <v>0</v>
      </c>
      <c r="J150" s="34">
        <v>17.399999999999999</v>
      </c>
      <c r="K150" s="35">
        <v>208.8</v>
      </c>
      <c r="L150" s="35">
        <v>21</v>
      </c>
      <c r="M150" s="35">
        <v>252.648</v>
      </c>
      <c r="N150" s="35">
        <v>0</v>
      </c>
      <c r="O150" s="35">
        <v>0</v>
      </c>
      <c r="P150" s="35">
        <v>0</v>
      </c>
      <c r="Q150" s="35">
        <v>0</v>
      </c>
      <c r="R150" s="35"/>
      <c r="S150" s="35" t="s">
        <v>29</v>
      </c>
      <c r="T150" s="36" t="s">
        <v>30</v>
      </c>
    </row>
    <row r="151" spans="1:20">
      <c r="A151" s="21"/>
      <c r="B151" s="22"/>
      <c r="C151" s="61"/>
      <c r="D151" s="62"/>
      <c r="E151" s="62"/>
      <c r="F151" s="62"/>
      <c r="G151" s="62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</row>
    <row r="152" spans="1:20">
      <c r="A152" s="30"/>
      <c r="B152" s="31" t="s">
        <v>155</v>
      </c>
      <c r="C152" s="39" t="s">
        <v>156</v>
      </c>
      <c r="D152" s="32" t="s">
        <v>154</v>
      </c>
      <c r="E152" s="33">
        <v>24</v>
      </c>
      <c r="F152" s="34">
        <v>0</v>
      </c>
      <c r="G152" s="35">
        <f>ROUND(E152*F152,2)</f>
        <v>0</v>
      </c>
      <c r="H152" s="34">
        <v>0</v>
      </c>
      <c r="I152" s="35">
        <v>0</v>
      </c>
      <c r="J152" s="34">
        <v>19.5</v>
      </c>
      <c r="K152" s="35">
        <v>468</v>
      </c>
      <c r="L152" s="35">
        <v>21</v>
      </c>
      <c r="M152" s="35">
        <v>566.28</v>
      </c>
      <c r="N152" s="35">
        <v>0</v>
      </c>
      <c r="O152" s="35">
        <v>0</v>
      </c>
      <c r="P152" s="35">
        <v>0</v>
      </c>
      <c r="Q152" s="35">
        <v>0</v>
      </c>
      <c r="R152" s="35"/>
      <c r="S152" s="35" t="s">
        <v>29</v>
      </c>
      <c r="T152" s="36" t="s">
        <v>30</v>
      </c>
    </row>
    <row r="153" spans="1:20">
      <c r="A153" s="21"/>
      <c r="B153" s="22"/>
      <c r="C153" s="61"/>
      <c r="D153" s="62"/>
      <c r="E153" s="62"/>
      <c r="F153" s="62"/>
      <c r="G153" s="62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</row>
    <row r="154" spans="1:20">
      <c r="A154" s="30"/>
      <c r="B154" s="31" t="s">
        <v>157</v>
      </c>
      <c r="C154" s="39" t="s">
        <v>158</v>
      </c>
      <c r="D154" s="32" t="s">
        <v>154</v>
      </c>
      <c r="E154" s="33">
        <v>5</v>
      </c>
      <c r="F154" s="34">
        <v>0</v>
      </c>
      <c r="G154" s="35">
        <f>ROUND(E154*F154,2)</f>
        <v>0</v>
      </c>
      <c r="H154" s="34">
        <v>0</v>
      </c>
      <c r="I154" s="35">
        <v>0</v>
      </c>
      <c r="J154" s="34">
        <v>27.9</v>
      </c>
      <c r="K154" s="35">
        <v>139.5</v>
      </c>
      <c r="L154" s="35">
        <v>21</v>
      </c>
      <c r="M154" s="35">
        <v>168.79499999999999</v>
      </c>
      <c r="N154" s="35">
        <v>0</v>
      </c>
      <c r="O154" s="35">
        <v>0</v>
      </c>
      <c r="P154" s="35">
        <v>0</v>
      </c>
      <c r="Q154" s="35">
        <v>0</v>
      </c>
      <c r="R154" s="35"/>
      <c r="S154" s="35" t="s">
        <v>29</v>
      </c>
      <c r="T154" s="36" t="s">
        <v>30</v>
      </c>
    </row>
    <row r="155" spans="1:20">
      <c r="A155" s="21"/>
      <c r="B155" s="22"/>
      <c r="C155" s="61"/>
      <c r="D155" s="62"/>
      <c r="E155" s="62"/>
      <c r="F155" s="62"/>
      <c r="G155" s="62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</row>
    <row r="156" spans="1:20">
      <c r="A156" s="30"/>
      <c r="B156" s="31" t="s">
        <v>159</v>
      </c>
      <c r="C156" s="39" t="s">
        <v>160</v>
      </c>
      <c r="D156" s="32" t="s">
        <v>154</v>
      </c>
      <c r="E156" s="33">
        <v>2</v>
      </c>
      <c r="F156" s="34">
        <v>0</v>
      </c>
      <c r="G156" s="35">
        <f>ROUND(E156*F156,2)</f>
        <v>0</v>
      </c>
      <c r="H156" s="34">
        <v>0</v>
      </c>
      <c r="I156" s="35">
        <v>0</v>
      </c>
      <c r="J156" s="34">
        <v>23.1</v>
      </c>
      <c r="K156" s="35">
        <v>46.2</v>
      </c>
      <c r="L156" s="35">
        <v>21</v>
      </c>
      <c r="M156" s="35">
        <v>55.902000000000001</v>
      </c>
      <c r="N156" s="35">
        <v>0</v>
      </c>
      <c r="O156" s="35">
        <v>0</v>
      </c>
      <c r="P156" s="35">
        <v>0</v>
      </c>
      <c r="Q156" s="35">
        <v>0</v>
      </c>
      <c r="R156" s="35"/>
      <c r="S156" s="35" t="s">
        <v>29</v>
      </c>
      <c r="T156" s="36" t="s">
        <v>30</v>
      </c>
    </row>
    <row r="157" spans="1:20">
      <c r="A157" s="21"/>
      <c r="B157" s="22"/>
      <c r="C157" s="61"/>
      <c r="D157" s="62"/>
      <c r="E157" s="62"/>
      <c r="F157" s="62"/>
      <c r="G157" s="62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</row>
    <row r="158" spans="1:20">
      <c r="A158" s="30"/>
      <c r="B158" s="31" t="s">
        <v>161</v>
      </c>
      <c r="C158" s="39" t="s">
        <v>162</v>
      </c>
      <c r="D158" s="32" t="s">
        <v>154</v>
      </c>
      <c r="E158" s="33">
        <v>2</v>
      </c>
      <c r="F158" s="34">
        <v>0</v>
      </c>
      <c r="G158" s="35">
        <f>ROUND(E158*F158,2)</f>
        <v>0</v>
      </c>
      <c r="H158" s="34">
        <v>0</v>
      </c>
      <c r="I158" s="35">
        <v>0</v>
      </c>
      <c r="J158" s="34">
        <v>499.98</v>
      </c>
      <c r="K158" s="35">
        <v>999.96</v>
      </c>
      <c r="L158" s="35">
        <v>21</v>
      </c>
      <c r="M158" s="35">
        <v>1209.9516000000001</v>
      </c>
      <c r="N158" s="35">
        <v>0</v>
      </c>
      <c r="O158" s="35">
        <v>0</v>
      </c>
      <c r="P158" s="35">
        <v>0</v>
      </c>
      <c r="Q158" s="35">
        <v>0</v>
      </c>
      <c r="R158" s="35"/>
      <c r="S158" s="35" t="s">
        <v>29</v>
      </c>
      <c r="T158" s="36" t="s">
        <v>30</v>
      </c>
    </row>
    <row r="159" spans="1:20">
      <c r="A159" s="21"/>
      <c r="B159" s="22"/>
      <c r="C159" s="61"/>
      <c r="D159" s="62"/>
      <c r="E159" s="62"/>
      <c r="F159" s="62"/>
      <c r="G159" s="62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</row>
    <row r="160" spans="1:20">
      <c r="A160" s="30"/>
      <c r="B160" s="31" t="s">
        <v>163</v>
      </c>
      <c r="C160" s="39" t="s">
        <v>164</v>
      </c>
      <c r="D160" s="32" t="s">
        <v>154</v>
      </c>
      <c r="E160" s="33">
        <v>4</v>
      </c>
      <c r="F160" s="34">
        <v>0</v>
      </c>
      <c r="G160" s="35">
        <f>ROUND(E160*F160,2)</f>
        <v>0</v>
      </c>
      <c r="H160" s="34">
        <v>0</v>
      </c>
      <c r="I160" s="35">
        <v>0</v>
      </c>
      <c r="J160" s="34">
        <v>73.8</v>
      </c>
      <c r="K160" s="35">
        <v>295.2</v>
      </c>
      <c r="L160" s="35">
        <v>21</v>
      </c>
      <c r="M160" s="35">
        <v>357.19199999999995</v>
      </c>
      <c r="N160" s="35">
        <v>0</v>
      </c>
      <c r="O160" s="35">
        <v>0</v>
      </c>
      <c r="P160" s="35">
        <v>0</v>
      </c>
      <c r="Q160" s="35">
        <v>0</v>
      </c>
      <c r="R160" s="35"/>
      <c r="S160" s="35" t="s">
        <v>29</v>
      </c>
      <c r="T160" s="36" t="s">
        <v>30</v>
      </c>
    </row>
    <row r="161" spans="1:20">
      <c r="A161" s="21"/>
      <c r="B161" s="22"/>
      <c r="C161" s="61"/>
      <c r="D161" s="62"/>
      <c r="E161" s="62"/>
      <c r="F161" s="62"/>
      <c r="G161" s="62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</row>
    <row r="162" spans="1:20">
      <c r="A162" s="30"/>
      <c r="B162" s="31" t="s">
        <v>165</v>
      </c>
      <c r="C162" s="39" t="s">
        <v>166</v>
      </c>
      <c r="D162" s="32" t="s">
        <v>154</v>
      </c>
      <c r="E162" s="33">
        <v>4</v>
      </c>
      <c r="F162" s="34">
        <v>0</v>
      </c>
      <c r="G162" s="35">
        <f>ROUND(E162*F162,2)</f>
        <v>0</v>
      </c>
      <c r="H162" s="34">
        <v>0</v>
      </c>
      <c r="I162" s="35">
        <v>0</v>
      </c>
      <c r="J162" s="34">
        <v>456</v>
      </c>
      <c r="K162" s="35">
        <v>1824</v>
      </c>
      <c r="L162" s="35">
        <v>21</v>
      </c>
      <c r="M162" s="35">
        <v>2207.04</v>
      </c>
      <c r="N162" s="35">
        <v>0</v>
      </c>
      <c r="O162" s="35">
        <v>0</v>
      </c>
      <c r="P162" s="35">
        <v>0</v>
      </c>
      <c r="Q162" s="35">
        <v>0</v>
      </c>
      <c r="R162" s="35"/>
      <c r="S162" s="35" t="s">
        <v>29</v>
      </c>
      <c r="T162" s="36" t="s">
        <v>30</v>
      </c>
    </row>
    <row r="163" spans="1:20">
      <c r="A163" s="21"/>
      <c r="B163" s="22"/>
      <c r="C163" s="61"/>
      <c r="D163" s="62"/>
      <c r="E163" s="62"/>
      <c r="F163" s="62"/>
      <c r="G163" s="62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</row>
    <row r="164" spans="1:20">
      <c r="A164" s="30"/>
      <c r="B164" s="31" t="s">
        <v>167</v>
      </c>
      <c r="C164" s="39" t="s">
        <v>168</v>
      </c>
      <c r="D164" s="32" t="s">
        <v>105</v>
      </c>
      <c r="E164" s="33">
        <v>15</v>
      </c>
      <c r="F164" s="34">
        <v>0</v>
      </c>
      <c r="G164" s="35">
        <f>ROUND(E164*F164,2)</f>
        <v>0</v>
      </c>
      <c r="H164" s="34">
        <v>0</v>
      </c>
      <c r="I164" s="35">
        <v>0</v>
      </c>
      <c r="J164" s="34">
        <v>40.200000000000003</v>
      </c>
      <c r="K164" s="35">
        <v>603</v>
      </c>
      <c r="L164" s="35">
        <v>21</v>
      </c>
      <c r="M164" s="35">
        <v>729.63</v>
      </c>
      <c r="N164" s="35">
        <v>0</v>
      </c>
      <c r="O164" s="35">
        <v>0</v>
      </c>
      <c r="P164" s="35">
        <v>0</v>
      </c>
      <c r="Q164" s="35">
        <v>0</v>
      </c>
      <c r="R164" s="35"/>
      <c r="S164" s="35" t="s">
        <v>29</v>
      </c>
      <c r="T164" s="36" t="s">
        <v>30</v>
      </c>
    </row>
    <row r="165" spans="1:20">
      <c r="A165" s="21"/>
      <c r="B165" s="22"/>
      <c r="C165" s="61"/>
      <c r="D165" s="62"/>
      <c r="E165" s="62"/>
      <c r="F165" s="62"/>
      <c r="G165" s="62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</row>
    <row r="166" spans="1:20">
      <c r="A166" s="30"/>
      <c r="B166" s="31" t="s">
        <v>169</v>
      </c>
      <c r="C166" s="39" t="s">
        <v>170</v>
      </c>
      <c r="D166" s="32" t="s">
        <v>154</v>
      </c>
      <c r="E166" s="33">
        <v>11</v>
      </c>
      <c r="F166" s="34">
        <v>0</v>
      </c>
      <c r="G166" s="35">
        <f>ROUND(E166*F166,2)</f>
        <v>0</v>
      </c>
      <c r="H166" s="34">
        <v>0</v>
      </c>
      <c r="I166" s="35">
        <v>0</v>
      </c>
      <c r="J166" s="34">
        <v>84</v>
      </c>
      <c r="K166" s="35">
        <v>924</v>
      </c>
      <c r="L166" s="35">
        <v>21</v>
      </c>
      <c r="M166" s="35">
        <v>1118.04</v>
      </c>
      <c r="N166" s="35">
        <v>0</v>
      </c>
      <c r="O166" s="35">
        <v>0</v>
      </c>
      <c r="P166" s="35">
        <v>0</v>
      </c>
      <c r="Q166" s="35">
        <v>0</v>
      </c>
      <c r="R166" s="35"/>
      <c r="S166" s="35" t="s">
        <v>29</v>
      </c>
      <c r="T166" s="36" t="s">
        <v>30</v>
      </c>
    </row>
    <row r="167" spans="1:20">
      <c r="A167" s="21"/>
      <c r="B167" s="22"/>
      <c r="C167" s="61"/>
      <c r="D167" s="62"/>
      <c r="E167" s="62"/>
      <c r="F167" s="62"/>
      <c r="G167" s="62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</row>
    <row r="168" spans="1:20">
      <c r="A168" s="30"/>
      <c r="B168" s="31" t="s">
        <v>171</v>
      </c>
      <c r="C168" s="39" t="s">
        <v>172</v>
      </c>
      <c r="D168" s="32" t="s">
        <v>154</v>
      </c>
      <c r="E168" s="33">
        <v>9</v>
      </c>
      <c r="F168" s="34">
        <v>0</v>
      </c>
      <c r="G168" s="35">
        <f>ROUND(E168*F168,2)</f>
        <v>0</v>
      </c>
      <c r="H168" s="34">
        <v>0</v>
      </c>
      <c r="I168" s="35">
        <v>0</v>
      </c>
      <c r="J168" s="34">
        <v>447</v>
      </c>
      <c r="K168" s="35">
        <v>4023</v>
      </c>
      <c r="L168" s="35">
        <v>21</v>
      </c>
      <c r="M168" s="35">
        <v>4867.83</v>
      </c>
      <c r="N168" s="35">
        <v>0</v>
      </c>
      <c r="O168" s="35">
        <v>0</v>
      </c>
      <c r="P168" s="35">
        <v>0</v>
      </c>
      <c r="Q168" s="35">
        <v>0</v>
      </c>
      <c r="R168" s="35"/>
      <c r="S168" s="35" t="s">
        <v>29</v>
      </c>
      <c r="T168" s="36" t="s">
        <v>30</v>
      </c>
    </row>
    <row r="169" spans="1:20">
      <c r="A169" s="21"/>
      <c r="B169" s="22"/>
      <c r="C169" s="61"/>
      <c r="D169" s="62"/>
      <c r="E169" s="62"/>
      <c r="F169" s="62"/>
      <c r="G169" s="62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</row>
    <row r="170" spans="1:20">
      <c r="A170" s="24"/>
      <c r="B170" s="25" t="s">
        <v>174</v>
      </c>
      <c r="C170" s="38" t="s">
        <v>175</v>
      </c>
      <c r="D170" s="26"/>
      <c r="E170" s="27"/>
      <c r="F170" s="28"/>
      <c r="G170" s="28">
        <f>SUM(G171:G185)</f>
        <v>0</v>
      </c>
      <c r="H170" s="28"/>
      <c r="I170" s="28">
        <v>27750.63</v>
      </c>
      <c r="J170" s="28"/>
      <c r="K170" s="28">
        <v>33831.119999999995</v>
      </c>
      <c r="L170" s="28"/>
      <c r="M170" s="28">
        <v>74513.917499999996</v>
      </c>
      <c r="N170" s="28"/>
      <c r="O170" s="28">
        <v>0</v>
      </c>
      <c r="P170" s="28"/>
      <c r="Q170" s="28">
        <v>0</v>
      </c>
      <c r="R170" s="28"/>
      <c r="S170" s="28"/>
      <c r="T170" s="29"/>
    </row>
    <row r="171" spans="1:20">
      <c r="A171" s="30"/>
      <c r="B171" s="31" t="s">
        <v>176</v>
      </c>
      <c r="C171" s="39" t="s">
        <v>177</v>
      </c>
      <c r="D171" s="32" t="s">
        <v>154</v>
      </c>
      <c r="E171" s="33">
        <v>1</v>
      </c>
      <c r="F171" s="34">
        <v>0</v>
      </c>
      <c r="G171" s="35">
        <f>ROUND(E171*F171,2)</f>
        <v>0</v>
      </c>
      <c r="H171" s="34">
        <v>0</v>
      </c>
      <c r="I171" s="35">
        <v>0</v>
      </c>
      <c r="J171" s="34">
        <v>3271.12</v>
      </c>
      <c r="K171" s="35">
        <v>3271.12</v>
      </c>
      <c r="L171" s="35">
        <v>21</v>
      </c>
      <c r="M171" s="35">
        <v>3958.0551999999998</v>
      </c>
      <c r="N171" s="35">
        <v>0</v>
      </c>
      <c r="O171" s="35">
        <v>0</v>
      </c>
      <c r="P171" s="35">
        <v>0</v>
      </c>
      <c r="Q171" s="35">
        <v>0</v>
      </c>
      <c r="R171" s="35"/>
      <c r="S171" s="35" t="s">
        <v>29</v>
      </c>
      <c r="T171" s="36" t="s">
        <v>30</v>
      </c>
    </row>
    <row r="172" spans="1:20">
      <c r="A172" s="21"/>
      <c r="B172" s="22"/>
      <c r="C172" s="61"/>
      <c r="D172" s="62"/>
      <c r="E172" s="62"/>
      <c r="F172" s="62"/>
      <c r="G172" s="62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</row>
    <row r="173" spans="1:20">
      <c r="A173" s="30"/>
      <c r="B173" s="31" t="s">
        <v>178</v>
      </c>
      <c r="C173" s="39" t="s">
        <v>179</v>
      </c>
      <c r="D173" s="32" t="s">
        <v>154</v>
      </c>
      <c r="E173" s="33">
        <v>1</v>
      </c>
      <c r="F173" s="34">
        <v>0</v>
      </c>
      <c r="G173" s="35">
        <f>ROUND(E173*F173,2)</f>
        <v>0</v>
      </c>
      <c r="H173" s="34">
        <v>2870.51</v>
      </c>
      <c r="I173" s="35">
        <v>2870.51</v>
      </c>
      <c r="J173" s="34">
        <v>0</v>
      </c>
      <c r="K173" s="35">
        <v>0</v>
      </c>
      <c r="L173" s="35">
        <v>21</v>
      </c>
      <c r="M173" s="35">
        <v>3473.3171000000002</v>
      </c>
      <c r="N173" s="35">
        <v>0</v>
      </c>
      <c r="O173" s="35">
        <v>0</v>
      </c>
      <c r="P173" s="35">
        <v>0</v>
      </c>
      <c r="Q173" s="35">
        <v>0</v>
      </c>
      <c r="R173" s="35"/>
      <c r="S173" s="35" t="s">
        <v>29</v>
      </c>
      <c r="T173" s="36" t="s">
        <v>30</v>
      </c>
    </row>
    <row r="174" spans="1:20">
      <c r="A174" s="21"/>
      <c r="B174" s="22"/>
      <c r="C174" s="61"/>
      <c r="D174" s="62"/>
      <c r="E174" s="62"/>
      <c r="F174" s="62"/>
      <c r="G174" s="62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</row>
    <row r="175" spans="1:20">
      <c r="A175" s="30"/>
      <c r="B175" s="31" t="s">
        <v>180</v>
      </c>
      <c r="C175" s="39" t="s">
        <v>181</v>
      </c>
      <c r="D175" s="32" t="s">
        <v>154</v>
      </c>
      <c r="E175" s="33">
        <v>1</v>
      </c>
      <c r="F175" s="34">
        <v>0</v>
      </c>
      <c r="G175" s="35">
        <f>ROUND(E175*F175,2)</f>
        <v>0</v>
      </c>
      <c r="H175" s="34">
        <v>2680.12</v>
      </c>
      <c r="I175" s="35">
        <v>2680.12</v>
      </c>
      <c r="J175" s="34">
        <v>0</v>
      </c>
      <c r="K175" s="35">
        <v>0</v>
      </c>
      <c r="L175" s="35">
        <v>21</v>
      </c>
      <c r="M175" s="35">
        <v>3242.9451999999997</v>
      </c>
      <c r="N175" s="35">
        <v>0</v>
      </c>
      <c r="O175" s="35">
        <v>0</v>
      </c>
      <c r="P175" s="35">
        <v>0</v>
      </c>
      <c r="Q175" s="35">
        <v>0</v>
      </c>
      <c r="R175" s="35"/>
      <c r="S175" s="35" t="s">
        <v>29</v>
      </c>
      <c r="T175" s="36" t="s">
        <v>30</v>
      </c>
    </row>
    <row r="176" spans="1:20">
      <c r="A176" s="21"/>
      <c r="B176" s="22"/>
      <c r="C176" s="61"/>
      <c r="D176" s="62"/>
      <c r="E176" s="62"/>
      <c r="F176" s="62"/>
      <c r="G176" s="62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</row>
    <row r="177" spans="1:20">
      <c r="A177" s="30"/>
      <c r="B177" s="31" t="s">
        <v>182</v>
      </c>
      <c r="C177" s="39" t="s">
        <v>183</v>
      </c>
      <c r="D177" s="32" t="s">
        <v>184</v>
      </c>
      <c r="E177" s="33">
        <v>1</v>
      </c>
      <c r="F177" s="34">
        <v>0</v>
      </c>
      <c r="G177" s="35">
        <f>ROUND(E177*F177,2)</f>
        <v>0</v>
      </c>
      <c r="H177" s="34">
        <v>0</v>
      </c>
      <c r="I177" s="35">
        <v>0</v>
      </c>
      <c r="J177" s="34">
        <v>15000</v>
      </c>
      <c r="K177" s="35">
        <v>15000</v>
      </c>
      <c r="L177" s="35">
        <v>21</v>
      </c>
      <c r="M177" s="35">
        <v>18150</v>
      </c>
      <c r="N177" s="35">
        <v>0</v>
      </c>
      <c r="O177" s="35">
        <v>0</v>
      </c>
      <c r="P177" s="35">
        <v>0</v>
      </c>
      <c r="Q177" s="35">
        <v>0</v>
      </c>
      <c r="R177" s="35"/>
      <c r="S177" s="35" t="s">
        <v>29</v>
      </c>
      <c r="T177" s="36" t="s">
        <v>30</v>
      </c>
    </row>
    <row r="178" spans="1:20">
      <c r="A178" s="21"/>
      <c r="B178" s="22"/>
      <c r="C178" s="61"/>
      <c r="D178" s="62"/>
      <c r="E178" s="62"/>
      <c r="F178" s="62"/>
      <c r="G178" s="62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</row>
    <row r="179" spans="1:20">
      <c r="A179" s="30"/>
      <c r="B179" s="31" t="s">
        <v>185</v>
      </c>
      <c r="C179" s="39" t="s">
        <v>186</v>
      </c>
      <c r="D179" s="32" t="s">
        <v>184</v>
      </c>
      <c r="E179" s="33">
        <v>1</v>
      </c>
      <c r="F179" s="34">
        <v>0</v>
      </c>
      <c r="G179" s="35">
        <f>ROUND(E179*F179,2)</f>
        <v>0</v>
      </c>
      <c r="H179" s="34">
        <v>3000</v>
      </c>
      <c r="I179" s="35">
        <v>3000</v>
      </c>
      <c r="J179" s="34">
        <v>0</v>
      </c>
      <c r="K179" s="35">
        <v>0</v>
      </c>
      <c r="L179" s="35">
        <v>21</v>
      </c>
      <c r="M179" s="35">
        <v>3630</v>
      </c>
      <c r="N179" s="35">
        <v>0</v>
      </c>
      <c r="O179" s="35">
        <v>0</v>
      </c>
      <c r="P179" s="35">
        <v>0</v>
      </c>
      <c r="Q179" s="35">
        <v>0</v>
      </c>
      <c r="R179" s="35"/>
      <c r="S179" s="35" t="s">
        <v>29</v>
      </c>
      <c r="T179" s="36" t="s">
        <v>30</v>
      </c>
    </row>
    <row r="180" spans="1:20">
      <c r="A180" s="21"/>
      <c r="B180" s="22"/>
      <c r="C180" s="61"/>
      <c r="D180" s="62"/>
      <c r="E180" s="62"/>
      <c r="F180" s="62"/>
      <c r="G180" s="62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</row>
    <row r="181" spans="1:20">
      <c r="A181" s="30"/>
      <c r="B181" s="31" t="s">
        <v>187</v>
      </c>
      <c r="C181" s="39" t="s">
        <v>188</v>
      </c>
      <c r="D181" s="32" t="s">
        <v>154</v>
      </c>
      <c r="E181" s="33">
        <v>1</v>
      </c>
      <c r="F181" s="34">
        <v>0</v>
      </c>
      <c r="G181" s="35">
        <f>ROUND(E181*F181,2)</f>
        <v>0</v>
      </c>
      <c r="H181" s="34">
        <v>5000</v>
      </c>
      <c r="I181" s="35">
        <v>5000</v>
      </c>
      <c r="J181" s="34">
        <v>0</v>
      </c>
      <c r="K181" s="35">
        <v>0</v>
      </c>
      <c r="L181" s="35">
        <v>21</v>
      </c>
      <c r="M181" s="35">
        <v>6050</v>
      </c>
      <c r="N181" s="35">
        <v>0</v>
      </c>
      <c r="O181" s="35">
        <v>0</v>
      </c>
      <c r="P181" s="35">
        <v>0</v>
      </c>
      <c r="Q181" s="35">
        <v>0</v>
      </c>
      <c r="R181" s="35"/>
      <c r="S181" s="35" t="s">
        <v>29</v>
      </c>
      <c r="T181" s="36" t="s">
        <v>30</v>
      </c>
    </row>
    <row r="182" spans="1:20">
      <c r="A182" s="21"/>
      <c r="B182" s="22"/>
      <c r="C182" s="61"/>
      <c r="D182" s="62"/>
      <c r="E182" s="62"/>
      <c r="F182" s="62"/>
      <c r="G182" s="62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</row>
    <row r="183" spans="1:20" ht="22.5">
      <c r="A183" s="30"/>
      <c r="B183" s="31" t="s">
        <v>189</v>
      </c>
      <c r="C183" s="39" t="s">
        <v>190</v>
      </c>
      <c r="D183" s="32" t="s">
        <v>154</v>
      </c>
      <c r="E183" s="33">
        <v>1</v>
      </c>
      <c r="F183" s="34">
        <v>0</v>
      </c>
      <c r="G183" s="35">
        <f>ROUND(E183*F183,2)</f>
        <v>0</v>
      </c>
      <c r="H183" s="34">
        <v>14200</v>
      </c>
      <c r="I183" s="35">
        <v>14200</v>
      </c>
      <c r="J183" s="34">
        <v>0</v>
      </c>
      <c r="K183" s="35">
        <v>0</v>
      </c>
      <c r="L183" s="35">
        <v>21</v>
      </c>
      <c r="M183" s="35">
        <v>17182</v>
      </c>
      <c r="N183" s="35">
        <v>0</v>
      </c>
      <c r="O183" s="35">
        <v>0</v>
      </c>
      <c r="P183" s="35">
        <v>0</v>
      </c>
      <c r="Q183" s="35">
        <v>0</v>
      </c>
      <c r="R183" s="35"/>
      <c r="S183" s="35" t="s">
        <v>29</v>
      </c>
      <c r="T183" s="36" t="s">
        <v>30</v>
      </c>
    </row>
    <row r="184" spans="1:20">
      <c r="A184" s="21"/>
      <c r="B184" s="22"/>
      <c r="C184" s="61"/>
      <c r="D184" s="62"/>
      <c r="E184" s="62"/>
      <c r="F184" s="62"/>
      <c r="G184" s="62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</row>
    <row r="185" spans="1:20">
      <c r="A185" s="30"/>
      <c r="B185" s="31" t="s">
        <v>191</v>
      </c>
      <c r="C185" s="39" t="s">
        <v>249</v>
      </c>
      <c r="D185" s="32" t="s">
        <v>184</v>
      </c>
      <c r="E185" s="33">
        <v>1</v>
      </c>
      <c r="F185" s="34">
        <v>0</v>
      </c>
      <c r="G185" s="35">
        <f>ROUND(E185*F185,2)</f>
        <v>0</v>
      </c>
      <c r="H185" s="34">
        <v>0</v>
      </c>
      <c r="I185" s="35">
        <v>0</v>
      </c>
      <c r="J185" s="34">
        <v>15560</v>
      </c>
      <c r="K185" s="35">
        <v>15560</v>
      </c>
      <c r="L185" s="35">
        <v>21</v>
      </c>
      <c r="M185" s="35">
        <v>18827.599999999999</v>
      </c>
      <c r="N185" s="35">
        <v>0</v>
      </c>
      <c r="O185" s="35">
        <v>0</v>
      </c>
      <c r="P185" s="35">
        <v>0</v>
      </c>
      <c r="Q185" s="35">
        <v>0</v>
      </c>
      <c r="R185" s="35"/>
      <c r="S185" s="35" t="s">
        <v>29</v>
      </c>
      <c r="T185" s="36" t="s">
        <v>30</v>
      </c>
    </row>
    <row r="186" spans="1:20">
      <c r="A186" s="21"/>
      <c r="B186" s="22"/>
      <c r="C186" s="61"/>
      <c r="D186" s="62"/>
      <c r="E186" s="62"/>
      <c r="F186" s="62"/>
      <c r="G186" s="62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</row>
    <row r="187" spans="1:20">
      <c r="A187" s="24"/>
      <c r="B187" s="25" t="s">
        <v>192</v>
      </c>
      <c r="C187" s="38" t="s">
        <v>193</v>
      </c>
      <c r="D187" s="26"/>
      <c r="E187" s="27"/>
      <c r="F187" s="28"/>
      <c r="G187" s="28">
        <f>SUM(G188:G204)</f>
        <v>0</v>
      </c>
      <c r="H187" s="28"/>
      <c r="I187" s="28">
        <v>28019.38</v>
      </c>
      <c r="J187" s="28"/>
      <c r="K187" s="28">
        <v>2866.59</v>
      </c>
      <c r="L187" s="28"/>
      <c r="M187" s="28">
        <v>37372.023699999998</v>
      </c>
      <c r="N187" s="28"/>
      <c r="O187" s="28">
        <v>0</v>
      </c>
      <c r="P187" s="28"/>
      <c r="Q187" s="28">
        <v>0</v>
      </c>
      <c r="R187" s="28"/>
      <c r="S187" s="28"/>
      <c r="T187" s="29"/>
    </row>
    <row r="188" spans="1:20">
      <c r="A188" s="30"/>
      <c r="B188" s="31" t="s">
        <v>194</v>
      </c>
      <c r="C188" s="39" t="s">
        <v>195</v>
      </c>
      <c r="D188" s="32" t="s">
        <v>154</v>
      </c>
      <c r="E188" s="33">
        <v>9</v>
      </c>
      <c r="F188" s="34">
        <v>0</v>
      </c>
      <c r="G188" s="35">
        <f>ROUND(E188*F188,2)</f>
        <v>0</v>
      </c>
      <c r="H188" s="34">
        <v>0</v>
      </c>
      <c r="I188" s="35">
        <v>0</v>
      </c>
      <c r="J188" s="34">
        <v>318.51</v>
      </c>
      <c r="K188" s="35">
        <v>2866.59</v>
      </c>
      <c r="L188" s="35">
        <v>21</v>
      </c>
      <c r="M188" s="35">
        <v>3468.5738999999999</v>
      </c>
      <c r="N188" s="35">
        <v>0</v>
      </c>
      <c r="O188" s="35">
        <v>0</v>
      </c>
      <c r="P188" s="35">
        <v>0</v>
      </c>
      <c r="Q188" s="35">
        <v>0</v>
      </c>
      <c r="R188" s="35"/>
      <c r="S188" s="35" t="s">
        <v>29</v>
      </c>
      <c r="T188" s="36" t="s">
        <v>30</v>
      </c>
    </row>
    <row r="189" spans="1:20">
      <c r="A189" s="21"/>
      <c r="B189" s="22"/>
      <c r="C189" s="61"/>
      <c r="D189" s="62"/>
      <c r="E189" s="62"/>
      <c r="F189" s="62"/>
      <c r="G189" s="62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</row>
    <row r="190" spans="1:20">
      <c r="A190" s="30"/>
      <c r="B190" s="31" t="s">
        <v>196</v>
      </c>
      <c r="C190" s="39" t="s">
        <v>197</v>
      </c>
      <c r="D190" s="32" t="s">
        <v>154</v>
      </c>
      <c r="E190" s="33">
        <v>4</v>
      </c>
      <c r="F190" s="34">
        <v>0</v>
      </c>
      <c r="G190" s="35">
        <f>ROUND(E190*F190,2)</f>
        <v>0</v>
      </c>
      <c r="H190" s="34">
        <v>14.7</v>
      </c>
      <c r="I190" s="35">
        <v>58.8</v>
      </c>
      <c r="J190" s="34">
        <v>0</v>
      </c>
      <c r="K190" s="35">
        <v>0</v>
      </c>
      <c r="L190" s="35">
        <v>21</v>
      </c>
      <c r="M190" s="35">
        <v>71.147999999999996</v>
      </c>
      <c r="N190" s="35">
        <v>0</v>
      </c>
      <c r="O190" s="35">
        <v>0</v>
      </c>
      <c r="P190" s="35">
        <v>0</v>
      </c>
      <c r="Q190" s="35">
        <v>0</v>
      </c>
      <c r="R190" s="35"/>
      <c r="S190" s="35" t="s">
        <v>29</v>
      </c>
      <c r="T190" s="36" t="s">
        <v>30</v>
      </c>
    </row>
    <row r="191" spans="1:20">
      <c r="A191" s="21"/>
      <c r="B191" s="22"/>
      <c r="C191" s="61"/>
      <c r="D191" s="62"/>
      <c r="E191" s="62"/>
      <c r="F191" s="62"/>
      <c r="G191" s="62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</row>
    <row r="192" spans="1:20">
      <c r="A192" s="30"/>
      <c r="B192" s="31" t="s">
        <v>198</v>
      </c>
      <c r="C192" s="39" t="s">
        <v>199</v>
      </c>
      <c r="D192" s="32" t="s">
        <v>154</v>
      </c>
      <c r="E192" s="33">
        <v>2</v>
      </c>
      <c r="F192" s="34">
        <v>0</v>
      </c>
      <c r="G192" s="35">
        <f>ROUND(E192*F192,2)</f>
        <v>0</v>
      </c>
      <c r="H192" s="34">
        <v>245</v>
      </c>
      <c r="I192" s="35">
        <v>490</v>
      </c>
      <c r="J192" s="34">
        <v>0</v>
      </c>
      <c r="K192" s="35">
        <v>0</v>
      </c>
      <c r="L192" s="35">
        <v>21</v>
      </c>
      <c r="M192" s="35">
        <v>592.9</v>
      </c>
      <c r="N192" s="35">
        <v>0</v>
      </c>
      <c r="O192" s="35">
        <v>0</v>
      </c>
      <c r="P192" s="35">
        <v>0</v>
      </c>
      <c r="Q192" s="35">
        <v>0</v>
      </c>
      <c r="R192" s="35"/>
      <c r="S192" s="35" t="s">
        <v>29</v>
      </c>
      <c r="T192" s="36" t="s">
        <v>30</v>
      </c>
    </row>
    <row r="193" spans="1:20">
      <c r="A193" s="21"/>
      <c r="B193" s="22"/>
      <c r="C193" s="61"/>
      <c r="D193" s="62"/>
      <c r="E193" s="62"/>
      <c r="F193" s="62"/>
      <c r="G193" s="62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</row>
    <row r="194" spans="1:20">
      <c r="A194" s="30"/>
      <c r="B194" s="31" t="s">
        <v>200</v>
      </c>
      <c r="C194" s="39" t="s">
        <v>160</v>
      </c>
      <c r="D194" s="32" t="s">
        <v>154</v>
      </c>
      <c r="E194" s="33">
        <v>2</v>
      </c>
      <c r="F194" s="34">
        <v>0</v>
      </c>
      <c r="G194" s="35">
        <f>ROUND(E194*F194,2)</f>
        <v>0</v>
      </c>
      <c r="H194" s="34">
        <v>15.3</v>
      </c>
      <c r="I194" s="35">
        <v>30.6</v>
      </c>
      <c r="J194" s="34">
        <v>0</v>
      </c>
      <c r="K194" s="35">
        <v>0</v>
      </c>
      <c r="L194" s="35">
        <v>21</v>
      </c>
      <c r="M194" s="35">
        <v>37.026000000000003</v>
      </c>
      <c r="N194" s="35">
        <v>0</v>
      </c>
      <c r="O194" s="35">
        <v>0</v>
      </c>
      <c r="P194" s="35">
        <v>0</v>
      </c>
      <c r="Q194" s="35">
        <v>0</v>
      </c>
      <c r="R194" s="35"/>
      <c r="S194" s="35" t="s">
        <v>29</v>
      </c>
      <c r="T194" s="36" t="s">
        <v>30</v>
      </c>
    </row>
    <row r="195" spans="1:20">
      <c r="A195" s="21"/>
      <c r="B195" s="22"/>
      <c r="C195" s="61"/>
      <c r="D195" s="62"/>
      <c r="E195" s="62"/>
      <c r="F195" s="62"/>
      <c r="G195" s="62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</row>
    <row r="196" spans="1:20">
      <c r="A196" s="30"/>
      <c r="B196" s="31" t="s">
        <v>201</v>
      </c>
      <c r="C196" s="39" t="s">
        <v>202</v>
      </c>
      <c r="D196" s="32" t="s">
        <v>154</v>
      </c>
      <c r="E196" s="33">
        <v>4</v>
      </c>
      <c r="F196" s="34">
        <v>0</v>
      </c>
      <c r="G196" s="35">
        <f>ROUND(E196*F196,2)</f>
        <v>0</v>
      </c>
      <c r="H196" s="34">
        <v>440</v>
      </c>
      <c r="I196" s="35">
        <v>1760</v>
      </c>
      <c r="J196" s="34">
        <v>0</v>
      </c>
      <c r="K196" s="35">
        <v>0</v>
      </c>
      <c r="L196" s="35">
        <v>21</v>
      </c>
      <c r="M196" s="35">
        <v>2129.6</v>
      </c>
      <c r="N196" s="35">
        <v>0</v>
      </c>
      <c r="O196" s="35">
        <v>0</v>
      </c>
      <c r="P196" s="35">
        <v>0</v>
      </c>
      <c r="Q196" s="35">
        <v>0</v>
      </c>
      <c r="R196" s="35"/>
      <c r="S196" s="35" t="s">
        <v>29</v>
      </c>
      <c r="T196" s="36" t="s">
        <v>30</v>
      </c>
    </row>
    <row r="197" spans="1:20">
      <c r="A197" s="21"/>
      <c r="B197" s="22"/>
      <c r="C197" s="61"/>
      <c r="D197" s="62"/>
      <c r="E197" s="62"/>
      <c r="F197" s="62"/>
      <c r="G197" s="62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</row>
    <row r="198" spans="1:20">
      <c r="A198" s="30"/>
      <c r="B198" s="31" t="s">
        <v>203</v>
      </c>
      <c r="C198" s="39" t="s">
        <v>204</v>
      </c>
      <c r="D198" s="32" t="s">
        <v>173</v>
      </c>
      <c r="E198" s="33">
        <v>9.3000000000000007</v>
      </c>
      <c r="F198" s="34">
        <v>0</v>
      </c>
      <c r="G198" s="35">
        <f>ROUND(E198*F198,2)</f>
        <v>0</v>
      </c>
      <c r="H198" s="34">
        <v>32.5</v>
      </c>
      <c r="I198" s="35">
        <v>302.25</v>
      </c>
      <c r="J198" s="34">
        <v>0</v>
      </c>
      <c r="K198" s="35">
        <v>0</v>
      </c>
      <c r="L198" s="35">
        <v>21</v>
      </c>
      <c r="M198" s="35">
        <v>365.72249999999997</v>
      </c>
      <c r="N198" s="35">
        <v>0</v>
      </c>
      <c r="O198" s="35">
        <v>0</v>
      </c>
      <c r="P198" s="35">
        <v>0</v>
      </c>
      <c r="Q198" s="35">
        <v>0</v>
      </c>
      <c r="R198" s="35"/>
      <c r="S198" s="35" t="s">
        <v>29</v>
      </c>
      <c r="T198" s="36" t="s">
        <v>30</v>
      </c>
    </row>
    <row r="199" spans="1:20">
      <c r="A199" s="21"/>
      <c r="B199" s="22"/>
      <c r="C199" s="61"/>
      <c r="D199" s="62"/>
      <c r="E199" s="62"/>
      <c r="F199" s="62"/>
      <c r="G199" s="62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</row>
    <row r="200" spans="1:20">
      <c r="A200" s="30"/>
      <c r="B200" s="31" t="s">
        <v>205</v>
      </c>
      <c r="C200" s="39" t="s">
        <v>206</v>
      </c>
      <c r="D200" s="32" t="s">
        <v>154</v>
      </c>
      <c r="E200" s="33">
        <v>9</v>
      </c>
      <c r="F200" s="34">
        <v>0</v>
      </c>
      <c r="G200" s="35">
        <f>ROUND(E200*F200,2)</f>
        <v>0</v>
      </c>
      <c r="H200" s="34">
        <v>31.27</v>
      </c>
      <c r="I200" s="35">
        <v>281.43</v>
      </c>
      <c r="J200" s="34">
        <v>0</v>
      </c>
      <c r="K200" s="35">
        <v>0</v>
      </c>
      <c r="L200" s="35">
        <v>21</v>
      </c>
      <c r="M200" s="35">
        <v>340.53030000000001</v>
      </c>
      <c r="N200" s="35">
        <v>0</v>
      </c>
      <c r="O200" s="35">
        <v>0</v>
      </c>
      <c r="P200" s="35">
        <v>0</v>
      </c>
      <c r="Q200" s="35">
        <v>0</v>
      </c>
      <c r="R200" s="35"/>
      <c r="S200" s="35" t="s">
        <v>29</v>
      </c>
      <c r="T200" s="36" t="s">
        <v>30</v>
      </c>
    </row>
    <row r="201" spans="1:20">
      <c r="A201" s="21"/>
      <c r="B201" s="22"/>
      <c r="C201" s="61"/>
      <c r="D201" s="62"/>
      <c r="E201" s="62"/>
      <c r="F201" s="62"/>
      <c r="G201" s="62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</row>
    <row r="202" spans="1:20">
      <c r="A202" s="30"/>
      <c r="B202" s="31" t="s">
        <v>207</v>
      </c>
      <c r="C202" s="39" t="s">
        <v>208</v>
      </c>
      <c r="D202" s="32" t="s">
        <v>154</v>
      </c>
      <c r="E202" s="33">
        <v>9</v>
      </c>
      <c r="F202" s="34">
        <v>0</v>
      </c>
      <c r="G202" s="35">
        <f>ROUND(E202*F202,2)</f>
        <v>0</v>
      </c>
      <c r="H202" s="34">
        <v>12.6</v>
      </c>
      <c r="I202" s="35">
        <v>113.4</v>
      </c>
      <c r="J202" s="34">
        <v>0</v>
      </c>
      <c r="K202" s="35">
        <v>0</v>
      </c>
      <c r="L202" s="35">
        <v>21</v>
      </c>
      <c r="M202" s="35">
        <v>137.214</v>
      </c>
      <c r="N202" s="35">
        <v>0</v>
      </c>
      <c r="O202" s="35">
        <v>0</v>
      </c>
      <c r="P202" s="35">
        <v>0</v>
      </c>
      <c r="Q202" s="35">
        <v>0</v>
      </c>
      <c r="R202" s="35"/>
      <c r="S202" s="35" t="s">
        <v>29</v>
      </c>
      <c r="T202" s="36" t="s">
        <v>30</v>
      </c>
    </row>
    <row r="203" spans="1:20">
      <c r="A203" s="21"/>
      <c r="B203" s="22"/>
      <c r="C203" s="61"/>
      <c r="D203" s="62"/>
      <c r="E203" s="62"/>
      <c r="F203" s="62"/>
      <c r="G203" s="62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</row>
    <row r="204" spans="1:20">
      <c r="A204" s="30"/>
      <c r="B204" s="31" t="s">
        <v>209</v>
      </c>
      <c r="C204" s="39" t="s">
        <v>210</v>
      </c>
      <c r="D204" s="32" t="s">
        <v>154</v>
      </c>
      <c r="E204" s="33">
        <v>2</v>
      </c>
      <c r="F204" s="34">
        <v>0</v>
      </c>
      <c r="G204" s="35">
        <f>ROUND(E204*F204,2)</f>
        <v>0</v>
      </c>
      <c r="H204" s="34">
        <v>12</v>
      </c>
      <c r="I204" s="35">
        <v>24</v>
      </c>
      <c r="J204" s="34">
        <v>0</v>
      </c>
      <c r="K204" s="35">
        <v>0</v>
      </c>
      <c r="L204" s="35">
        <v>21</v>
      </c>
      <c r="M204" s="35">
        <v>29.04</v>
      </c>
      <c r="N204" s="35">
        <v>0</v>
      </c>
      <c r="O204" s="35">
        <v>0</v>
      </c>
      <c r="P204" s="35">
        <v>0</v>
      </c>
      <c r="Q204" s="35">
        <v>0</v>
      </c>
      <c r="R204" s="35"/>
      <c r="S204" s="35" t="s">
        <v>29</v>
      </c>
      <c r="T204" s="36" t="s">
        <v>30</v>
      </c>
    </row>
    <row r="205" spans="1:20">
      <c r="A205" s="21"/>
      <c r="B205" s="22"/>
      <c r="C205" s="61"/>
      <c r="D205" s="62"/>
      <c r="E205" s="62"/>
      <c r="F205" s="62"/>
      <c r="G205" s="62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</row>
    <row r="206" spans="1:20">
      <c r="A206" s="24"/>
      <c r="B206" s="25" t="s">
        <v>211</v>
      </c>
      <c r="C206" s="38" t="s">
        <v>212</v>
      </c>
      <c r="D206" s="26"/>
      <c r="E206" s="27"/>
      <c r="F206" s="28"/>
      <c r="G206" s="28">
        <f>G207</f>
        <v>0</v>
      </c>
      <c r="H206" s="28"/>
      <c r="I206" s="28">
        <v>0</v>
      </c>
      <c r="J206" s="28"/>
      <c r="K206" s="28">
        <v>4740</v>
      </c>
      <c r="L206" s="28"/>
      <c r="M206" s="28">
        <v>5735.4</v>
      </c>
      <c r="N206" s="28"/>
      <c r="O206" s="28">
        <v>0</v>
      </c>
      <c r="P206" s="28"/>
      <c r="Q206" s="28">
        <v>0</v>
      </c>
      <c r="R206" s="28"/>
      <c r="S206" s="28"/>
      <c r="T206" s="29"/>
    </row>
    <row r="207" spans="1:20" ht="22.5">
      <c r="A207" s="30"/>
      <c r="B207" s="31" t="s">
        <v>213</v>
      </c>
      <c r="C207" s="39" t="s">
        <v>214</v>
      </c>
      <c r="D207" s="32" t="s">
        <v>184</v>
      </c>
      <c r="E207" s="33">
        <v>1</v>
      </c>
      <c r="F207" s="34">
        <v>0</v>
      </c>
      <c r="G207" s="35">
        <f>ROUND(E207*F207,2)</f>
        <v>0</v>
      </c>
      <c r="H207" s="34">
        <v>0</v>
      </c>
      <c r="I207" s="35">
        <v>0</v>
      </c>
      <c r="J207" s="34">
        <v>4740</v>
      </c>
      <c r="K207" s="35">
        <v>4740</v>
      </c>
      <c r="L207" s="35">
        <v>21</v>
      </c>
      <c r="M207" s="35">
        <v>5735.4</v>
      </c>
      <c r="N207" s="35">
        <v>0</v>
      </c>
      <c r="O207" s="35">
        <v>0</v>
      </c>
      <c r="P207" s="35">
        <v>0</v>
      </c>
      <c r="Q207" s="35">
        <v>0</v>
      </c>
      <c r="R207" s="35"/>
      <c r="S207" s="35" t="s">
        <v>29</v>
      </c>
      <c r="T207" s="36" t="s">
        <v>30</v>
      </c>
    </row>
    <row r="208" spans="1:20">
      <c r="A208" s="21"/>
      <c r="B208" s="22"/>
      <c r="C208" s="61"/>
      <c r="D208" s="62"/>
      <c r="E208" s="62"/>
      <c r="F208" s="62"/>
      <c r="G208" s="62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</row>
    <row r="209" spans="1:20">
      <c r="A209" s="24"/>
      <c r="B209" s="25" t="s">
        <v>215</v>
      </c>
      <c r="C209" s="38" t="s">
        <v>216</v>
      </c>
      <c r="D209" s="26"/>
      <c r="E209" s="27"/>
      <c r="F209" s="28"/>
      <c r="G209" s="28">
        <f>G210+G213</f>
        <v>0</v>
      </c>
      <c r="H209" s="28"/>
      <c r="I209" s="28">
        <v>1176.26</v>
      </c>
      <c r="J209" s="28"/>
      <c r="K209" s="28">
        <v>1136.2</v>
      </c>
      <c r="L209" s="28"/>
      <c r="M209" s="28">
        <v>2798.0766000000003</v>
      </c>
      <c r="N209" s="28"/>
      <c r="O209" s="28">
        <v>0.01</v>
      </c>
      <c r="P209" s="28"/>
      <c r="Q209" s="28">
        <v>0</v>
      </c>
      <c r="R209" s="28"/>
      <c r="S209" s="28"/>
      <c r="T209" s="29"/>
    </row>
    <row r="210" spans="1:20">
      <c r="A210" s="30"/>
      <c r="B210" s="31" t="s">
        <v>217</v>
      </c>
      <c r="C210" s="39" t="s">
        <v>218</v>
      </c>
      <c r="D210" s="32" t="s">
        <v>105</v>
      </c>
      <c r="E210" s="33">
        <v>109.25</v>
      </c>
      <c r="F210" s="34">
        <v>0</v>
      </c>
      <c r="G210" s="35">
        <f>ROUND(E210*F210,2)</f>
        <v>0</v>
      </c>
      <c r="H210" s="34">
        <v>5.4</v>
      </c>
      <c r="I210" s="35">
        <v>589.95000000000005</v>
      </c>
      <c r="J210" s="34">
        <v>10.4</v>
      </c>
      <c r="K210" s="35">
        <v>1136.2</v>
      </c>
      <c r="L210" s="35">
        <v>21</v>
      </c>
      <c r="M210" s="35">
        <v>2088.6415000000002</v>
      </c>
      <c r="N210" s="35">
        <v>6.0000000000000002E-5</v>
      </c>
      <c r="O210" s="35">
        <v>0.01</v>
      </c>
      <c r="P210" s="35">
        <v>0</v>
      </c>
      <c r="Q210" s="35">
        <v>0</v>
      </c>
      <c r="R210" s="35"/>
      <c r="S210" s="35" t="s">
        <v>52</v>
      </c>
      <c r="T210" s="36" t="s">
        <v>53</v>
      </c>
    </row>
    <row r="211" spans="1:20">
      <c r="A211" s="21"/>
      <c r="B211" s="22"/>
      <c r="C211" s="46" t="s">
        <v>219</v>
      </c>
      <c r="D211" s="42"/>
      <c r="E211" s="43">
        <v>109.25</v>
      </c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</row>
    <row r="212" spans="1:20">
      <c r="A212" s="21"/>
      <c r="B212" s="22"/>
      <c r="C212" s="50"/>
      <c r="D212" s="51"/>
      <c r="E212" s="51"/>
      <c r="F212" s="51"/>
      <c r="G212" s="51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</row>
    <row r="213" spans="1:20">
      <c r="A213" s="30"/>
      <c r="B213" s="31" t="s">
        <v>220</v>
      </c>
      <c r="C213" s="39" t="s">
        <v>221</v>
      </c>
      <c r="D213" s="32" t="s">
        <v>173</v>
      </c>
      <c r="E213" s="33">
        <v>38.07197</v>
      </c>
      <c r="F213" s="34">
        <v>0</v>
      </c>
      <c r="G213" s="35">
        <f>ROUND(E213*F213,2)</f>
        <v>0</v>
      </c>
      <c r="H213" s="34">
        <v>15.4</v>
      </c>
      <c r="I213" s="35">
        <v>586.30999999999995</v>
      </c>
      <c r="J213" s="34">
        <v>0</v>
      </c>
      <c r="K213" s="35">
        <v>0</v>
      </c>
      <c r="L213" s="35">
        <v>21</v>
      </c>
      <c r="M213" s="35">
        <v>709.43509999999992</v>
      </c>
      <c r="N213" s="35">
        <v>0</v>
      </c>
      <c r="O213" s="35">
        <v>0</v>
      </c>
      <c r="P213" s="35">
        <v>0</v>
      </c>
      <c r="Q213" s="35">
        <v>0</v>
      </c>
      <c r="R213" s="35" t="s">
        <v>222</v>
      </c>
      <c r="S213" s="35" t="s">
        <v>223</v>
      </c>
      <c r="T213" s="36" t="s">
        <v>223</v>
      </c>
    </row>
    <row r="214" spans="1:20">
      <c r="A214" s="21"/>
      <c r="B214" s="22"/>
      <c r="C214" s="46" t="s">
        <v>224</v>
      </c>
      <c r="D214" s="42"/>
      <c r="E214" s="43">
        <v>38.07197</v>
      </c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</row>
    <row r="215" spans="1:20">
      <c r="A215" s="21"/>
      <c r="B215" s="22"/>
      <c r="C215" s="50"/>
      <c r="D215" s="51"/>
      <c r="E215" s="51"/>
      <c r="F215" s="51"/>
      <c r="G215" s="51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</row>
    <row r="216" spans="1:20">
      <c r="A216" s="24"/>
      <c r="B216" s="25" t="s">
        <v>225</v>
      </c>
      <c r="C216" s="38" t="s">
        <v>226</v>
      </c>
      <c r="D216" s="26"/>
      <c r="E216" s="27"/>
      <c r="F216" s="28"/>
      <c r="G216" s="28">
        <f>G217</f>
        <v>0</v>
      </c>
      <c r="H216" s="28"/>
      <c r="I216" s="28">
        <v>0</v>
      </c>
      <c r="J216" s="28"/>
      <c r="K216" s="28">
        <v>242000</v>
      </c>
      <c r="L216" s="28"/>
      <c r="M216" s="28">
        <v>292820</v>
      </c>
      <c r="N216" s="28"/>
      <c r="O216" s="28">
        <v>0</v>
      </c>
      <c r="P216" s="28"/>
      <c r="Q216" s="28">
        <v>0</v>
      </c>
      <c r="R216" s="28"/>
      <c r="S216" s="28"/>
      <c r="T216" s="29"/>
    </row>
    <row r="217" spans="1:20">
      <c r="A217" s="30"/>
      <c r="B217" s="31" t="s">
        <v>227</v>
      </c>
      <c r="C217" s="39" t="s">
        <v>228</v>
      </c>
      <c r="D217" s="32" t="s">
        <v>141</v>
      </c>
      <c r="E217" s="33">
        <v>2</v>
      </c>
      <c r="F217" s="34">
        <v>0</v>
      </c>
      <c r="G217" s="35">
        <f>ROUND(E217*F217,2)</f>
        <v>0</v>
      </c>
      <c r="H217" s="34">
        <v>0</v>
      </c>
      <c r="I217" s="35">
        <v>0</v>
      </c>
      <c r="J217" s="34">
        <v>121000</v>
      </c>
      <c r="K217" s="35">
        <v>242000</v>
      </c>
      <c r="L217" s="35">
        <v>21</v>
      </c>
      <c r="M217" s="35">
        <v>292820</v>
      </c>
      <c r="N217" s="35">
        <v>2.7E-4</v>
      </c>
      <c r="O217" s="35">
        <v>0</v>
      </c>
      <c r="P217" s="35">
        <v>0</v>
      </c>
      <c r="Q217" s="35">
        <v>0</v>
      </c>
      <c r="R217" s="35"/>
      <c r="S217" s="35" t="s">
        <v>29</v>
      </c>
      <c r="T217" s="36" t="s">
        <v>30</v>
      </c>
    </row>
    <row r="218" spans="1:20">
      <c r="A218" s="21"/>
      <c r="B218" s="22"/>
      <c r="C218" s="46" t="s">
        <v>229</v>
      </c>
      <c r="D218" s="42"/>
      <c r="E218" s="4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</row>
    <row r="219" spans="1:20">
      <c r="A219" s="21"/>
      <c r="B219" s="22"/>
      <c r="C219" s="47" t="s">
        <v>230</v>
      </c>
      <c r="D219" s="44"/>
      <c r="E219" s="45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</row>
    <row r="220" spans="1:20">
      <c r="A220" s="21"/>
      <c r="B220" s="22"/>
      <c r="C220" s="46" t="s">
        <v>90</v>
      </c>
      <c r="D220" s="42"/>
      <c r="E220" s="43">
        <v>2</v>
      </c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</row>
    <row r="221" spans="1:20">
      <c r="A221" s="21"/>
      <c r="B221" s="22"/>
      <c r="C221" s="50"/>
      <c r="D221" s="51"/>
      <c r="E221" s="51"/>
      <c r="F221" s="51"/>
      <c r="G221" s="51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</row>
    <row r="222" spans="1:20">
      <c r="A222" s="24"/>
      <c r="B222" s="25" t="s">
        <v>231</v>
      </c>
      <c r="C222" s="38" t="s">
        <v>232</v>
      </c>
      <c r="D222" s="26"/>
      <c r="E222" s="27"/>
      <c r="F222" s="28"/>
      <c r="G222" s="28">
        <f>SUM(G223:G235)</f>
        <v>0</v>
      </c>
      <c r="H222" s="28"/>
      <c r="I222" s="28">
        <v>0</v>
      </c>
      <c r="J222" s="28"/>
      <c r="K222" s="28">
        <v>15762.02</v>
      </c>
      <c r="L222" s="28"/>
      <c r="M222" s="28">
        <v>19072.044199999997</v>
      </c>
      <c r="N222" s="28"/>
      <c r="O222" s="28">
        <v>0</v>
      </c>
      <c r="P222" s="28"/>
      <c r="Q222" s="28">
        <v>0</v>
      </c>
      <c r="R222" s="28"/>
      <c r="S222" s="28"/>
      <c r="T222" s="29"/>
    </row>
    <row r="223" spans="1:20" ht="22.5">
      <c r="A223" s="30"/>
      <c r="B223" s="31" t="s">
        <v>233</v>
      </c>
      <c r="C223" s="39" t="s">
        <v>234</v>
      </c>
      <c r="D223" s="32" t="s">
        <v>92</v>
      </c>
      <c r="E223" s="33">
        <v>5</v>
      </c>
      <c r="F223" s="34">
        <v>0</v>
      </c>
      <c r="G223" s="35">
        <f>ROUND(E223*F223,2)</f>
        <v>0</v>
      </c>
      <c r="H223" s="34">
        <v>0</v>
      </c>
      <c r="I223" s="35">
        <v>0</v>
      </c>
      <c r="J223" s="34">
        <v>162</v>
      </c>
      <c r="K223" s="35">
        <v>1876.84</v>
      </c>
      <c r="L223" s="35">
        <v>21</v>
      </c>
      <c r="M223" s="35">
        <v>2270.9764</v>
      </c>
      <c r="N223" s="35">
        <v>0</v>
      </c>
      <c r="O223" s="35">
        <v>0</v>
      </c>
      <c r="P223" s="35">
        <v>0</v>
      </c>
      <c r="Q223" s="35">
        <v>0</v>
      </c>
      <c r="R223" s="35" t="s">
        <v>235</v>
      </c>
      <c r="S223" s="35" t="s">
        <v>52</v>
      </c>
      <c r="T223" s="36" t="s">
        <v>53</v>
      </c>
    </row>
    <row r="224" spans="1:20">
      <c r="A224" s="21"/>
      <c r="B224" s="22"/>
      <c r="C224" s="63" t="s">
        <v>236</v>
      </c>
      <c r="D224" s="64"/>
      <c r="E224" s="64"/>
      <c r="F224" s="64"/>
      <c r="G224" s="64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</row>
    <row r="225" spans="1:20">
      <c r="A225" s="21"/>
      <c r="B225" s="22"/>
      <c r="C225" s="50"/>
      <c r="D225" s="51"/>
      <c r="E225" s="51"/>
      <c r="F225" s="51"/>
      <c r="G225" s="51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</row>
    <row r="226" spans="1:20">
      <c r="A226" s="30"/>
      <c r="B226" s="31" t="s">
        <v>237</v>
      </c>
      <c r="C226" s="39" t="s">
        <v>238</v>
      </c>
      <c r="D226" s="32" t="s">
        <v>92</v>
      </c>
      <c r="E226" s="33">
        <v>5</v>
      </c>
      <c r="F226" s="34">
        <v>0</v>
      </c>
      <c r="G226" s="35">
        <f>ROUND(E226*F226,2)</f>
        <v>0</v>
      </c>
      <c r="H226" s="34">
        <v>0</v>
      </c>
      <c r="I226" s="35">
        <v>0</v>
      </c>
      <c r="J226" s="34">
        <v>220</v>
      </c>
      <c r="K226" s="35">
        <v>2548.8000000000002</v>
      </c>
      <c r="L226" s="35">
        <v>21</v>
      </c>
      <c r="M226" s="35">
        <v>3084.0480000000002</v>
      </c>
      <c r="N226" s="35">
        <v>0</v>
      </c>
      <c r="O226" s="35">
        <v>0</v>
      </c>
      <c r="P226" s="35">
        <v>0</v>
      </c>
      <c r="Q226" s="35">
        <v>0</v>
      </c>
      <c r="R226" s="35" t="s">
        <v>135</v>
      </c>
      <c r="S226" s="35" t="s">
        <v>52</v>
      </c>
      <c r="T226" s="36" t="s">
        <v>53</v>
      </c>
    </row>
    <row r="227" spans="1:20">
      <c r="A227" s="21"/>
      <c r="B227" s="22"/>
      <c r="C227" s="50"/>
      <c r="D227" s="51"/>
      <c r="E227" s="51"/>
      <c r="F227" s="51"/>
      <c r="G227" s="51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</row>
    <row r="228" spans="1:20">
      <c r="A228" s="30"/>
      <c r="B228" s="31" t="s">
        <v>239</v>
      </c>
      <c r="C228" s="39" t="s">
        <v>240</v>
      </c>
      <c r="D228" s="32" t="s">
        <v>92</v>
      </c>
      <c r="E228" s="33">
        <v>5</v>
      </c>
      <c r="F228" s="34">
        <v>0</v>
      </c>
      <c r="G228" s="35">
        <f>ROUND(E228*F228,2)</f>
        <v>0</v>
      </c>
      <c r="H228" s="34">
        <v>0</v>
      </c>
      <c r="I228" s="35">
        <v>0</v>
      </c>
      <c r="J228" s="34">
        <v>15.7</v>
      </c>
      <c r="K228" s="35">
        <v>727.57</v>
      </c>
      <c r="L228" s="35">
        <v>21</v>
      </c>
      <c r="M228" s="35">
        <v>880.35970000000009</v>
      </c>
      <c r="N228" s="35">
        <v>0</v>
      </c>
      <c r="O228" s="35">
        <v>0</v>
      </c>
      <c r="P228" s="35">
        <v>0</v>
      </c>
      <c r="Q228" s="35">
        <v>0</v>
      </c>
      <c r="R228" s="35" t="s">
        <v>135</v>
      </c>
      <c r="S228" s="35" t="s">
        <v>52</v>
      </c>
      <c r="T228" s="36" t="s">
        <v>53</v>
      </c>
    </row>
    <row r="229" spans="1:20">
      <c r="A229" s="21"/>
      <c r="B229" s="22"/>
      <c r="C229" s="50"/>
      <c r="D229" s="51"/>
      <c r="E229" s="51"/>
      <c r="F229" s="51"/>
      <c r="G229" s="51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</row>
    <row r="230" spans="1:20">
      <c r="A230" s="30"/>
      <c r="B230" s="31" t="s">
        <v>241</v>
      </c>
      <c r="C230" s="39" t="s">
        <v>242</v>
      </c>
      <c r="D230" s="32" t="s">
        <v>92</v>
      </c>
      <c r="E230" s="33">
        <v>5</v>
      </c>
      <c r="F230" s="34">
        <v>0</v>
      </c>
      <c r="G230" s="35">
        <f>ROUND(E230*F230,2)</f>
        <v>0</v>
      </c>
      <c r="H230" s="34">
        <v>0</v>
      </c>
      <c r="I230" s="35">
        <v>0</v>
      </c>
      <c r="J230" s="34">
        <v>305.5</v>
      </c>
      <c r="K230" s="35">
        <v>3539.36</v>
      </c>
      <c r="L230" s="35">
        <v>21</v>
      </c>
      <c r="M230" s="35">
        <v>4282.6256000000003</v>
      </c>
      <c r="N230" s="35">
        <v>0</v>
      </c>
      <c r="O230" s="35">
        <v>0</v>
      </c>
      <c r="P230" s="35">
        <v>0</v>
      </c>
      <c r="Q230" s="35">
        <v>0</v>
      </c>
      <c r="R230" s="35" t="s">
        <v>135</v>
      </c>
      <c r="S230" s="35" t="s">
        <v>52</v>
      </c>
      <c r="T230" s="36" t="s">
        <v>53</v>
      </c>
    </row>
    <row r="231" spans="1:20">
      <c r="A231" s="21"/>
      <c r="B231" s="22"/>
      <c r="C231" s="50"/>
      <c r="D231" s="51"/>
      <c r="E231" s="51"/>
      <c r="F231" s="51"/>
      <c r="G231" s="51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</row>
    <row r="232" spans="1:20">
      <c r="A232" s="30"/>
      <c r="B232" s="31" t="s">
        <v>243</v>
      </c>
      <c r="C232" s="39" t="s">
        <v>244</v>
      </c>
      <c r="D232" s="32" t="s">
        <v>92</v>
      </c>
      <c r="E232" s="33">
        <v>5</v>
      </c>
      <c r="F232" s="34">
        <v>0</v>
      </c>
      <c r="G232" s="35">
        <f>ROUND(E232*F232,2)</f>
        <v>0</v>
      </c>
      <c r="H232" s="34">
        <v>0</v>
      </c>
      <c r="I232" s="35">
        <v>0</v>
      </c>
      <c r="J232" s="34">
        <v>10.199999999999999</v>
      </c>
      <c r="K232" s="35">
        <v>118.17</v>
      </c>
      <c r="L232" s="35">
        <v>21</v>
      </c>
      <c r="M232" s="35">
        <v>142.98570000000001</v>
      </c>
      <c r="N232" s="35">
        <v>0</v>
      </c>
      <c r="O232" s="35">
        <v>0</v>
      </c>
      <c r="P232" s="35">
        <v>0</v>
      </c>
      <c r="Q232" s="35">
        <v>0</v>
      </c>
      <c r="R232" s="35" t="s">
        <v>245</v>
      </c>
      <c r="S232" s="35" t="s">
        <v>52</v>
      </c>
      <c r="T232" s="36" t="s">
        <v>53</v>
      </c>
    </row>
    <row r="233" spans="1:20">
      <c r="A233" s="21"/>
      <c r="B233" s="22"/>
      <c r="C233" s="63" t="s">
        <v>246</v>
      </c>
      <c r="D233" s="64"/>
      <c r="E233" s="64"/>
      <c r="F233" s="64"/>
      <c r="G233" s="64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</row>
    <row r="234" spans="1:20">
      <c r="A234" s="21"/>
      <c r="B234" s="22"/>
      <c r="C234" s="50"/>
      <c r="D234" s="51"/>
      <c r="E234" s="51"/>
      <c r="F234" s="51"/>
      <c r="G234" s="51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</row>
    <row r="235" spans="1:20">
      <c r="A235" s="30"/>
      <c r="B235" s="31" t="s">
        <v>247</v>
      </c>
      <c r="C235" s="39" t="s">
        <v>248</v>
      </c>
      <c r="D235" s="32" t="s">
        <v>92</v>
      </c>
      <c r="E235" s="33">
        <v>5</v>
      </c>
      <c r="F235" s="34">
        <v>0</v>
      </c>
      <c r="G235" s="35">
        <f>ROUND(E235*F235,2)</f>
        <v>0</v>
      </c>
      <c r="H235" s="34">
        <v>0</v>
      </c>
      <c r="I235" s="35">
        <v>0</v>
      </c>
      <c r="J235" s="34">
        <v>600</v>
      </c>
      <c r="K235" s="35">
        <v>6951.28</v>
      </c>
      <c r="L235" s="35">
        <v>21</v>
      </c>
      <c r="M235" s="35">
        <v>8411.0487999999987</v>
      </c>
      <c r="N235" s="35">
        <v>0</v>
      </c>
      <c r="O235" s="35">
        <v>0</v>
      </c>
      <c r="P235" s="35">
        <v>0</v>
      </c>
      <c r="Q235" s="35">
        <v>0</v>
      </c>
      <c r="R235" s="35"/>
      <c r="S235" s="35" t="s">
        <v>29</v>
      </c>
      <c r="T235" s="36" t="s">
        <v>30</v>
      </c>
    </row>
    <row r="236" spans="1:20">
      <c r="A236" s="21"/>
      <c r="B236" s="22"/>
      <c r="C236" s="50"/>
      <c r="D236" s="51"/>
      <c r="E236" s="51"/>
      <c r="F236" s="51"/>
      <c r="G236" s="51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</row>
    <row r="237" spans="1:20">
      <c r="A237" s="2"/>
      <c r="B237" s="3"/>
      <c r="C237" s="40"/>
      <c r="D237" s="4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>
      <c r="A238" s="17"/>
      <c r="B238" s="18" t="s">
        <v>12</v>
      </c>
      <c r="C238" s="41"/>
      <c r="D238" s="19"/>
      <c r="E238" s="20"/>
      <c r="F238" s="20"/>
      <c r="G238" s="37">
        <f>G8+G26+G86+G98+G109+G114+G119+G142+G147+G170+G187+G206+G209+G216+G222</f>
        <v>0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16"/>
      <c r="S238" s="2"/>
      <c r="T238" s="2"/>
    </row>
  </sheetData>
  <mergeCells count="83">
    <mergeCell ref="C231:G231"/>
    <mergeCell ref="C233:G233"/>
    <mergeCell ref="C234:G234"/>
    <mergeCell ref="C236:G236"/>
    <mergeCell ref="C215:G215"/>
    <mergeCell ref="C221:G221"/>
    <mergeCell ref="C224:G224"/>
    <mergeCell ref="C225:G225"/>
    <mergeCell ref="C227:G227"/>
    <mergeCell ref="C229:G229"/>
    <mergeCell ref="C212:G212"/>
    <mergeCell ref="C191:G191"/>
    <mergeCell ref="C193:G193"/>
    <mergeCell ref="C195:G195"/>
    <mergeCell ref="C197:G197"/>
    <mergeCell ref="C199:G199"/>
    <mergeCell ref="C201:G201"/>
    <mergeCell ref="C203:G203"/>
    <mergeCell ref="C205:G205"/>
    <mergeCell ref="C208:G208"/>
    <mergeCell ref="C172:G172"/>
    <mergeCell ref="C169:G169"/>
    <mergeCell ref="C186:G186"/>
    <mergeCell ref="C189:G189"/>
    <mergeCell ref="C174:G174"/>
    <mergeCell ref="C176:G176"/>
    <mergeCell ref="C178:G178"/>
    <mergeCell ref="C180:G180"/>
    <mergeCell ref="C182:G182"/>
    <mergeCell ref="C184:G184"/>
    <mergeCell ref="C165:G165"/>
    <mergeCell ref="C167:G167"/>
    <mergeCell ref="C145:G145"/>
    <mergeCell ref="C146:G146"/>
    <mergeCell ref="C149:G149"/>
    <mergeCell ref="C151:G151"/>
    <mergeCell ref="C153:G153"/>
    <mergeCell ref="C155:G155"/>
    <mergeCell ref="C157:G157"/>
    <mergeCell ref="C159:G159"/>
    <mergeCell ref="C161:G161"/>
    <mergeCell ref="C163:G163"/>
    <mergeCell ref="C132:G132"/>
    <mergeCell ref="C135:G135"/>
    <mergeCell ref="C137:G137"/>
    <mergeCell ref="C141:G141"/>
    <mergeCell ref="C144:G144"/>
    <mergeCell ref="C125:G125"/>
    <mergeCell ref="C130:G130"/>
    <mergeCell ref="C121:G121"/>
    <mergeCell ref="C91:G91"/>
    <mergeCell ref="C93:G93"/>
    <mergeCell ref="C97:G97"/>
    <mergeCell ref="C100:G100"/>
    <mergeCell ref="C103:G103"/>
    <mergeCell ref="C105:G105"/>
    <mergeCell ref="C108:G108"/>
    <mergeCell ref="C113:G113"/>
    <mergeCell ref="C116:G116"/>
    <mergeCell ref="C118:G118"/>
    <mergeCell ref="C70:G70"/>
    <mergeCell ref="C74:G74"/>
    <mergeCell ref="C76:G76"/>
    <mergeCell ref="C80:G80"/>
    <mergeCell ref="C85:G85"/>
    <mergeCell ref="C64:G64"/>
    <mergeCell ref="C68:G68"/>
    <mergeCell ref="C33:G33"/>
    <mergeCell ref="C35:G35"/>
    <mergeCell ref="C39:G39"/>
    <mergeCell ref="C41:G41"/>
    <mergeCell ref="C45:G45"/>
    <mergeCell ref="C47:G47"/>
    <mergeCell ref="C28:G28"/>
    <mergeCell ref="C51:G51"/>
    <mergeCell ref="C56:G56"/>
    <mergeCell ref="C58:G58"/>
    <mergeCell ref="C62:G62"/>
    <mergeCell ref="A1:G1"/>
    <mergeCell ref="C2:G2"/>
    <mergeCell ref="C3:G3"/>
    <mergeCell ref="C4:G4"/>
    <mergeCell ref="C25:G2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</vt:lpstr>
      <vt:lpstr>Položky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Matěj</cp:lastModifiedBy>
  <dcterms:created xsi:type="dcterms:W3CDTF">2020-10-25T09:23:38Z</dcterms:created>
  <dcterms:modified xsi:type="dcterms:W3CDTF">2021-02-03T13:55:58Z</dcterms:modified>
</cp:coreProperties>
</file>