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Pol'!$A$1:$X$76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1" i="1"/>
  <c r="F41" i="1"/>
  <c r="G40" i="1"/>
  <c r="F40" i="1"/>
  <c r="G39" i="1"/>
  <c r="F39" i="1"/>
  <c r="G75" i="13"/>
  <c r="BA39" i="13"/>
  <c r="BA38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6" i="13"/>
  <c r="K26" i="13"/>
  <c r="O26" i="13"/>
  <c r="V26" i="13"/>
  <c r="G27" i="13"/>
  <c r="I27" i="13"/>
  <c r="I26" i="13" s="1"/>
  <c r="K27" i="13"/>
  <c r="M27" i="13"/>
  <c r="M26" i="13" s="1"/>
  <c r="O27" i="13"/>
  <c r="Q27" i="13"/>
  <c r="Q26" i="13" s="1"/>
  <c r="V27" i="13"/>
  <c r="G32" i="13"/>
  <c r="I32" i="13"/>
  <c r="I31" i="13" s="1"/>
  <c r="K32" i="13"/>
  <c r="M32" i="13"/>
  <c r="O32" i="13"/>
  <c r="Q32" i="13"/>
  <c r="Q31" i="13" s="1"/>
  <c r="V32" i="13"/>
  <c r="G34" i="13"/>
  <c r="G31" i="13" s="1"/>
  <c r="I34" i="13"/>
  <c r="K34" i="13"/>
  <c r="K31" i="13" s="1"/>
  <c r="O34" i="13"/>
  <c r="O31" i="13" s="1"/>
  <c r="Q34" i="13"/>
  <c r="V34" i="13"/>
  <c r="V31" i="13" s="1"/>
  <c r="I36" i="13"/>
  <c r="Q36" i="13"/>
  <c r="G37" i="13"/>
  <c r="G36" i="13" s="1"/>
  <c r="I37" i="13"/>
  <c r="K37" i="13"/>
  <c r="K36" i="13" s="1"/>
  <c r="O37" i="13"/>
  <c r="O36" i="13" s="1"/>
  <c r="Q37" i="13"/>
  <c r="V37" i="13"/>
  <c r="V36" i="13" s="1"/>
  <c r="I44" i="13"/>
  <c r="Q44" i="13"/>
  <c r="G45" i="13"/>
  <c r="G44" i="13" s="1"/>
  <c r="I45" i="13"/>
  <c r="K45" i="13"/>
  <c r="K44" i="13" s="1"/>
  <c r="O45" i="13"/>
  <c r="O44" i="13" s="1"/>
  <c r="Q45" i="13"/>
  <c r="V45" i="13"/>
  <c r="V44" i="13" s="1"/>
  <c r="G48" i="13"/>
  <c r="G47" i="13" s="1"/>
  <c r="I48" i="13"/>
  <c r="K48" i="13"/>
  <c r="K47" i="13" s="1"/>
  <c r="O48" i="13"/>
  <c r="O47" i="13" s="1"/>
  <c r="Q48" i="13"/>
  <c r="V48" i="13"/>
  <c r="V47" i="13" s="1"/>
  <c r="G50" i="13"/>
  <c r="I50" i="13"/>
  <c r="I47" i="13" s="1"/>
  <c r="K50" i="13"/>
  <c r="M50" i="13"/>
  <c r="O50" i="13"/>
  <c r="Q50" i="13"/>
  <c r="Q47" i="13" s="1"/>
  <c r="V50" i="13"/>
  <c r="G53" i="13"/>
  <c r="I53" i="13"/>
  <c r="I52" i="13" s="1"/>
  <c r="K53" i="13"/>
  <c r="M53" i="13"/>
  <c r="O53" i="13"/>
  <c r="Q53" i="13"/>
  <c r="Q52" i="13" s="1"/>
  <c r="V53" i="13"/>
  <c r="G55" i="13"/>
  <c r="G52" i="13" s="1"/>
  <c r="I55" i="13"/>
  <c r="K55" i="13"/>
  <c r="K52" i="13" s="1"/>
  <c r="O55" i="13"/>
  <c r="O52" i="13" s="1"/>
  <c r="Q55" i="13"/>
  <c r="V55" i="13"/>
  <c r="V52" i="13" s="1"/>
  <c r="G57" i="13"/>
  <c r="I57" i="13"/>
  <c r="K57" i="13"/>
  <c r="M57" i="13"/>
  <c r="O57" i="13"/>
  <c r="Q57" i="13"/>
  <c r="V57" i="13"/>
  <c r="G59" i="13"/>
  <c r="M59" i="13" s="1"/>
  <c r="I59" i="13"/>
  <c r="K59" i="13"/>
  <c r="O59" i="13"/>
  <c r="Q59" i="13"/>
  <c r="V59" i="13"/>
  <c r="G61" i="13"/>
  <c r="I61" i="13"/>
  <c r="K61" i="13"/>
  <c r="M61" i="13"/>
  <c r="O61" i="13"/>
  <c r="Q61" i="13"/>
  <c r="V61" i="13"/>
  <c r="G63" i="13"/>
  <c r="K63" i="13"/>
  <c r="O63" i="13"/>
  <c r="V63" i="13"/>
  <c r="G64" i="13"/>
  <c r="I64" i="13"/>
  <c r="I63" i="13" s="1"/>
  <c r="K64" i="13"/>
  <c r="M64" i="13"/>
  <c r="M63" i="13" s="1"/>
  <c r="O64" i="13"/>
  <c r="Q64" i="13"/>
  <c r="Q63" i="13" s="1"/>
  <c r="V64" i="13"/>
  <c r="G66" i="13"/>
  <c r="K66" i="13"/>
  <c r="O66" i="13"/>
  <c r="V66" i="13"/>
  <c r="G67" i="13"/>
  <c r="I67" i="13"/>
  <c r="I66" i="13" s="1"/>
  <c r="K67" i="13"/>
  <c r="M67" i="13"/>
  <c r="M66" i="13" s="1"/>
  <c r="O67" i="13"/>
  <c r="Q67" i="13"/>
  <c r="Q66" i="13" s="1"/>
  <c r="V67" i="13"/>
  <c r="G69" i="13"/>
  <c r="K69" i="13"/>
  <c r="O69" i="13"/>
  <c r="V69" i="13"/>
  <c r="G70" i="13"/>
  <c r="I70" i="13"/>
  <c r="I69" i="13" s="1"/>
  <c r="K70" i="13"/>
  <c r="M70" i="13"/>
  <c r="M69" i="13" s="1"/>
  <c r="O70" i="13"/>
  <c r="Q70" i="13"/>
  <c r="Q69" i="13" s="1"/>
  <c r="V70" i="13"/>
  <c r="AE75" i="13"/>
  <c r="G26" i="12"/>
  <c r="BA19" i="12"/>
  <c r="BA16" i="12"/>
  <c r="BA13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AE26" i="12"/>
  <c r="AF26" i="12"/>
  <c r="I20" i="1"/>
  <c r="I19" i="1"/>
  <c r="I18" i="1"/>
  <c r="I17" i="1"/>
  <c r="I16" i="1"/>
  <c r="I63" i="1"/>
  <c r="J62" i="1" s="1"/>
  <c r="J59" i="1"/>
  <c r="J57" i="1"/>
  <c r="J55" i="1"/>
  <c r="J53" i="1"/>
  <c r="F45" i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H45" i="1" s="1"/>
  <c r="J52" i="1" l="1"/>
  <c r="J54" i="1"/>
  <c r="J56" i="1"/>
  <c r="J58" i="1"/>
  <c r="J60" i="1"/>
  <c r="J61" i="1"/>
  <c r="J63" i="1"/>
  <c r="G28" i="1"/>
  <c r="G23" i="1"/>
  <c r="AF75" i="13"/>
  <c r="M55" i="13"/>
  <c r="M52" i="13" s="1"/>
  <c r="M48" i="13"/>
  <c r="M47" i="13" s="1"/>
  <c r="M45" i="13"/>
  <c r="M44" i="13" s="1"/>
  <c r="M37" i="13"/>
  <c r="M36" i="13" s="1"/>
  <c r="M34" i="13"/>
  <c r="M31" i="13" s="1"/>
  <c r="M8" i="12"/>
  <c r="G8" i="12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43" i="1"/>
  <c r="J41" i="1"/>
  <c r="J39" i="1"/>
  <c r="J45" i="1" s="1"/>
  <c r="J44" i="1"/>
  <c r="J42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<sst xmlns="http://schemas.openxmlformats.org/spreadsheetml/2006/main" count="471" uniqueCount="207">
  <si>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</si>
  <si>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</si>
  <si>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</si>
  <si>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</si>
  <si>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</si>
  <si>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</si>
  <si>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</si>
  <si>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</si>
  <si>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</si>
  <si>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</si>
  <si>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</si>
  <si>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</si>
  <si>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</si>
  <si>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</si>
  <si>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</si>
  <si>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</si>
  <si>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</si>
  <si>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</si>
  <si>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</si>
  <si>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</si>
  <si>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</si>
  <si>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</si>
  <si>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</si>
  <si>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</si>
  <si>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</si>
  <si>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</si>
  <si>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</si>
  <si>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</si>
  <si>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</si>
  <si>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</si>
  <si>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</si>
  <si>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</si>
  <si>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</si>
  <si>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</si>
  <si>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</si>
  <si>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</si>
  <si>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</si>
  <si>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</si>
  <si>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</si>
  <si>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</si>
  <si>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</si>
  <si>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</si>
  <si>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</si>
  <si>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ELP_29</t>
  </si>
  <si>
    <t>UMÍSTĚNÍ ELEKTRONICKÝCH INFO. PANELŮ SPOL. DPMB, a.s.  - BRNO - NÁMĚSTÍ MÍRU - k.ú. STRÁNICE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</si>
  <si>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</si>
  <si>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</si>
  <si>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</si>
  <si>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</si>
  <si>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</si>
  <si>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</si>
  <si>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</si>
  <si>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</si>
  <si>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</si>
  <si>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</si>
  <si>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</si>
  <si>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</si>
  <si>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</si>
  <si>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</si>
  <si>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</si>
  <si>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</si>
  <si>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</si>
  <si>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HZS</t>
  </si>
  <si>
    <t>Hodinové zúčtovací sazby</t>
  </si>
  <si>
    <t>M21_Mo</t>
  </si>
  <si>
    <t>Elektro - C21M - Elektromontáže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</si>
  <si>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</si>
  <si>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</si>
  <si>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</si>
  <si>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</si>
  <si>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</si>
  <si>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</si>
  <si>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M52</t>
  </si>
  <si>
    <t>Montáž zař.pro obsluhu dopravy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</si>
  <si>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</si>
  <si>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</si>
  <si>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</si>
  <si>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</si>
  <si>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</si>
  <si>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</si>
  <si>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</si>
  <si>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</si>
  <si>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</si>
  <si>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</si>
  <si>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</si>
  <si>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</si>
  <si>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</si>
  <si>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</si>
  <si>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</si>
  <si>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</si>
  <si>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</si>
  <si>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</si>
  <si>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</si>
  <si>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</si>
  <si>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</si>
  <si>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</si>
  <si>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</si>
  <si>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</si>
  <si>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</si>
  <si>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</si>
  <si>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</si>
  <si>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</si>
  <si>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</si>
  <si>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</si>
  <si>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</si>
  <si>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</si>
  <si>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</si>
  <si>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</si>
  <si>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</si>
  <si>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</si>
  <si>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</si>
  <si>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</si>
  <si>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</si>
  <si>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</si>
  <si>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</si>
  <si>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</si>
  <si>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</si>
  <si>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</si>
  <si>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</si>
  <si>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</si>
  <si>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</si>
  <si>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</si>
  <si>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</si>
  <si>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</si>
  <si>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</si>
  <si>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</si>
  <si>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</si>
  <si>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</si>
  <si>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</si>
  <si>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</si>
  <si>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</si>
  <si>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</si>
  <si>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</si>
  <si>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</si>
  <si>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</si>
  <si>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</si>
  <si>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</si>
  <si>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</si>
  <si>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</si>
  <si>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</si>
  <si>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</si>
  <si>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</si>
  <si>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</si>
  <si>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</si>
  <si>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</si>
  <si>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</si>
  <si>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</si>
  <si>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</si>
  <si>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</si>
  <si>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</si>
  <si>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941955001R00</t>
  </si>
  <si>
    <t>Lešení lehké pracovní pomocné pomocné, o výšce lešeňové podlahy do 1,2 m</t>
  </si>
  <si>
    <t>m2</t>
  </si>
  <si>
    <t>800-3</t>
  </si>
  <si>
    <t>RTS 19/ II</t>
  </si>
  <si>
    <t xml:space="preserve">D-01-08 : </t>
  </si>
  <si>
    <t>5,0</t>
  </si>
  <si>
    <t>95-01.1</t>
  </si>
  <si>
    <t>Zednické výpomoci pro montážní práce  ( nezahrnuté v ostatních  rozpočtech   ), 5% z IN</t>
  </si>
  <si>
    <t>POL99_2</t>
  </si>
  <si>
    <t>95-02.1</t>
  </si>
  <si>
    <t>Práce malého rozsahu, nevyrozpočtovatelné detaily, 2% z IN</t>
  </si>
  <si>
    <t>998152121R00</t>
  </si>
  <si>
    <t>Přesun hmot pro oplocení a objekty zvláštní,monol. vodorovně do 50 m výšky do 3 m</t>
  </si>
  <si>
    <t>t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</si>
  <si>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</si>
  <si>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</si>
  <si>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</si>
  <si>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</si>
  <si>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SPI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</si>
  <si>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</si>
  <si>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</si>
  <si>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2, : </t>
  </si>
  <si>
    <t>Součet: : 0,00605</t>
  </si>
  <si>
    <t>00001</t>
  </si>
  <si>
    <t>úprava stávajícího rozvaděče RP</t>
  </si>
  <si>
    <t>hod.</t>
  </si>
  <si>
    <t>POL1_1</t>
  </si>
  <si>
    <t>210100001</t>
  </si>
  <si>
    <t>ukončení vodičů včetně zapojení do 2,5mm2</t>
  </si>
  <si>
    <t>ks</t>
  </si>
  <si>
    <t>210120401</t>
  </si>
  <si>
    <t>jistič bez krytu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</si>
  <si>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</si>
  <si>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</si>
  <si>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</si>
  <si>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</si>
  <si>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</si>
  <si>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</si>
  <si>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projektová dokumentace skutečného provedení</t>
  </si>
  <si>
    <t>R-položka</t>
  </si>
  <si>
    <t>POL12_0</t>
  </si>
  <si>
    <t>00002</t>
  </si>
  <si>
    <t>geodetické zaměření kabelového vedení (l=35m)</t>
  </si>
  <si>
    <t>objem</t>
  </si>
  <si>
    <t>OPN</t>
  </si>
  <si>
    <t>POL13_0</t>
  </si>
  <si>
    <t>jistič In=1/6A/B</t>
  </si>
  <si>
    <t>Specifikace</t>
  </si>
  <si>
    <t>POL3_0</t>
  </si>
  <si>
    <t>320410002</t>
  </si>
  <si>
    <t>celková prohlídka el. zařízení a vyhotovení revizní zprávy do objemu 250.000,-Kč montážních prací</t>
  </si>
  <si>
    <t>M52_01_ELP3</t>
  </si>
  <si>
    <t>D + M Elektronického informačního panelu</t>
  </si>
  <si>
    <t xml:space="preserve">ks    </t>
  </si>
  <si>
    <t xml:space="preserve">D-04 : 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</si>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</sst>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SUMIF(F52:F62,A16,I52:I62)+SUMIF(F52:F62,"PSU",I52:I62)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SUMIF(F52:F62,A17,I52:I62)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SUMIF(F52:F62,A18,I52:I62)</f>
        <v>0</v>
      </c>
      <c r="J18" s="85"/>
    </row>
    <row r="19" spans="1:10" ht="23.25" customHeight="1" x14ac:dyDescent="0.2">
      <c r="A19" s="194" t="s">
        <v>75</v>
      </c>
      <c r="B19" s="38" t="s">
        <v>27</v>
      </c>
      <c r="C19" s="62"/>
      <c r="D19" s="63"/>
      <c r="E19" s="83"/>
      <c r="F19" s="84"/>
      <c r="G19" s="83"/>
      <c r="H19" s="84"/>
      <c r="I19" s="83">
        <f>SUMIF(F52:F62,A19,I52:I62)</f>
        <v>0</v>
      </c>
      <c r="J19" s="85"/>
    </row>
    <row r="20" spans="1:10" ht="23.25" customHeight="1" x14ac:dyDescent="0.2">
      <c r="A20" s="194" t="s">
        <v>74</v>
      </c>
      <c r="B20" s="38" t="s">
        <v>28</v>
      </c>
      <c r="C20" s="62"/>
      <c r="D20" s="63"/>
      <c r="E20" s="83"/>
      <c r="F20" s="84"/>
      <c r="G20" s="83"/>
      <c r="H20" s="84"/>
      <c r="I20" s="83">
        <f>SUMIF(F52:F62,A20,I52:I62)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'00 00 Naklady'!AE26+'01 01 Pol'!AE75</f>
        <v>0</v>
      </c>
      <c r="G39" s="148">
        <f>'00 00 Naklady'!AF26+'01 01 Pol'!AF75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46</v>
      </c>
      <c r="D40" s="152"/>
      <c r="E40" s="152"/>
      <c r="F40" s="153">
        <f>'00 00 Naklady'!AE26</f>
        <v>0</v>
      </c>
      <c r="G40" s="154">
        <f>'00 00 Naklady'!AF26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47</v>
      </c>
      <c r="C41" s="146" t="s">
        <v>48</v>
      </c>
      <c r="D41" s="146"/>
      <c r="E41" s="146"/>
      <c r="F41" s="157">
        <f>'00 00 Naklady'!AE26</f>
        <v>0</v>
      </c>
      <c r="G41" s="149">
        <f>'00 00 Naklady'!AF26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/>
      <c r="C42" s="152" t="s">
        <v>49</v>
      </c>
      <c r="D42" s="152"/>
      <c r="E42" s="152"/>
      <c r="F42" s="153"/>
      <c r="G42" s="154"/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5">
        <v>2</v>
      </c>
      <c r="B43" s="151" t="s">
        <v>50</v>
      </c>
      <c r="C43" s="152" t="s">
        <v>44</v>
      </c>
      <c r="D43" s="152"/>
      <c r="E43" s="152"/>
      <c r="F43" s="153">
        <f>'01 01 Pol'!AE75</f>
        <v>0</v>
      </c>
      <c r="G43" s="154">
        <f>'01 01 Pol'!AF75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50</v>
      </c>
      <c r="C44" s="146" t="s">
        <v>44</v>
      </c>
      <c r="D44" s="146"/>
      <c r="E44" s="146"/>
      <c r="F44" s="157">
        <f>'01 01 Pol'!AE75</f>
        <v>0</v>
      </c>
      <c r="G44" s="149">
        <f>'01 01 Pol'!AF75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51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53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54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47</v>
      </c>
      <c r="C52" s="183" t="s">
        <v>55</v>
      </c>
      <c r="D52" s="184"/>
      <c r="E52" s="184"/>
      <c r="F52" s="190" t="s">
        <v>24</v>
      </c>
      <c r="G52" s="191"/>
      <c r="H52" s="191"/>
      <c r="I52" s="191">
        <f>'01 01 Pol'!G8</f>
        <v>0</v>
      </c>
      <c r="J52" s="188" t="str">
        <f>IF(I63=0,"",I52/I63*100)</f>
        <v/>
      </c>
    </row>
    <row r="53" spans="1:10" ht="36.75" customHeight="1" x14ac:dyDescent="0.2">
      <c r="A53" s="177"/>
      <c r="B53" s="182" t="s">
        <v>56</v>
      </c>
      <c r="C53" s="183" t="s">
        <v>57</v>
      </c>
      <c r="D53" s="184"/>
      <c r="E53" s="184"/>
      <c r="F53" s="190" t="s">
        <v>24</v>
      </c>
      <c r="G53" s="191"/>
      <c r="H53" s="191"/>
      <c r="I53" s="191">
        <f>'01 01 Pol'!G26</f>
        <v>0</v>
      </c>
      <c r="J53" s="188" t="str">
        <f>IF(I63=0,"",I53/I63*100)</f>
        <v/>
      </c>
    </row>
    <row r="54" spans="1:10" ht="36.75" customHeight="1" x14ac:dyDescent="0.2">
      <c r="A54" s="177"/>
      <c r="B54" s="182" t="s">
        <v>58</v>
      </c>
      <c r="C54" s="183" t="s">
        <v>59</v>
      </c>
      <c r="D54" s="184"/>
      <c r="E54" s="184"/>
      <c r="F54" s="190" t="s">
        <v>24</v>
      </c>
      <c r="G54" s="191"/>
      <c r="H54" s="191"/>
      <c r="I54" s="191">
        <f>'01 01 Pol'!G31</f>
        <v>0</v>
      </c>
      <c r="J54" s="188" t="str">
        <f>IF(I63=0,"",I54/I63*100)</f>
        <v/>
      </c>
    </row>
    <row r="55" spans="1:10" ht="36.75" customHeight="1" x14ac:dyDescent="0.2">
      <c r="A55" s="177"/>
      <c r="B55" s="182" t="s">
        <v>60</v>
      </c>
      <c r="C55" s="183" t="s">
        <v>61</v>
      </c>
      <c r="D55" s="184"/>
      <c r="E55" s="184"/>
      <c r="F55" s="190" t="s">
        <v>24</v>
      </c>
      <c r="G55" s="191"/>
      <c r="H55" s="191"/>
      <c r="I55" s="191">
        <f>'01 01 Pol'!G36</f>
        <v>0</v>
      </c>
      <c r="J55" s="188" t="str">
        <f>IF(I63=0,"",I55/I63*100)</f>
        <v/>
      </c>
    </row>
    <row r="56" spans="1:10" ht="36.75" customHeight="1" x14ac:dyDescent="0.2">
      <c r="A56" s="177"/>
      <c r="B56" s="182" t="s">
        <v>62</v>
      </c>
      <c r="C56" s="183" t="s">
        <v>63</v>
      </c>
      <c r="D56" s="184"/>
      <c r="E56" s="184"/>
      <c r="F56" s="190" t="s">
        <v>24</v>
      </c>
      <c r="G56" s="191"/>
      <c r="H56" s="191"/>
      <c r="I56" s="191">
        <f>'01 01 Pol'!G44</f>
        <v>0</v>
      </c>
      <c r="J56" s="188" t="str">
        <f>IF(I63=0,"",I56/I63*100)</f>
        <v/>
      </c>
    </row>
    <row r="57" spans="1:10" ht="36.75" customHeight="1" x14ac:dyDescent="0.2">
      <c r="A57" s="177"/>
      <c r="B57" s="182" t="s">
        <v>64</v>
      </c>
      <c r="C57" s="183" t="s">
        <v>65</v>
      </c>
      <c r="D57" s="184"/>
      <c r="E57" s="184"/>
      <c r="F57" s="190" t="s">
        <v>24</v>
      </c>
      <c r="G57" s="191"/>
      <c r="H57" s="191"/>
      <c r="I57" s="191">
        <f>'01 01 Pol'!G47</f>
        <v>0</v>
      </c>
      <c r="J57" s="188" t="str">
        <f>IF(I63=0,"",I57/I63*100)</f>
        <v/>
      </c>
    </row>
    <row r="58" spans="1:10" ht="36.75" customHeight="1" x14ac:dyDescent="0.2">
      <c r="A58" s="177"/>
      <c r="B58" s="182" t="s">
        <v>66</v>
      </c>
      <c r="C58" s="183" t="s">
        <v>67</v>
      </c>
      <c r="D58" s="184"/>
      <c r="E58" s="184"/>
      <c r="F58" s="190" t="s">
        <v>26</v>
      </c>
      <c r="G58" s="191"/>
      <c r="H58" s="191"/>
      <c r="I58" s="191">
        <f>'01 01 Pol'!G52</f>
        <v>0</v>
      </c>
      <c r="J58" s="188" t="str">
        <f>IF(I63=0,"",I58/I63*100)</f>
        <v/>
      </c>
    </row>
    <row r="59" spans="1:10" ht="36.75" customHeight="1" x14ac:dyDescent="0.2">
      <c r="A59" s="177"/>
      <c r="B59" s="182" t="s">
        <v>68</v>
      </c>
      <c r="C59" s="183" t="s">
        <v>69</v>
      </c>
      <c r="D59" s="184"/>
      <c r="E59" s="184"/>
      <c r="F59" s="190" t="s">
        <v>26</v>
      </c>
      <c r="G59" s="191"/>
      <c r="H59" s="191"/>
      <c r="I59" s="191">
        <f>'01 01 Pol'!G63</f>
        <v>0</v>
      </c>
      <c r="J59" s="188" t="str">
        <f>IF(I63=0,"",I59/I63*100)</f>
        <v/>
      </c>
    </row>
    <row r="60" spans="1:10" ht="36.75" customHeight="1" x14ac:dyDescent="0.2">
      <c r="A60" s="177"/>
      <c r="B60" s="182" t="s">
        <v>70</v>
      </c>
      <c r="C60" s="183" t="s">
        <v>71</v>
      </c>
      <c r="D60" s="184"/>
      <c r="E60" s="184"/>
      <c r="F60" s="190" t="s">
        <v>26</v>
      </c>
      <c r="G60" s="191"/>
      <c r="H60" s="191"/>
      <c r="I60" s="191">
        <f>'01 01 Pol'!G66</f>
        <v>0</v>
      </c>
      <c r="J60" s="188" t="str">
        <f>IF(I63=0,"",I60/I63*100)</f>
        <v/>
      </c>
    </row>
    <row r="61" spans="1:10" ht="36.75" customHeight="1" x14ac:dyDescent="0.2">
      <c r="A61" s="177"/>
      <c r="B61" s="182" t="s">
        <v>72</v>
      </c>
      <c r="C61" s="183" t="s">
        <v>73</v>
      </c>
      <c r="D61" s="184"/>
      <c r="E61" s="184"/>
      <c r="F61" s="190" t="s">
        <v>26</v>
      </c>
      <c r="G61" s="191"/>
      <c r="H61" s="191"/>
      <c r="I61" s="191">
        <f>'01 01 Pol'!G69</f>
        <v>0</v>
      </c>
      <c r="J61" s="188" t="str">
        <f>IF(I63=0,"",I61/I63*100)</f>
        <v/>
      </c>
    </row>
    <row r="62" spans="1:10" ht="36.75" customHeight="1" x14ac:dyDescent="0.2">
      <c r="A62" s="177"/>
      <c r="B62" s="182" t="s">
        <v>74</v>
      </c>
      <c r="C62" s="183" t="s">
        <v>28</v>
      </c>
      <c r="D62" s="184"/>
      <c r="E62" s="184"/>
      <c r="F62" s="190" t="s">
        <v>74</v>
      </c>
      <c r="G62" s="191"/>
      <c r="H62" s="191"/>
      <c r="I62" s="191">
        <f>'00 00 Naklady'!G8</f>
        <v>0</v>
      </c>
      <c r="J62" s="188" t="str">
        <f>IF(I63=0,"",I62/I63*100)</f>
        <v/>
      </c>
    </row>
    <row r="63" spans="1:10" ht="25.5" customHeight="1" x14ac:dyDescent="0.2">
      <c r="A63" s="178"/>
      <c r="B63" s="185" t="s">
        <v>1</v>
      </c>
      <c r="C63" s="186"/>
      <c r="D63" s="187"/>
      <c r="E63" s="187"/>
      <c r="F63" s="192"/>
      <c r="G63" s="193"/>
      <c r="H63" s="193"/>
      <c r="I63" s="193">
        <f>SUM(I52:I62)</f>
        <v>0</v>
      </c>
      <c r="J63" s="189">
        <f>SUM(J52:J62)</f>
        <v>0</v>
      </c>
    </row>
    <row r="64" spans="1:10" x14ac:dyDescent="0.2">
      <c r="F64" s="133"/>
      <c r="G64" s="133"/>
      <c r="H64" s="133"/>
      <c r="I64" s="133"/>
      <c r="J64" s="134"/>
    </row>
    <row r="65" spans="6:10" x14ac:dyDescent="0.2">
      <c r="F65" s="133"/>
      <c r="G65" s="133"/>
      <c r="H65" s="133"/>
      <c r="I65" s="133"/>
      <c r="J65" s="134"/>
    </row>
    <row r="66" spans="6:10" x14ac:dyDescent="0.2">
      <c r="F66" s="133"/>
      <c r="G66" s="133"/>
      <c r="H66" s="133"/>
      <c r="I66" s="133"/>
      <c r="J66" s="134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76</v>
      </c>
      <c r="B1" s="195"/>
      <c r="C1" s="195"/>
      <c r="D1" s="195"/>
      <c r="E1" s="195"/>
      <c r="F1" s="195"/>
      <c r="G1" s="195"/>
      <c r="AG1" t="s">
        <v>77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78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79</v>
      </c>
      <c r="AG3" t="s">
        <v>80</v>
      </c>
    </row>
    <row r="4" spans="1:60" ht="24.95" customHeight="1" x14ac:dyDescent="0.2">
      <c r="A4" s="200" t="s">
        <v>9</v>
      </c>
      <c r="B4" s="201" t="s">
        <v>47</v>
      </c>
      <c r="C4" s="202" t="s">
        <v>48</v>
      </c>
      <c r="D4" s="203"/>
      <c r="E4" s="203"/>
      <c r="F4" s="203"/>
      <c r="G4" s="204"/>
      <c r="AG4" t="s">
        <v>81</v>
      </c>
    </row>
    <row r="5" spans="1:60" x14ac:dyDescent="0.2">
      <c r="D5" s="10"/>
    </row>
    <row r="6" spans="1:60" ht="38.25" x14ac:dyDescent="0.2">
      <c r="A6" s="206" t="s">
        <v>82</v>
      </c>
      <c r="B6" s="208" t="s">
        <v>83</v>
      </c>
      <c r="C6" s="208" t="s">
        <v>84</v>
      </c>
      <c r="D6" s="207" t="s">
        <v>85</v>
      </c>
      <c r="E6" s="206" t="s">
        <v>86</v>
      </c>
      <c r="F6" s="205" t="s">
        <v>87</v>
      </c>
      <c r="G6" s="206" t="s">
        <v>29</v>
      </c>
      <c r="H6" s="209" t="s">
        <v>30</v>
      </c>
      <c r="I6" s="209" t="s">
        <v>88</v>
      </c>
      <c r="J6" s="209" t="s">
        <v>31</v>
      </c>
      <c r="K6" s="209" t="s">
        <v>89</v>
      </c>
      <c r="L6" s="209" t="s">
        <v>90</v>
      </c>
      <c r="M6" s="209" t="s">
        <v>91</v>
      </c>
      <c r="N6" s="209" t="s">
        <v>92</v>
      </c>
      <c r="O6" s="209" t="s">
        <v>93</v>
      </c>
      <c r="P6" s="209" t="s">
        <v>94</v>
      </c>
      <c r="Q6" s="209" t="s">
        <v>95</v>
      </c>
      <c r="R6" s="209" t="s">
        <v>96</v>
      </c>
      <c r="S6" s="209" t="s">
        <v>97</v>
      </c>
      <c r="T6" s="209" t="s">
        <v>98</v>
      </c>
      <c r="U6" s="209" t="s">
        <v>99</v>
      </c>
      <c r="V6" s="209" t="s">
        <v>100</v>
      </c>
      <c r="W6" s="209" t="s">
        <v>101</v>
      </c>
      <c r="X6" s="209" t="s">
        <v>102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103</v>
      </c>
      <c r="B8" s="222" t="s">
        <v>74</v>
      </c>
      <c r="C8" s="239" t="s">
        <v>28</v>
      </c>
      <c r="D8" s="223"/>
      <c r="E8" s="224"/>
      <c r="F8" s="225"/>
      <c r="G8" s="225">
        <f>SUMIF(AG9:AG24,"&lt;&gt;NOR",G9:G24)</f>
        <v>0</v>
      </c>
      <c r="H8" s="225"/>
      <c r="I8" s="225">
        <f>SUM(I9:I24)</f>
        <v>0</v>
      </c>
      <c r="J8" s="225"/>
      <c r="K8" s="225">
        <f>SUM(K9:K24)</f>
        <v>0</v>
      </c>
      <c r="L8" s="225"/>
      <c r="M8" s="225">
        <f>SUM(M9:M24)</f>
        <v>0</v>
      </c>
      <c r="N8" s="225"/>
      <c r="O8" s="225">
        <f>SUM(O9:O24)</f>
        <v>0</v>
      </c>
      <c r="P8" s="225"/>
      <c r="Q8" s="225">
        <f>SUM(Q9:Q24)</f>
        <v>0</v>
      </c>
      <c r="R8" s="225"/>
      <c r="S8" s="225"/>
      <c r="T8" s="226"/>
      <c r="U8" s="220"/>
      <c r="V8" s="220">
        <f>SUM(V9:V24)</f>
        <v>0</v>
      </c>
      <c r="W8" s="220"/>
      <c r="X8" s="220"/>
      <c r="AG8" t="s">
        <v>104</v>
      </c>
    </row>
    <row r="9" spans="1:60" outlineLevel="1" x14ac:dyDescent="0.2">
      <c r="A9" s="227">
        <v>1</v>
      </c>
      <c r="B9" s="228" t="s">
        <v>105</v>
      </c>
      <c r="C9" s="240" t="s">
        <v>106</v>
      </c>
      <c r="D9" s="229" t="s">
        <v>107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108</v>
      </c>
      <c r="T9" s="233" t="s">
        <v>109</v>
      </c>
      <c r="U9" s="219">
        <v>0</v>
      </c>
      <c r="V9" s="219">
        <f>ROUND(E9*U9,2)</f>
        <v>0</v>
      </c>
      <c r="W9" s="219"/>
      <c r="X9" s="219" t="s">
        <v>110</v>
      </c>
      <c r="Y9" s="210"/>
      <c r="Z9" s="210"/>
      <c r="AA9" s="210"/>
      <c r="AB9" s="210"/>
      <c r="AC9" s="210"/>
      <c r="AD9" s="210"/>
      <c r="AE9" s="210"/>
      <c r="AF9" s="210"/>
      <c r="AG9" s="210" t="s">
        <v>111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1" t="s">
        <v>112</v>
      </c>
      <c r="D10" s="234"/>
      <c r="E10" s="234"/>
      <c r="F10" s="234"/>
      <c r="G10" s="234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113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2"/>
      <c r="D11" s="235"/>
      <c r="E11" s="235"/>
      <c r="F11" s="235"/>
      <c r="G11" s="235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114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7">
        <v>2</v>
      </c>
      <c r="B12" s="228" t="s">
        <v>115</v>
      </c>
      <c r="C12" s="240" t="s">
        <v>116</v>
      </c>
      <c r="D12" s="229" t="s">
        <v>107</v>
      </c>
      <c r="E12" s="230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108</v>
      </c>
      <c r="T12" s="233" t="s">
        <v>109</v>
      </c>
      <c r="U12" s="219">
        <v>0</v>
      </c>
      <c r="V12" s="219">
        <f>ROUND(E12*U12,2)</f>
        <v>0</v>
      </c>
      <c r="W12" s="219"/>
      <c r="X12" s="219" t="s">
        <v>110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111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17"/>
      <c r="B13" s="218"/>
      <c r="C13" s="241" t="s">
        <v>117</v>
      </c>
      <c r="D13" s="234"/>
      <c r="E13" s="234"/>
      <c r="F13" s="234"/>
      <c r="G13" s="234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113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6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2"/>
      <c r="D14" s="235"/>
      <c r="E14" s="235"/>
      <c r="F14" s="235"/>
      <c r="G14" s="235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114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7">
        <v>3</v>
      </c>
      <c r="B15" s="228" t="s">
        <v>118</v>
      </c>
      <c r="C15" s="240" t="s">
        <v>119</v>
      </c>
      <c r="D15" s="229" t="s">
        <v>107</v>
      </c>
      <c r="E15" s="230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/>
      <c r="S15" s="232" t="s">
        <v>108</v>
      </c>
      <c r="T15" s="233" t="s">
        <v>109</v>
      </c>
      <c r="U15" s="219">
        <v>0</v>
      </c>
      <c r="V15" s="219">
        <f>ROUND(E15*U15,2)</f>
        <v>0</v>
      </c>
      <c r="W15" s="219"/>
      <c r="X15" s="219" t="s">
        <v>110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111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1" t="s">
        <v>120</v>
      </c>
      <c r="D16" s="234"/>
      <c r="E16" s="234"/>
      <c r="F16" s="234"/>
      <c r="G16" s="234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113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6" t="str">
        <f>C16</f>
        <v>Náklady na vyhotovení dokumentace skutečného provedení stavby a její předání objednateli v požadované formě a požadovaném počtu.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2"/>
      <c r="D17" s="235"/>
      <c r="E17" s="235"/>
      <c r="F17" s="235"/>
      <c r="G17" s="235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114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7">
        <v>4</v>
      </c>
      <c r="B18" s="228" t="s">
        <v>121</v>
      </c>
      <c r="C18" s="240" t="s">
        <v>122</v>
      </c>
      <c r="D18" s="229" t="s">
        <v>107</v>
      </c>
      <c r="E18" s="230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/>
      <c r="S18" s="232" t="s">
        <v>108</v>
      </c>
      <c r="T18" s="233" t="s">
        <v>109</v>
      </c>
      <c r="U18" s="219">
        <v>0</v>
      </c>
      <c r="V18" s="219">
        <f>ROUND(E18*U18,2)</f>
        <v>0</v>
      </c>
      <c r="W18" s="219"/>
      <c r="X18" s="219" t="s">
        <v>110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111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1" t="s">
        <v>123</v>
      </c>
      <c r="D19" s="234"/>
      <c r="E19" s="234"/>
      <c r="F19" s="234"/>
      <c r="G19" s="234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113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6" t="str">
        <f>C19</f>
        <v>Náklady na provedení skutečného zaměření stavby v rozsahu nezbytném pro zápis změny do katastru nemovitostí.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2"/>
      <c r="D20" s="235"/>
      <c r="E20" s="235"/>
      <c r="F20" s="235"/>
      <c r="G20" s="235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114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7">
        <v>5</v>
      </c>
      <c r="B21" s="228" t="s">
        <v>124</v>
      </c>
      <c r="C21" s="240" t="s">
        <v>125</v>
      </c>
      <c r="D21" s="229" t="s">
        <v>107</v>
      </c>
      <c r="E21" s="230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/>
      <c r="S21" s="232" t="s">
        <v>126</v>
      </c>
      <c r="T21" s="233" t="s">
        <v>109</v>
      </c>
      <c r="U21" s="219">
        <v>0</v>
      </c>
      <c r="V21" s="219">
        <f>ROUND(E21*U21,2)</f>
        <v>0</v>
      </c>
      <c r="W21" s="219"/>
      <c r="X21" s="219" t="s">
        <v>110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111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3"/>
      <c r="D22" s="237"/>
      <c r="E22" s="237"/>
      <c r="F22" s="237"/>
      <c r="G22" s="237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114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7">
        <v>6</v>
      </c>
      <c r="B23" s="228" t="s">
        <v>127</v>
      </c>
      <c r="C23" s="240" t="s">
        <v>128</v>
      </c>
      <c r="D23" s="229" t="s">
        <v>107</v>
      </c>
      <c r="E23" s="230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2"/>
      <c r="S23" s="232" t="s">
        <v>126</v>
      </c>
      <c r="T23" s="233" t="s">
        <v>109</v>
      </c>
      <c r="U23" s="219">
        <v>0</v>
      </c>
      <c r="V23" s="219">
        <f>ROUND(E23*U23,2)</f>
        <v>0</v>
      </c>
      <c r="W23" s="219"/>
      <c r="X23" s="219" t="s">
        <v>110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111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3"/>
      <c r="D24" s="237"/>
      <c r="E24" s="237"/>
      <c r="F24" s="237"/>
      <c r="G24" s="237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114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3"/>
      <c r="B25" s="4"/>
      <c r="C25" s="24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90</v>
      </c>
    </row>
    <row r="26" spans="1:60" x14ac:dyDescent="0.2">
      <c r="A26" s="213"/>
      <c r="B26" s="214" t="s">
        <v>29</v>
      </c>
      <c r="C26" s="245"/>
      <c r="D26" s="215"/>
      <c r="E26" s="216"/>
      <c r="F26" s="216"/>
      <c r="G26" s="238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129</v>
      </c>
    </row>
    <row r="27" spans="1:60" x14ac:dyDescent="0.2">
      <c r="C27" s="246"/>
      <c r="D27" s="10"/>
      <c r="AG27" t="s">
        <v>130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14">
    <mergeCell ref="C22:G22"/>
    <mergeCell ref="C24:G24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131</v>
      </c>
      <c r="B1" s="195"/>
      <c r="C1" s="195"/>
      <c r="D1" s="195"/>
      <c r="E1" s="195"/>
      <c r="F1" s="195"/>
      <c r="G1" s="195"/>
      <c r="AG1" t="s">
        <v>77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78</v>
      </c>
    </row>
    <row r="3" spans="1:60" ht="24.95" customHeight="1" x14ac:dyDescent="0.2">
      <c r="A3" s="196" t="s">
        <v>8</v>
      </c>
      <c r="B3" s="49" t="s">
        <v>50</v>
      </c>
      <c r="C3" s="199" t="s">
        <v>44</v>
      </c>
      <c r="D3" s="197"/>
      <c r="E3" s="197"/>
      <c r="F3" s="197"/>
      <c r="G3" s="198"/>
      <c r="AC3" s="175" t="s">
        <v>78</v>
      </c>
      <c r="AG3" t="s">
        <v>80</v>
      </c>
    </row>
    <row r="4" spans="1:60" ht="24.95" customHeight="1" x14ac:dyDescent="0.2">
      <c r="A4" s="200" t="s">
        <v>9</v>
      </c>
      <c r="B4" s="201" t="s">
        <v>50</v>
      </c>
      <c r="C4" s="202" t="s">
        <v>44</v>
      </c>
      <c r="D4" s="203"/>
      <c r="E4" s="203"/>
      <c r="F4" s="203"/>
      <c r="G4" s="204"/>
      <c r="AG4" t="s">
        <v>81</v>
      </c>
    </row>
    <row r="5" spans="1:60" x14ac:dyDescent="0.2">
      <c r="D5" s="10"/>
    </row>
    <row r="6" spans="1:60" ht="38.25" x14ac:dyDescent="0.2">
      <c r="A6" s="206" t="s">
        <v>82</v>
      </c>
      <c r="B6" s="208" t="s">
        <v>83</v>
      </c>
      <c r="C6" s="208" t="s">
        <v>84</v>
      </c>
      <c r="D6" s="207" t="s">
        <v>85</v>
      </c>
      <c r="E6" s="206" t="s">
        <v>86</v>
      </c>
      <c r="F6" s="205" t="s">
        <v>87</v>
      </c>
      <c r="G6" s="206" t="s">
        <v>29</v>
      </c>
      <c r="H6" s="209" t="s">
        <v>30</v>
      </c>
      <c r="I6" s="209" t="s">
        <v>88</v>
      </c>
      <c r="J6" s="209" t="s">
        <v>31</v>
      </c>
      <c r="K6" s="209" t="s">
        <v>89</v>
      </c>
      <c r="L6" s="209" t="s">
        <v>90</v>
      </c>
      <c r="M6" s="209" t="s">
        <v>91</v>
      </c>
      <c r="N6" s="209" t="s">
        <v>92</v>
      </c>
      <c r="O6" s="209" t="s">
        <v>93</v>
      </c>
      <c r="P6" s="209" t="s">
        <v>94</v>
      </c>
      <c r="Q6" s="209" t="s">
        <v>95</v>
      </c>
      <c r="R6" s="209" t="s">
        <v>96</v>
      </c>
      <c r="S6" s="209" t="s">
        <v>97</v>
      </c>
      <c r="T6" s="209" t="s">
        <v>98</v>
      </c>
      <c r="U6" s="209" t="s">
        <v>99</v>
      </c>
      <c r="V6" s="209" t="s">
        <v>100</v>
      </c>
      <c r="W6" s="209" t="s">
        <v>101</v>
      </c>
      <c r="X6" s="209" t="s">
        <v>102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103</v>
      </c>
      <c r="B8" s="222" t="s">
        <v>47</v>
      </c>
      <c r="C8" s="239" t="s">
        <v>55</v>
      </c>
      <c r="D8" s="223"/>
      <c r="E8" s="224"/>
      <c r="F8" s="225"/>
      <c r="G8" s="225">
        <f>SUMIF(AG9:AG25,"&lt;&gt;NOR",G9:G25)</f>
        <v>0</v>
      </c>
      <c r="H8" s="225"/>
      <c r="I8" s="225">
        <f>SUM(I9:I25)</f>
        <v>0</v>
      </c>
      <c r="J8" s="225"/>
      <c r="K8" s="225">
        <f>SUM(K9:K25)</f>
        <v>0</v>
      </c>
      <c r="L8" s="225"/>
      <c r="M8" s="225">
        <f>SUM(M9:M25)</f>
        <v>0</v>
      </c>
      <c r="N8" s="225"/>
      <c r="O8" s="225">
        <f>SUM(O9:O25)</f>
        <v>0</v>
      </c>
      <c r="P8" s="225"/>
      <c r="Q8" s="225">
        <f>SUM(Q9:Q25)</f>
        <v>0</v>
      </c>
      <c r="R8" s="225"/>
      <c r="S8" s="225"/>
      <c r="T8" s="226"/>
      <c r="U8" s="220"/>
      <c r="V8" s="220">
        <f>SUM(V9:V25)</f>
        <v>0</v>
      </c>
      <c r="W8" s="220"/>
      <c r="X8" s="220"/>
      <c r="AG8" t="s">
        <v>104</v>
      </c>
    </row>
    <row r="9" spans="1:60" outlineLevel="1" x14ac:dyDescent="0.2">
      <c r="A9" s="227">
        <v>1</v>
      </c>
      <c r="B9" s="228" t="s">
        <v>47</v>
      </c>
      <c r="C9" s="240" t="s">
        <v>55</v>
      </c>
      <c r="D9" s="229"/>
      <c r="E9" s="230">
        <v>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126</v>
      </c>
      <c r="T9" s="233" t="s">
        <v>109</v>
      </c>
      <c r="U9" s="219">
        <v>0</v>
      </c>
      <c r="V9" s="219">
        <f>ROUND(E9*U9,2)</f>
        <v>0</v>
      </c>
      <c r="W9" s="219"/>
      <c r="X9" s="219" t="s">
        <v>132</v>
      </c>
      <c r="Y9" s="210"/>
      <c r="Z9" s="210"/>
      <c r="AA9" s="210"/>
      <c r="AB9" s="210"/>
      <c r="AC9" s="210"/>
      <c r="AD9" s="210"/>
      <c r="AE9" s="210"/>
      <c r="AF9" s="210"/>
      <c r="AG9" s="210" t="s">
        <v>133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1" t="s">
        <v>134</v>
      </c>
      <c r="D10" s="247"/>
      <c r="E10" s="248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135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17"/>
      <c r="B11" s="218"/>
      <c r="C11" s="251" t="s">
        <v>136</v>
      </c>
      <c r="D11" s="247"/>
      <c r="E11" s="248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135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17"/>
      <c r="B12" s="218"/>
      <c r="C12" s="251" t="s">
        <v>137</v>
      </c>
      <c r="D12" s="247"/>
      <c r="E12" s="248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135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17"/>
      <c r="B13" s="218"/>
      <c r="C13" s="251" t="s">
        <v>138</v>
      </c>
      <c r="D13" s="247"/>
      <c r="E13" s="248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135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1" t="s">
        <v>139</v>
      </c>
      <c r="D14" s="247"/>
      <c r="E14" s="248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135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1" x14ac:dyDescent="0.2">
      <c r="A15" s="217"/>
      <c r="B15" s="218"/>
      <c r="C15" s="251" t="s">
        <v>140</v>
      </c>
      <c r="D15" s="247"/>
      <c r="E15" s="248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135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17"/>
      <c r="B16" s="218"/>
      <c r="C16" s="251" t="s">
        <v>141</v>
      </c>
      <c r="D16" s="247"/>
      <c r="E16" s="248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135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7"/>
      <c r="B17" s="218"/>
      <c r="C17" s="251" t="s">
        <v>142</v>
      </c>
      <c r="D17" s="247"/>
      <c r="E17" s="248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135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17"/>
      <c r="B18" s="218"/>
      <c r="C18" s="251" t="s">
        <v>143</v>
      </c>
      <c r="D18" s="247"/>
      <c r="E18" s="248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135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45" outlineLevel="1" x14ac:dyDescent="0.2">
      <c r="A19" s="217"/>
      <c r="B19" s="218"/>
      <c r="C19" s="251" t="s">
        <v>144</v>
      </c>
      <c r="D19" s="247"/>
      <c r="E19" s="248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135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1" t="s">
        <v>145</v>
      </c>
      <c r="D20" s="247"/>
      <c r="E20" s="248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135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7"/>
      <c r="B21" s="218"/>
      <c r="C21" s="251" t="s">
        <v>146</v>
      </c>
      <c r="D21" s="247"/>
      <c r="E21" s="248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135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1" t="s">
        <v>147</v>
      </c>
      <c r="D22" s="247"/>
      <c r="E22" s="248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135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1" t="s">
        <v>148</v>
      </c>
      <c r="D23" s="247"/>
      <c r="E23" s="248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135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17"/>
      <c r="B24" s="218"/>
      <c r="C24" s="251" t="s">
        <v>149</v>
      </c>
      <c r="D24" s="247"/>
      <c r="E24" s="248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135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2"/>
      <c r="D25" s="235"/>
      <c r="E25" s="235"/>
      <c r="F25" s="235"/>
      <c r="G25" s="235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114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1" t="s">
        <v>103</v>
      </c>
      <c r="B26" s="222" t="s">
        <v>56</v>
      </c>
      <c r="C26" s="239" t="s">
        <v>57</v>
      </c>
      <c r="D26" s="223"/>
      <c r="E26" s="224"/>
      <c r="F26" s="225"/>
      <c r="G26" s="225">
        <f>SUMIF(AG27:AG30,"&lt;&gt;NOR",G27:G30)</f>
        <v>0</v>
      </c>
      <c r="H26" s="225"/>
      <c r="I26" s="225">
        <f>SUM(I27:I30)</f>
        <v>0</v>
      </c>
      <c r="J26" s="225"/>
      <c r="K26" s="225">
        <f>SUM(K27:K30)</f>
        <v>0</v>
      </c>
      <c r="L26" s="225"/>
      <c r="M26" s="225">
        <f>SUM(M27:M30)</f>
        <v>0</v>
      </c>
      <c r="N26" s="225"/>
      <c r="O26" s="225">
        <f>SUM(O27:O30)</f>
        <v>0.01</v>
      </c>
      <c r="P26" s="225"/>
      <c r="Q26" s="225">
        <f>SUM(Q27:Q30)</f>
        <v>0</v>
      </c>
      <c r="R26" s="225"/>
      <c r="S26" s="225"/>
      <c r="T26" s="226"/>
      <c r="U26" s="220"/>
      <c r="V26" s="220">
        <f>SUM(V27:V30)</f>
        <v>0.9</v>
      </c>
      <c r="W26" s="220"/>
      <c r="X26" s="220"/>
      <c r="AG26" t="s">
        <v>104</v>
      </c>
    </row>
    <row r="27" spans="1:60" outlineLevel="1" x14ac:dyDescent="0.2">
      <c r="A27" s="227">
        <v>2</v>
      </c>
      <c r="B27" s="228" t="s">
        <v>150</v>
      </c>
      <c r="C27" s="240" t="s">
        <v>151</v>
      </c>
      <c r="D27" s="229" t="s">
        <v>152</v>
      </c>
      <c r="E27" s="230">
        <v>5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1.2099999999999999E-3</v>
      </c>
      <c r="O27" s="232">
        <f>ROUND(E27*N27,2)</f>
        <v>0.01</v>
      </c>
      <c r="P27" s="232">
        <v>0</v>
      </c>
      <c r="Q27" s="232">
        <f>ROUND(E27*P27,2)</f>
        <v>0</v>
      </c>
      <c r="R27" s="232" t="s">
        <v>153</v>
      </c>
      <c r="S27" s="232" t="s">
        <v>108</v>
      </c>
      <c r="T27" s="233" t="s">
        <v>154</v>
      </c>
      <c r="U27" s="219">
        <v>0.18</v>
      </c>
      <c r="V27" s="219">
        <f>ROUND(E27*U27,2)</f>
        <v>0.9</v>
      </c>
      <c r="W27" s="219"/>
      <c r="X27" s="219" t="s">
        <v>132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133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1" t="s">
        <v>155</v>
      </c>
      <c r="D28" s="247"/>
      <c r="E28" s="248"/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135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1" t="s">
        <v>156</v>
      </c>
      <c r="D29" s="247"/>
      <c r="E29" s="248">
        <v>5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135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42"/>
      <c r="D30" s="235"/>
      <c r="E30" s="235"/>
      <c r="F30" s="235"/>
      <c r="G30" s="235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114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221" t="s">
        <v>103</v>
      </c>
      <c r="B31" s="222" t="s">
        <v>58</v>
      </c>
      <c r="C31" s="239" t="s">
        <v>59</v>
      </c>
      <c r="D31" s="223"/>
      <c r="E31" s="224"/>
      <c r="F31" s="225"/>
      <c r="G31" s="225">
        <f>SUMIF(AG32:AG35,"&lt;&gt;NOR",G32:G35)</f>
        <v>0</v>
      </c>
      <c r="H31" s="225"/>
      <c r="I31" s="225">
        <f>SUM(I32:I35)</f>
        <v>0</v>
      </c>
      <c r="J31" s="225"/>
      <c r="K31" s="225">
        <f>SUM(K32:K35)</f>
        <v>0</v>
      </c>
      <c r="L31" s="225"/>
      <c r="M31" s="225">
        <f>SUM(M32:M35)</f>
        <v>0</v>
      </c>
      <c r="N31" s="225"/>
      <c r="O31" s="225">
        <f>SUM(O32:O35)</f>
        <v>0</v>
      </c>
      <c r="P31" s="225"/>
      <c r="Q31" s="225">
        <f>SUM(Q32:Q35)</f>
        <v>0</v>
      </c>
      <c r="R31" s="225"/>
      <c r="S31" s="225"/>
      <c r="T31" s="226"/>
      <c r="U31" s="220"/>
      <c r="V31" s="220">
        <f>SUM(V32:V35)</f>
        <v>0</v>
      </c>
      <c r="W31" s="220"/>
      <c r="X31" s="220"/>
      <c r="AG31" t="s">
        <v>104</v>
      </c>
    </row>
    <row r="32" spans="1:60" ht="22.5" outlineLevel="1" x14ac:dyDescent="0.2">
      <c r="A32" s="227">
        <v>3</v>
      </c>
      <c r="B32" s="228" t="s">
        <v>157</v>
      </c>
      <c r="C32" s="240" t="s">
        <v>158</v>
      </c>
      <c r="D32" s="229" t="s">
        <v>0</v>
      </c>
      <c r="E32" s="230">
        <v>5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/>
      <c r="S32" s="232" t="s">
        <v>126</v>
      </c>
      <c r="T32" s="233" t="s">
        <v>109</v>
      </c>
      <c r="U32" s="219">
        <v>0</v>
      </c>
      <c r="V32" s="219">
        <f>ROUND(E32*U32,2)</f>
        <v>0</v>
      </c>
      <c r="W32" s="219"/>
      <c r="X32" s="219" t="s">
        <v>110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159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3"/>
      <c r="D33" s="237"/>
      <c r="E33" s="237"/>
      <c r="F33" s="237"/>
      <c r="G33" s="237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114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7">
        <v>4</v>
      </c>
      <c r="B34" s="228" t="s">
        <v>160</v>
      </c>
      <c r="C34" s="240" t="s">
        <v>161</v>
      </c>
      <c r="D34" s="229" t="s">
        <v>0</v>
      </c>
      <c r="E34" s="230">
        <v>2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/>
      <c r="S34" s="232" t="s">
        <v>126</v>
      </c>
      <c r="T34" s="233" t="s">
        <v>109</v>
      </c>
      <c r="U34" s="219">
        <v>0</v>
      </c>
      <c r="V34" s="219">
        <f>ROUND(E34*U34,2)</f>
        <v>0</v>
      </c>
      <c r="W34" s="219"/>
      <c r="X34" s="219" t="s">
        <v>110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159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43"/>
      <c r="D35" s="237"/>
      <c r="E35" s="237"/>
      <c r="F35" s="237"/>
      <c r="G35" s="237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114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21" t="s">
        <v>103</v>
      </c>
      <c r="B36" s="222" t="s">
        <v>60</v>
      </c>
      <c r="C36" s="239" t="s">
        <v>61</v>
      </c>
      <c r="D36" s="223"/>
      <c r="E36" s="224"/>
      <c r="F36" s="225"/>
      <c r="G36" s="225">
        <f>SUMIF(AG37:AG43,"&lt;&gt;NOR",G37:G43)</f>
        <v>0</v>
      </c>
      <c r="H36" s="225"/>
      <c r="I36" s="225">
        <f>SUM(I37:I43)</f>
        <v>0</v>
      </c>
      <c r="J36" s="225"/>
      <c r="K36" s="225">
        <f>SUM(K37:K43)</f>
        <v>0</v>
      </c>
      <c r="L36" s="225"/>
      <c r="M36" s="225">
        <f>SUM(M37:M43)</f>
        <v>0</v>
      </c>
      <c r="N36" s="225"/>
      <c r="O36" s="225">
        <f>SUM(O37:O43)</f>
        <v>0</v>
      </c>
      <c r="P36" s="225"/>
      <c r="Q36" s="225">
        <f>SUM(Q37:Q43)</f>
        <v>0</v>
      </c>
      <c r="R36" s="225"/>
      <c r="S36" s="225"/>
      <c r="T36" s="226"/>
      <c r="U36" s="220"/>
      <c r="V36" s="220">
        <f>SUM(V37:V43)</f>
        <v>0</v>
      </c>
      <c r="W36" s="220"/>
      <c r="X36" s="220"/>
      <c r="AG36" t="s">
        <v>104</v>
      </c>
    </row>
    <row r="37" spans="1:60" outlineLevel="1" x14ac:dyDescent="0.2">
      <c r="A37" s="227">
        <v>5</v>
      </c>
      <c r="B37" s="228" t="s">
        <v>162</v>
      </c>
      <c r="C37" s="240" t="s">
        <v>163</v>
      </c>
      <c r="D37" s="229" t="s">
        <v>164</v>
      </c>
      <c r="E37" s="230">
        <v>6.0499999999999998E-3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2" t="s">
        <v>165</v>
      </c>
      <c r="S37" s="232" t="s">
        <v>108</v>
      </c>
      <c r="T37" s="233" t="s">
        <v>154</v>
      </c>
      <c r="U37" s="219">
        <v>0.60899999999999999</v>
      </c>
      <c r="V37" s="219">
        <f>ROUND(E37*U37,2)</f>
        <v>0</v>
      </c>
      <c r="W37" s="219"/>
      <c r="X37" s="219" t="s">
        <v>166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167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17"/>
      <c r="B38" s="218"/>
      <c r="C38" s="252" t="s">
        <v>168</v>
      </c>
      <c r="D38" s="249"/>
      <c r="E38" s="249"/>
      <c r="F38" s="249"/>
      <c r="G38" s="24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169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36" t="str">
        <f>C38</f>
        <v>na novostavbách a změnách objektů pro oplocení (815 2 JKSo), objekty zvláštní pro chov živočichů (815 3 JKSO), objekty pozemní různé (815 9 JKSO)</v>
      </c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3" t="s">
        <v>170</v>
      </c>
      <c r="D39" s="250"/>
      <c r="E39" s="250"/>
      <c r="F39" s="250"/>
      <c r="G39" s="250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169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36" t="str">
        <f>C39</f>
        <v>se svislou nosnou konstrukcí monolitickou betonovou tyčovou nebo plošnou ( KMCH 2 a 3 - JKSO šesté místo)</v>
      </c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1" t="s">
        <v>171</v>
      </c>
      <c r="D40" s="247"/>
      <c r="E40" s="248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135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1" t="s">
        <v>172</v>
      </c>
      <c r="D41" s="247"/>
      <c r="E41" s="248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135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1" t="s">
        <v>173</v>
      </c>
      <c r="D42" s="247"/>
      <c r="E42" s="248">
        <v>6.0499999999999998E-3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135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42"/>
      <c r="D43" s="235"/>
      <c r="E43" s="235"/>
      <c r="F43" s="235"/>
      <c r="G43" s="235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114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2">
      <c r="A44" s="221" t="s">
        <v>103</v>
      </c>
      <c r="B44" s="222" t="s">
        <v>62</v>
      </c>
      <c r="C44" s="239" t="s">
        <v>63</v>
      </c>
      <c r="D44" s="223"/>
      <c r="E44" s="224"/>
      <c r="F44" s="225"/>
      <c r="G44" s="225">
        <f>SUMIF(AG45:AG46,"&lt;&gt;NOR",G45:G46)</f>
        <v>0</v>
      </c>
      <c r="H44" s="225"/>
      <c r="I44" s="225">
        <f>SUM(I45:I46)</f>
        <v>0</v>
      </c>
      <c r="J44" s="225"/>
      <c r="K44" s="225">
        <f>SUM(K45:K46)</f>
        <v>0</v>
      </c>
      <c r="L44" s="225"/>
      <c r="M44" s="225">
        <f>SUM(M45:M46)</f>
        <v>0</v>
      </c>
      <c r="N44" s="225"/>
      <c r="O44" s="225">
        <f>SUM(O45:O46)</f>
        <v>0</v>
      </c>
      <c r="P44" s="225"/>
      <c r="Q44" s="225">
        <f>SUM(Q45:Q46)</f>
        <v>0</v>
      </c>
      <c r="R44" s="225"/>
      <c r="S44" s="225"/>
      <c r="T44" s="226"/>
      <c r="U44" s="220"/>
      <c r="V44" s="220">
        <f>SUM(V45:V46)</f>
        <v>0</v>
      </c>
      <c r="W44" s="220"/>
      <c r="X44" s="220"/>
      <c r="AG44" t="s">
        <v>104</v>
      </c>
    </row>
    <row r="45" spans="1:60" outlineLevel="1" x14ac:dyDescent="0.2">
      <c r="A45" s="227">
        <v>6</v>
      </c>
      <c r="B45" s="228" t="s">
        <v>174</v>
      </c>
      <c r="C45" s="240" t="s">
        <v>175</v>
      </c>
      <c r="D45" s="229" t="s">
        <v>176</v>
      </c>
      <c r="E45" s="230">
        <v>4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2"/>
      <c r="S45" s="232" t="s">
        <v>126</v>
      </c>
      <c r="T45" s="233" t="s">
        <v>109</v>
      </c>
      <c r="U45" s="219">
        <v>0</v>
      </c>
      <c r="V45" s="219">
        <f>ROUND(E45*U45,2)</f>
        <v>0</v>
      </c>
      <c r="W45" s="219"/>
      <c r="X45" s="219" t="s">
        <v>132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177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43"/>
      <c r="D46" s="237"/>
      <c r="E46" s="237"/>
      <c r="F46" s="237"/>
      <c r="G46" s="237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114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221" t="s">
        <v>103</v>
      </c>
      <c r="B47" s="222" t="s">
        <v>64</v>
      </c>
      <c r="C47" s="239" t="s">
        <v>65</v>
      </c>
      <c r="D47" s="223"/>
      <c r="E47" s="224"/>
      <c r="F47" s="225"/>
      <c r="G47" s="225">
        <f>SUMIF(AG48:AG51,"&lt;&gt;NOR",G48:G51)</f>
        <v>0</v>
      </c>
      <c r="H47" s="225"/>
      <c r="I47" s="225">
        <f>SUM(I48:I51)</f>
        <v>0</v>
      </c>
      <c r="J47" s="225"/>
      <c r="K47" s="225">
        <f>SUM(K48:K51)</f>
        <v>0</v>
      </c>
      <c r="L47" s="225"/>
      <c r="M47" s="225">
        <f>SUM(M48:M51)</f>
        <v>0</v>
      </c>
      <c r="N47" s="225"/>
      <c r="O47" s="225">
        <f>SUM(O48:O51)</f>
        <v>0</v>
      </c>
      <c r="P47" s="225"/>
      <c r="Q47" s="225">
        <f>SUM(Q48:Q51)</f>
        <v>0</v>
      </c>
      <c r="R47" s="225"/>
      <c r="S47" s="225"/>
      <c r="T47" s="226"/>
      <c r="U47" s="220"/>
      <c r="V47" s="220">
        <f>SUM(V48:V51)</f>
        <v>0</v>
      </c>
      <c r="W47" s="220"/>
      <c r="X47" s="220"/>
      <c r="AG47" t="s">
        <v>104</v>
      </c>
    </row>
    <row r="48" spans="1:60" outlineLevel="1" x14ac:dyDescent="0.2">
      <c r="A48" s="227">
        <v>7</v>
      </c>
      <c r="B48" s="228" t="s">
        <v>178</v>
      </c>
      <c r="C48" s="240" t="s">
        <v>179</v>
      </c>
      <c r="D48" s="229" t="s">
        <v>180</v>
      </c>
      <c r="E48" s="230">
        <v>6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2"/>
      <c r="S48" s="232" t="s">
        <v>126</v>
      </c>
      <c r="T48" s="233" t="s">
        <v>109</v>
      </c>
      <c r="U48" s="219">
        <v>0</v>
      </c>
      <c r="V48" s="219">
        <f>ROUND(E48*U48,2)</f>
        <v>0</v>
      </c>
      <c r="W48" s="219"/>
      <c r="X48" s="219" t="s">
        <v>132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177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43"/>
      <c r="D49" s="237"/>
      <c r="E49" s="237"/>
      <c r="F49" s="237"/>
      <c r="G49" s="237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114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27">
        <v>8</v>
      </c>
      <c r="B50" s="228" t="s">
        <v>181</v>
      </c>
      <c r="C50" s="240" t="s">
        <v>182</v>
      </c>
      <c r="D50" s="229" t="s">
        <v>180</v>
      </c>
      <c r="E50" s="230">
        <v>1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2"/>
      <c r="S50" s="232" t="s">
        <v>126</v>
      </c>
      <c r="T50" s="233" t="s">
        <v>109</v>
      </c>
      <c r="U50" s="219">
        <v>0</v>
      </c>
      <c r="V50" s="219">
        <f>ROUND(E50*U50,2)</f>
        <v>0</v>
      </c>
      <c r="W50" s="219"/>
      <c r="X50" s="219" t="s">
        <v>132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177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43"/>
      <c r="D51" s="237"/>
      <c r="E51" s="237"/>
      <c r="F51" s="237"/>
      <c r="G51" s="237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114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x14ac:dyDescent="0.2">
      <c r="A52" s="221" t="s">
        <v>103</v>
      </c>
      <c r="B52" s="222" t="s">
        <v>66</v>
      </c>
      <c r="C52" s="239" t="s">
        <v>67</v>
      </c>
      <c r="D52" s="223"/>
      <c r="E52" s="224"/>
      <c r="F52" s="225"/>
      <c r="G52" s="225">
        <f>SUMIF(AG53:AG62,"&lt;&gt;NOR",G53:G62)</f>
        <v>0</v>
      </c>
      <c r="H52" s="225"/>
      <c r="I52" s="225">
        <f>SUM(I53:I62)</f>
        <v>0</v>
      </c>
      <c r="J52" s="225"/>
      <c r="K52" s="225">
        <f>SUM(K53:K62)</f>
        <v>0</v>
      </c>
      <c r="L52" s="225"/>
      <c r="M52" s="225">
        <f>SUM(M53:M62)</f>
        <v>0</v>
      </c>
      <c r="N52" s="225"/>
      <c r="O52" s="225">
        <f>SUM(O53:O62)</f>
        <v>0</v>
      </c>
      <c r="P52" s="225"/>
      <c r="Q52" s="225">
        <f>SUM(Q53:Q62)</f>
        <v>0</v>
      </c>
      <c r="R52" s="225"/>
      <c r="S52" s="225"/>
      <c r="T52" s="226"/>
      <c r="U52" s="220"/>
      <c r="V52" s="220">
        <f>SUM(V53:V62)</f>
        <v>0</v>
      </c>
      <c r="W52" s="220"/>
      <c r="X52" s="220"/>
      <c r="AG52" t="s">
        <v>104</v>
      </c>
    </row>
    <row r="53" spans="1:60" outlineLevel="1" x14ac:dyDescent="0.2">
      <c r="A53" s="227">
        <v>9</v>
      </c>
      <c r="B53" s="228" t="s">
        <v>183</v>
      </c>
      <c r="C53" s="240" t="s">
        <v>184</v>
      </c>
      <c r="D53" s="229" t="s">
        <v>180</v>
      </c>
      <c r="E53" s="230">
        <v>1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2"/>
      <c r="S53" s="232" t="s">
        <v>126</v>
      </c>
      <c r="T53" s="233" t="s">
        <v>109</v>
      </c>
      <c r="U53" s="219">
        <v>0</v>
      </c>
      <c r="V53" s="219">
        <f>ROUND(E53*U53,2)</f>
        <v>0</v>
      </c>
      <c r="W53" s="219"/>
      <c r="X53" s="219" t="s">
        <v>132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133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43"/>
      <c r="D54" s="237"/>
      <c r="E54" s="237"/>
      <c r="F54" s="237"/>
      <c r="G54" s="237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114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27">
        <v>10</v>
      </c>
      <c r="B55" s="228" t="s">
        <v>185</v>
      </c>
      <c r="C55" s="240" t="s">
        <v>186</v>
      </c>
      <c r="D55" s="229" t="s">
        <v>180</v>
      </c>
      <c r="E55" s="230">
        <v>1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2"/>
      <c r="S55" s="232" t="s">
        <v>126</v>
      </c>
      <c r="T55" s="233" t="s">
        <v>109</v>
      </c>
      <c r="U55" s="219">
        <v>0</v>
      </c>
      <c r="V55" s="219">
        <f>ROUND(E55*U55,2)</f>
        <v>0</v>
      </c>
      <c r="W55" s="219"/>
      <c r="X55" s="219" t="s">
        <v>132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133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43"/>
      <c r="D56" s="237"/>
      <c r="E56" s="237"/>
      <c r="F56" s="237"/>
      <c r="G56" s="237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114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27">
        <v>11</v>
      </c>
      <c r="B57" s="228" t="s">
        <v>187</v>
      </c>
      <c r="C57" s="240" t="s">
        <v>188</v>
      </c>
      <c r="D57" s="229" t="s">
        <v>180</v>
      </c>
      <c r="E57" s="230">
        <v>1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32">
        <v>0</v>
      </c>
      <c r="O57" s="232">
        <f>ROUND(E57*N57,2)</f>
        <v>0</v>
      </c>
      <c r="P57" s="232">
        <v>0</v>
      </c>
      <c r="Q57" s="232">
        <f>ROUND(E57*P57,2)</f>
        <v>0</v>
      </c>
      <c r="R57" s="232"/>
      <c r="S57" s="232" t="s">
        <v>126</v>
      </c>
      <c r="T57" s="233" t="s">
        <v>109</v>
      </c>
      <c r="U57" s="219">
        <v>0</v>
      </c>
      <c r="V57" s="219">
        <f>ROUND(E57*U57,2)</f>
        <v>0</v>
      </c>
      <c r="W57" s="219"/>
      <c r="X57" s="219" t="s">
        <v>132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133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43"/>
      <c r="D58" s="237"/>
      <c r="E58" s="237"/>
      <c r="F58" s="237"/>
      <c r="G58" s="237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114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27">
        <v>12</v>
      </c>
      <c r="B59" s="228" t="s">
        <v>174</v>
      </c>
      <c r="C59" s="240" t="s">
        <v>189</v>
      </c>
      <c r="D59" s="229" t="s">
        <v>180</v>
      </c>
      <c r="E59" s="230">
        <v>1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2"/>
      <c r="S59" s="232" t="s">
        <v>126</v>
      </c>
      <c r="T59" s="233" t="s">
        <v>109</v>
      </c>
      <c r="U59" s="219">
        <v>0</v>
      </c>
      <c r="V59" s="219">
        <f>ROUND(E59*U59,2)</f>
        <v>0</v>
      </c>
      <c r="W59" s="219"/>
      <c r="X59" s="219" t="s">
        <v>190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191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43"/>
      <c r="D60" s="237"/>
      <c r="E60" s="237"/>
      <c r="F60" s="237"/>
      <c r="G60" s="237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114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27">
        <v>13</v>
      </c>
      <c r="B61" s="228" t="s">
        <v>192</v>
      </c>
      <c r="C61" s="240" t="s">
        <v>193</v>
      </c>
      <c r="D61" s="229" t="s">
        <v>194</v>
      </c>
      <c r="E61" s="230">
        <v>1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2"/>
      <c r="S61" s="232" t="s">
        <v>126</v>
      </c>
      <c r="T61" s="233" t="s">
        <v>109</v>
      </c>
      <c r="U61" s="219">
        <v>0</v>
      </c>
      <c r="V61" s="219">
        <f>ROUND(E61*U61,2)</f>
        <v>0</v>
      </c>
      <c r="W61" s="219"/>
      <c r="X61" s="219" t="s">
        <v>195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196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3"/>
      <c r="D62" s="237"/>
      <c r="E62" s="237"/>
      <c r="F62" s="237"/>
      <c r="G62" s="237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114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x14ac:dyDescent="0.2">
      <c r="A63" s="221" t="s">
        <v>103</v>
      </c>
      <c r="B63" s="222" t="s">
        <v>68</v>
      </c>
      <c r="C63" s="239" t="s">
        <v>69</v>
      </c>
      <c r="D63" s="223"/>
      <c r="E63" s="224"/>
      <c r="F63" s="225"/>
      <c r="G63" s="225">
        <f>SUMIF(AG64:AG65,"&lt;&gt;NOR",G64:G65)</f>
        <v>0</v>
      </c>
      <c r="H63" s="225"/>
      <c r="I63" s="225">
        <f>SUM(I64:I65)</f>
        <v>0</v>
      </c>
      <c r="J63" s="225"/>
      <c r="K63" s="225">
        <f>SUM(K64:K65)</f>
        <v>0</v>
      </c>
      <c r="L63" s="225"/>
      <c r="M63" s="225">
        <f>SUM(M64:M65)</f>
        <v>0</v>
      </c>
      <c r="N63" s="225"/>
      <c r="O63" s="225">
        <f>SUM(O64:O65)</f>
        <v>0</v>
      </c>
      <c r="P63" s="225"/>
      <c r="Q63" s="225">
        <f>SUM(Q64:Q65)</f>
        <v>0</v>
      </c>
      <c r="R63" s="225"/>
      <c r="S63" s="225"/>
      <c r="T63" s="226"/>
      <c r="U63" s="220"/>
      <c r="V63" s="220">
        <f>SUM(V64:V65)</f>
        <v>0</v>
      </c>
      <c r="W63" s="220"/>
      <c r="X63" s="220"/>
      <c r="AG63" t="s">
        <v>104</v>
      </c>
    </row>
    <row r="64" spans="1:60" outlineLevel="1" x14ac:dyDescent="0.2">
      <c r="A64" s="227">
        <v>14</v>
      </c>
      <c r="B64" s="228" t="s">
        <v>174</v>
      </c>
      <c r="C64" s="240" t="s">
        <v>197</v>
      </c>
      <c r="D64" s="229" t="s">
        <v>180</v>
      </c>
      <c r="E64" s="230">
        <v>1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2"/>
      <c r="S64" s="232" t="s">
        <v>126</v>
      </c>
      <c r="T64" s="233" t="s">
        <v>109</v>
      </c>
      <c r="U64" s="219">
        <v>0</v>
      </c>
      <c r="V64" s="219">
        <f>ROUND(E64*U64,2)</f>
        <v>0</v>
      </c>
      <c r="W64" s="219"/>
      <c r="X64" s="219" t="s">
        <v>198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199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43"/>
      <c r="D65" s="237"/>
      <c r="E65" s="237"/>
      <c r="F65" s="237"/>
      <c r="G65" s="237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114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x14ac:dyDescent="0.2">
      <c r="A66" s="221" t="s">
        <v>103</v>
      </c>
      <c r="B66" s="222" t="s">
        <v>70</v>
      </c>
      <c r="C66" s="239" t="s">
        <v>71</v>
      </c>
      <c r="D66" s="223"/>
      <c r="E66" s="224"/>
      <c r="F66" s="225"/>
      <c r="G66" s="225">
        <f>SUMIF(AG67:AG68,"&lt;&gt;NOR",G67:G68)</f>
        <v>0</v>
      </c>
      <c r="H66" s="225"/>
      <c r="I66" s="225">
        <f>SUM(I67:I68)</f>
        <v>0</v>
      </c>
      <c r="J66" s="225"/>
      <c r="K66" s="225">
        <f>SUM(K67:K68)</f>
        <v>0</v>
      </c>
      <c r="L66" s="225"/>
      <c r="M66" s="225">
        <f>SUM(M67:M68)</f>
        <v>0</v>
      </c>
      <c r="N66" s="225"/>
      <c r="O66" s="225">
        <f>SUM(O67:O68)</f>
        <v>0</v>
      </c>
      <c r="P66" s="225"/>
      <c r="Q66" s="225">
        <f>SUM(Q67:Q68)</f>
        <v>0</v>
      </c>
      <c r="R66" s="225"/>
      <c r="S66" s="225"/>
      <c r="T66" s="226"/>
      <c r="U66" s="220"/>
      <c r="V66" s="220">
        <f>SUM(V67:V68)</f>
        <v>0</v>
      </c>
      <c r="W66" s="220"/>
      <c r="X66" s="220"/>
      <c r="AG66" t="s">
        <v>104</v>
      </c>
    </row>
    <row r="67" spans="1:60" ht="22.5" outlineLevel="1" x14ac:dyDescent="0.2">
      <c r="A67" s="227">
        <v>15</v>
      </c>
      <c r="B67" s="228" t="s">
        <v>200</v>
      </c>
      <c r="C67" s="240" t="s">
        <v>201</v>
      </c>
      <c r="D67" s="229" t="s">
        <v>194</v>
      </c>
      <c r="E67" s="230">
        <v>1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32">
        <v>0</v>
      </c>
      <c r="O67" s="232">
        <f>ROUND(E67*N67,2)</f>
        <v>0</v>
      </c>
      <c r="P67" s="232">
        <v>0</v>
      </c>
      <c r="Q67" s="232">
        <f>ROUND(E67*P67,2)</f>
        <v>0</v>
      </c>
      <c r="R67" s="232"/>
      <c r="S67" s="232" t="s">
        <v>126</v>
      </c>
      <c r="T67" s="233" t="s">
        <v>109</v>
      </c>
      <c r="U67" s="219">
        <v>0</v>
      </c>
      <c r="V67" s="219">
        <f>ROUND(E67*U67,2)</f>
        <v>0</v>
      </c>
      <c r="W67" s="219"/>
      <c r="X67" s="219" t="s">
        <v>132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177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43"/>
      <c r="D68" s="237"/>
      <c r="E68" s="237"/>
      <c r="F68" s="237"/>
      <c r="G68" s="237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114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x14ac:dyDescent="0.2">
      <c r="A69" s="221" t="s">
        <v>103</v>
      </c>
      <c r="B69" s="222" t="s">
        <v>72</v>
      </c>
      <c r="C69" s="239" t="s">
        <v>73</v>
      </c>
      <c r="D69" s="223"/>
      <c r="E69" s="224"/>
      <c r="F69" s="225"/>
      <c r="G69" s="225">
        <f>SUMIF(AG70:AG73,"&lt;&gt;NOR",G70:G73)</f>
        <v>0</v>
      </c>
      <c r="H69" s="225"/>
      <c r="I69" s="225">
        <f>SUM(I70:I73)</f>
        <v>0</v>
      </c>
      <c r="J69" s="225"/>
      <c r="K69" s="225">
        <f>SUM(K70:K73)</f>
        <v>0</v>
      </c>
      <c r="L69" s="225"/>
      <c r="M69" s="225">
        <f>SUM(M70:M73)</f>
        <v>0</v>
      </c>
      <c r="N69" s="225"/>
      <c r="O69" s="225">
        <f>SUM(O70:O73)</f>
        <v>0</v>
      </c>
      <c r="P69" s="225"/>
      <c r="Q69" s="225">
        <f>SUM(Q70:Q73)</f>
        <v>0</v>
      </c>
      <c r="R69" s="225"/>
      <c r="S69" s="225"/>
      <c r="T69" s="226"/>
      <c r="U69" s="220"/>
      <c r="V69" s="220">
        <f>SUM(V70:V73)</f>
        <v>0.13</v>
      </c>
      <c r="W69" s="220"/>
      <c r="X69" s="220"/>
      <c r="AG69" t="s">
        <v>104</v>
      </c>
    </row>
    <row r="70" spans="1:60" outlineLevel="1" x14ac:dyDescent="0.2">
      <c r="A70" s="227">
        <v>16</v>
      </c>
      <c r="B70" s="228" t="s">
        <v>202</v>
      </c>
      <c r="C70" s="240" t="s">
        <v>203</v>
      </c>
      <c r="D70" s="229" t="s">
        <v>204</v>
      </c>
      <c r="E70" s="230">
        <v>1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32">
        <v>2.7E-4</v>
      </c>
      <c r="O70" s="232">
        <f>ROUND(E70*N70,2)</f>
        <v>0</v>
      </c>
      <c r="P70" s="232">
        <v>0</v>
      </c>
      <c r="Q70" s="232">
        <f>ROUND(E70*P70,2)</f>
        <v>0</v>
      </c>
      <c r="R70" s="232"/>
      <c r="S70" s="232" t="s">
        <v>126</v>
      </c>
      <c r="T70" s="233" t="s">
        <v>109</v>
      </c>
      <c r="U70" s="219">
        <v>0.13</v>
      </c>
      <c r="V70" s="219">
        <f>ROUND(E70*U70,2)</f>
        <v>0.13</v>
      </c>
      <c r="W70" s="219"/>
      <c r="X70" s="219" t="s">
        <v>132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133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51" t="s">
        <v>205</v>
      </c>
      <c r="D71" s="247"/>
      <c r="E71" s="248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135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1" t="s">
        <v>206</v>
      </c>
      <c r="D72" s="247"/>
      <c r="E72" s="248">
        <v>1</v>
      </c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135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42"/>
      <c r="D73" s="235"/>
      <c r="E73" s="235"/>
      <c r="F73" s="235"/>
      <c r="G73" s="235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114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x14ac:dyDescent="0.2">
      <c r="A74" s="3"/>
      <c r="B74" s="4"/>
      <c r="C74" s="244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AE74">
        <v>15</v>
      </c>
      <c r="AF74">
        <v>21</v>
      </c>
      <c r="AG74" t="s">
        <v>90</v>
      </c>
    </row>
    <row r="75" spans="1:60" x14ac:dyDescent="0.2">
      <c r="A75" s="213"/>
      <c r="B75" s="214" t="s">
        <v>29</v>
      </c>
      <c r="C75" s="245"/>
      <c r="D75" s="215"/>
      <c r="E75" s="216"/>
      <c r="F75" s="216"/>
      <c r="G75" s="238">
        <f>G8+G26+G31+G36+G44+G47+G52+G63+G66+G69</f>
        <v>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AE75">
        <f>SUMIF(L7:L73,AE74,G7:G73)</f>
        <v>0</v>
      </c>
      <c r="AF75">
        <f>SUMIF(L7:L73,AF74,G7:G73)</f>
        <v>0</v>
      </c>
      <c r="AG75" t="s">
        <v>129</v>
      </c>
    </row>
    <row r="76" spans="1:60" x14ac:dyDescent="0.2">
      <c r="C76" s="246"/>
      <c r="D76" s="10"/>
      <c r="AG76" t="s">
        <v>130</v>
      </c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22">
    <mergeCell ref="C62:G62"/>
    <mergeCell ref="C65:G65"/>
    <mergeCell ref="C68:G68"/>
    <mergeCell ref="C73:G73"/>
    <mergeCell ref="C49:G49"/>
    <mergeCell ref="C51:G51"/>
    <mergeCell ref="C54:G54"/>
    <mergeCell ref="C56:G56"/>
    <mergeCell ref="C58:G58"/>
    <mergeCell ref="C60:G60"/>
    <mergeCell ref="C33:G33"/>
    <mergeCell ref="C35:G35"/>
    <mergeCell ref="C38:G38"/>
    <mergeCell ref="C39:G39"/>
    <mergeCell ref="C43:G43"/>
    <mergeCell ref="C46:G46"/>
    <mergeCell ref="A1:G1"/>
    <mergeCell ref="C2:G2"/>
    <mergeCell ref="C3:G3"/>
    <mergeCell ref="C4:G4"/>
    <mergeCell ref="C25:G25"/>
    <mergeCell ref="C30:G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2020-04-10T14:32:58Z</dcterms:modified>
</cp:coreProperties>
</file>