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.1 - D.1.2 SO 01 - 01 ..." sheetId="2" r:id="rId2"/>
    <sheet name="D.1.2 SO 02 - ZPEVNĚNÉ PL..." sheetId="3" r:id="rId3"/>
    <sheet name="D.1.4.1 - Vytápění" sheetId="4" r:id="rId4"/>
    <sheet name="D.1.4.2 - Zdravotechnické..." sheetId="5" r:id="rId5"/>
    <sheet name="D.1.4.3 - Vzduchotechnika" sheetId="6" r:id="rId6"/>
    <sheet name="D.1.4.4 - Silnoproud" sheetId="7" r:id="rId7"/>
    <sheet name="D.1.4.5 00 - Slaboproudá ..." sheetId="8" r:id="rId8"/>
    <sheet name="D.1.4.5 01 - Slaboproudá ..." sheetId="9" r:id="rId9"/>
    <sheet name="D.1.4.5 02 - Slaboproudá ..." sheetId="10" r:id="rId10"/>
    <sheet name="D.1.4.5 03 - Slaboproudá ..." sheetId="11" r:id="rId11"/>
    <sheet name="D.1.4.6 01 - Akvarijní sy..." sheetId="12" r:id="rId12"/>
    <sheet name="D.1.4.6 02 - Akvarijní sy..." sheetId="13" r:id="rId13"/>
    <sheet name="D.1.4.7 - Měření a regulace " sheetId="14" r:id="rId14"/>
    <sheet name="IO 01 - Areálová dešťová ..." sheetId="15" r:id="rId15"/>
    <sheet name="IO 02 - Areálová přípojka..." sheetId="16" r:id="rId16"/>
    <sheet name="IO 03 - Areálová přípojka NN" sheetId="17" r:id="rId17"/>
    <sheet name="IO 04 - Přeložka areálové..." sheetId="18" r:id="rId18"/>
    <sheet name="IO 05 00 - Areálová přípo..." sheetId="19" r:id="rId19"/>
    <sheet name="IO 05 01 - Areálová přípo..." sheetId="20" r:id="rId20"/>
    <sheet name="Pokyny pro vyplnění" sheetId="21" r:id="rId21"/>
  </sheets>
  <definedNames>
    <definedName name="_xlnm.Print_Area" localSheetId="0">'Rekapitulace stavby'!$D$4:$AO$36,'Rekapitulace stavby'!$C$42:$AQ$74</definedName>
    <definedName name="_xlnm.Print_Titles" localSheetId="0">'Rekapitulace stavby'!$52:$52</definedName>
    <definedName name="_xlnm._FilterDatabase" localSheetId="1" hidden="1">'D.1.1 - D.1.2 SO 01 - 01 ...'!$C$103:$K$1477</definedName>
    <definedName name="_xlnm.Print_Area" localSheetId="1">'D.1.1 - D.1.2 SO 01 - 01 ...'!$C$4:$J$39,'D.1.1 - D.1.2 SO 01 - 01 ...'!$C$45:$J$85,'D.1.1 - D.1.2 SO 01 - 01 ...'!$C$91:$K$1477</definedName>
    <definedName name="_xlnm.Print_Titles" localSheetId="1">'D.1.1 - D.1.2 SO 01 - 01 ...'!$103:$103</definedName>
    <definedName name="_xlnm._FilterDatabase" localSheetId="2" hidden="1">'D.1.2 SO 02 - ZPEVNĚNÉ PL...'!$C$86:$K$205</definedName>
    <definedName name="_xlnm.Print_Area" localSheetId="2">'D.1.2 SO 02 - ZPEVNĚNÉ PL...'!$C$4:$J$39,'D.1.2 SO 02 - ZPEVNĚNÉ PL...'!$C$45:$J$68,'D.1.2 SO 02 - ZPEVNĚNÉ PL...'!$C$74:$K$205</definedName>
    <definedName name="_xlnm.Print_Titles" localSheetId="2">'D.1.2 SO 02 - ZPEVNĚNÉ PL...'!$86:$86</definedName>
    <definedName name="_xlnm._FilterDatabase" localSheetId="3" hidden="1">'D.1.4.1 - Vytápění'!$C$88:$K$232</definedName>
    <definedName name="_xlnm.Print_Area" localSheetId="3">'D.1.4.1 - Vytápění'!$C$4:$J$39,'D.1.4.1 - Vytápění'!$C$45:$J$70,'D.1.4.1 - Vytápění'!$C$76:$K$232</definedName>
    <definedName name="_xlnm.Print_Titles" localSheetId="3">'D.1.4.1 - Vytápění'!$88:$88</definedName>
    <definedName name="_xlnm._FilterDatabase" localSheetId="4" hidden="1">'D.1.4.2 - Zdravotechnické...'!$C$90:$K$354</definedName>
    <definedName name="_xlnm.Print_Area" localSheetId="4">'D.1.4.2 - Zdravotechnické...'!$C$4:$J$39,'D.1.4.2 - Zdravotechnické...'!$C$45:$J$72,'D.1.4.2 - Zdravotechnické...'!$C$78:$K$354</definedName>
    <definedName name="_xlnm.Print_Titles" localSheetId="4">'D.1.4.2 - Zdravotechnické...'!$90:$90</definedName>
    <definedName name="_xlnm._FilterDatabase" localSheetId="5" hidden="1">'D.1.4.3 - Vzduchotechnika'!$C$82:$K$155</definedName>
    <definedName name="_xlnm.Print_Area" localSheetId="5">'D.1.4.3 - Vzduchotechnika'!$C$4:$J$39,'D.1.4.3 - Vzduchotechnika'!$C$45:$J$64,'D.1.4.3 - Vzduchotechnika'!$C$70:$K$155</definedName>
    <definedName name="_xlnm.Print_Titles" localSheetId="5">'D.1.4.3 - Vzduchotechnika'!$82:$82</definedName>
    <definedName name="_xlnm._FilterDatabase" localSheetId="6" hidden="1">'D.1.4.4 - Silnoproud'!$C$82:$K$245</definedName>
    <definedName name="_xlnm.Print_Area" localSheetId="6">'D.1.4.4 - Silnoproud'!$C$4:$J$39,'D.1.4.4 - Silnoproud'!$C$45:$J$64,'D.1.4.4 - Silnoproud'!$C$70:$K$245</definedName>
    <definedName name="_xlnm.Print_Titles" localSheetId="6">'D.1.4.4 - Silnoproud'!$82:$82</definedName>
    <definedName name="_xlnm._FilterDatabase" localSheetId="7" hidden="1">'D.1.4.5 00 - Slaboproudá ...'!$C$79:$K$85</definedName>
    <definedName name="_xlnm.Print_Area" localSheetId="7">'D.1.4.5 00 - Slaboproudá ...'!$C$4:$J$39,'D.1.4.5 00 - Slaboproudá ...'!$C$45:$J$61,'D.1.4.5 00 - Slaboproudá ...'!$C$67:$K$85</definedName>
    <definedName name="_xlnm.Print_Titles" localSheetId="7">'D.1.4.5 00 - Slaboproudá ...'!$79:$79</definedName>
    <definedName name="_xlnm._FilterDatabase" localSheetId="8" hidden="1">'D.1.4.5 01 - Slaboproudá ...'!$C$81:$K$114</definedName>
    <definedName name="_xlnm.Print_Area" localSheetId="8">'D.1.4.5 01 - Slaboproudá ...'!$C$4:$J$39,'D.1.4.5 01 - Slaboproudá ...'!$C$45:$J$63,'D.1.4.5 01 - Slaboproudá ...'!$C$69:$K$114</definedName>
    <definedName name="_xlnm.Print_Titles" localSheetId="8">'D.1.4.5 01 - Slaboproudá ...'!$81:$81</definedName>
    <definedName name="_xlnm._FilterDatabase" localSheetId="9" hidden="1">'D.1.4.5 02 - Slaboproudá ...'!$C$81:$K$96</definedName>
    <definedName name="_xlnm.Print_Area" localSheetId="9">'D.1.4.5 02 - Slaboproudá ...'!$C$4:$J$39,'D.1.4.5 02 - Slaboproudá ...'!$C$45:$J$63,'D.1.4.5 02 - Slaboproudá ...'!$C$69:$K$96</definedName>
    <definedName name="_xlnm.Print_Titles" localSheetId="9">'D.1.4.5 02 - Slaboproudá ...'!$81:$81</definedName>
    <definedName name="_xlnm._FilterDatabase" localSheetId="10" hidden="1">'D.1.4.5 03 - Slaboproudá ...'!$C$81:$K$101</definedName>
    <definedName name="_xlnm.Print_Area" localSheetId="10">'D.1.4.5 03 - Slaboproudá ...'!$C$4:$J$39,'D.1.4.5 03 - Slaboproudá ...'!$C$45:$J$63,'D.1.4.5 03 - Slaboproudá ...'!$C$69:$K$101</definedName>
    <definedName name="_xlnm.Print_Titles" localSheetId="10">'D.1.4.5 03 - Slaboproudá ...'!$81:$81</definedName>
    <definedName name="_xlnm._FilterDatabase" localSheetId="11" hidden="1">'D.1.4.6 01 - Akvarijní sy...'!$C$95:$K$291</definedName>
    <definedName name="_xlnm.Print_Area" localSheetId="11">'D.1.4.6 01 - Akvarijní sy...'!$C$4:$J$39,'D.1.4.6 01 - Akvarijní sy...'!$C$45:$J$77,'D.1.4.6 01 - Akvarijní sy...'!$C$83:$K$291</definedName>
    <definedName name="_xlnm.Print_Titles" localSheetId="11">'D.1.4.6 01 - Akvarijní sy...'!$95:$95</definedName>
    <definedName name="_xlnm._FilterDatabase" localSheetId="12" hidden="1">'D.1.4.6 02 - Akvarijní sy...'!$C$80:$K$95</definedName>
    <definedName name="_xlnm.Print_Area" localSheetId="12">'D.1.4.6 02 - Akvarijní sy...'!$C$4:$J$39,'D.1.4.6 02 - Akvarijní sy...'!$C$45:$J$62,'D.1.4.6 02 - Akvarijní sy...'!$C$68:$K$95</definedName>
    <definedName name="_xlnm.Print_Titles" localSheetId="12">'D.1.4.6 02 - Akvarijní sy...'!$80:$80</definedName>
    <definedName name="_xlnm._FilterDatabase" localSheetId="13" hidden="1">'D.1.4.7 - Měření a regulace '!$C$82:$K$128</definedName>
    <definedName name="_xlnm.Print_Area" localSheetId="13">'D.1.4.7 - Měření a regulace '!$C$4:$J$39,'D.1.4.7 - Měření a regulace '!$C$45:$J$64,'D.1.4.7 - Měření a regulace '!$C$70:$K$128</definedName>
    <definedName name="_xlnm.Print_Titles" localSheetId="13">'D.1.4.7 - Měření a regulace '!$82:$82</definedName>
    <definedName name="_xlnm._FilterDatabase" localSheetId="14" hidden="1">'IO 01 - Areálová dešťová ...'!$C$87:$K$172</definedName>
    <definedName name="_xlnm.Print_Area" localSheetId="14">'IO 01 - Areálová dešťová ...'!$C$4:$J$39,'IO 01 - Areálová dešťová ...'!$C$45:$J$69,'IO 01 - Areálová dešťová ...'!$C$75:$K$172</definedName>
    <definedName name="_xlnm.Print_Titles" localSheetId="14">'IO 01 - Areálová dešťová ...'!$87:$87</definedName>
    <definedName name="_xlnm._FilterDatabase" localSheetId="15" hidden="1">'IO 02 - Areálová přípojka...'!$C$82:$K$116</definedName>
    <definedName name="_xlnm.Print_Area" localSheetId="15">'IO 02 - Areálová přípojka...'!$C$4:$J$39,'IO 02 - Areálová přípojka...'!$C$45:$J$64,'IO 02 - Areálová přípojka...'!$C$70:$K$116</definedName>
    <definedName name="_xlnm.Print_Titles" localSheetId="15">'IO 02 - Areálová přípojka...'!$82:$82</definedName>
    <definedName name="_xlnm._FilterDatabase" localSheetId="16" hidden="1">'IO 03 - Areálová přípojka NN'!$C$79:$K$93</definedName>
    <definedName name="_xlnm.Print_Area" localSheetId="16">'IO 03 - Areálová přípojka NN'!$C$4:$J$39,'IO 03 - Areálová přípojka NN'!$C$45:$J$61,'IO 03 - Areálová přípojka NN'!$C$67:$K$93</definedName>
    <definedName name="_xlnm.Print_Titles" localSheetId="16">'IO 03 - Areálová přípojka NN'!$79:$79</definedName>
    <definedName name="_xlnm._FilterDatabase" localSheetId="17" hidden="1">'IO 04 - Přeložka areálové...'!$C$82:$K$137</definedName>
    <definedName name="_xlnm.Print_Area" localSheetId="17">'IO 04 - Přeložka areálové...'!$C$4:$J$39,'IO 04 - Přeložka areálové...'!$C$45:$J$64,'IO 04 - Přeložka areálové...'!$C$70:$K$137</definedName>
    <definedName name="_xlnm.Print_Titles" localSheetId="17">'IO 04 - Přeložka areálové...'!$82:$82</definedName>
    <definedName name="_xlnm._FilterDatabase" localSheetId="18" hidden="1">'IO 05 00 - Areálová přípo...'!$C$79:$K$85</definedName>
    <definedName name="_xlnm.Print_Area" localSheetId="18">'IO 05 00 - Areálová přípo...'!$C$4:$J$39,'IO 05 00 - Areálová přípo...'!$C$45:$J$61,'IO 05 00 - Areálová přípo...'!$C$67:$K$85</definedName>
    <definedName name="_xlnm.Print_Titles" localSheetId="18">'IO 05 00 - Areálová přípo...'!$79:$79</definedName>
    <definedName name="_xlnm._FilterDatabase" localSheetId="19" hidden="1">'IO 05 01 - Areálová přípo...'!$C$81:$K$107</definedName>
    <definedName name="_xlnm.Print_Area" localSheetId="19">'IO 05 01 - Areálová přípo...'!$C$4:$J$39,'IO 05 01 - Areálová přípo...'!$C$45:$J$63,'IO 05 01 - Areálová přípo...'!$C$69:$K$107</definedName>
    <definedName name="_xlnm.Print_Titles" localSheetId="19">'IO 05 01 - Areálová přípo...'!$81:$81</definedName>
    <definedName name="_xlnm.Print_Area" localSheetId="2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0" l="1" r="J37"/>
  <c r="J36"/>
  <c i="1" r="AY73"/>
  <c i="20" r="J35"/>
  <c i="1" r="AX73"/>
  <c i="20" r="BI107"/>
  <c r="BH107"/>
  <c r="BG107"/>
  <c r="BF107"/>
  <c r="T107"/>
  <c r="T106"/>
  <c r="R107"/>
  <c r="R106"/>
  <c r="P107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T83"/>
  <c r="R84"/>
  <c r="R83"/>
  <c r="P84"/>
  <c r="P83"/>
  <c r="F76"/>
  <c r="E74"/>
  <c r="F52"/>
  <c r="E50"/>
  <c r="J24"/>
  <c r="E24"/>
  <c r="J79"/>
  <c r="J23"/>
  <c r="J21"/>
  <c r="E21"/>
  <c r="J54"/>
  <c r="J20"/>
  <c r="J18"/>
  <c r="E18"/>
  <c r="F79"/>
  <c r="J17"/>
  <c r="J15"/>
  <c r="E15"/>
  <c r="F54"/>
  <c r="J14"/>
  <c r="J12"/>
  <c r="J76"/>
  <c r="E7"/>
  <c r="E48"/>
  <c i="19" r="J37"/>
  <c r="J36"/>
  <c i="1" r="AY72"/>
  <c i="19" r="J35"/>
  <c i="1" r="AX72"/>
  <c i="19"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54"/>
  <c r="J20"/>
  <c r="J18"/>
  <c r="E18"/>
  <c r="F55"/>
  <c r="J17"/>
  <c r="J15"/>
  <c r="E15"/>
  <c r="F76"/>
  <c r="J14"/>
  <c r="J12"/>
  <c r="J52"/>
  <c r="E7"/>
  <c r="E70"/>
  <c i="18" r="J37"/>
  <c r="J36"/>
  <c i="1" r="AY71"/>
  <c i="18" r="J35"/>
  <c i="1" r="AX71"/>
  <c i="18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4"/>
  <c r="BH104"/>
  <c r="BG104"/>
  <c r="BF104"/>
  <c r="T104"/>
  <c r="T103"/>
  <c r="R104"/>
  <c r="R103"/>
  <c r="P104"/>
  <c r="P103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54"/>
  <c r="J14"/>
  <c r="J12"/>
  <c r="J77"/>
  <c r="E7"/>
  <c r="E73"/>
  <c i="17" r="J37"/>
  <c r="J36"/>
  <c i="1" r="AY70"/>
  <c i="17" r="J35"/>
  <c i="1" r="AX70"/>
  <c i="17"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54"/>
  <c r="J20"/>
  <c r="J18"/>
  <c r="E18"/>
  <c r="F77"/>
  <c r="J17"/>
  <c r="J15"/>
  <c r="E15"/>
  <c r="F54"/>
  <c r="J14"/>
  <c r="J12"/>
  <c r="J52"/>
  <c r="E7"/>
  <c r="E48"/>
  <c i="16" r="J37"/>
  <c r="J36"/>
  <c i="1" r="AY69"/>
  <c i="16" r="J35"/>
  <c i="1" r="AX69"/>
  <c i="16"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3"/>
  <c r="BH103"/>
  <c r="BG103"/>
  <c r="BF103"/>
  <c r="T103"/>
  <c r="T102"/>
  <c r="R103"/>
  <c r="R102"/>
  <c r="P103"/>
  <c r="P102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F77"/>
  <c r="E75"/>
  <c r="F52"/>
  <c r="E50"/>
  <c r="J24"/>
  <c r="E24"/>
  <c r="J55"/>
  <c r="J23"/>
  <c r="J21"/>
  <c r="E21"/>
  <c r="J54"/>
  <c r="J20"/>
  <c r="J18"/>
  <c r="E18"/>
  <c r="F55"/>
  <c r="J17"/>
  <c r="J15"/>
  <c r="E15"/>
  <c r="F54"/>
  <c r="J14"/>
  <c r="J12"/>
  <c r="J77"/>
  <c r="E7"/>
  <c r="E48"/>
  <c i="15" r="J37"/>
  <c r="J36"/>
  <c i="1" r="AY68"/>
  <c i="15" r="J35"/>
  <c i="1" r="AX68"/>
  <c i="15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T155"/>
  <c r="R156"/>
  <c r="R155"/>
  <c r="P156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1"/>
  <c r="BH131"/>
  <c r="BG131"/>
  <c r="BF131"/>
  <c r="T131"/>
  <c r="T130"/>
  <c r="R131"/>
  <c r="R130"/>
  <c r="P131"/>
  <c r="P130"/>
  <c r="BI127"/>
  <c r="BH127"/>
  <c r="BG127"/>
  <c r="BF127"/>
  <c r="T127"/>
  <c r="T126"/>
  <c r="R127"/>
  <c r="R126"/>
  <c r="P127"/>
  <c r="P126"/>
  <c r="BI125"/>
  <c r="BH125"/>
  <c r="BG125"/>
  <c r="BF125"/>
  <c r="T125"/>
  <c r="R125"/>
  <c r="P125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08"/>
  <c r="BH108"/>
  <c r="BG108"/>
  <c r="BF108"/>
  <c r="T108"/>
  <c r="R108"/>
  <c r="P108"/>
  <c r="BI107"/>
  <c r="BH107"/>
  <c r="BG107"/>
  <c r="BF107"/>
  <c r="T107"/>
  <c r="R107"/>
  <c r="P107"/>
  <c r="BI103"/>
  <c r="BH103"/>
  <c r="BG103"/>
  <c r="BF103"/>
  <c r="T103"/>
  <c r="R103"/>
  <c r="P103"/>
  <c r="BI102"/>
  <c r="BH102"/>
  <c r="BG102"/>
  <c r="BF102"/>
  <c r="T102"/>
  <c r="R102"/>
  <c r="P102"/>
  <c r="BI97"/>
  <c r="BH97"/>
  <c r="BG97"/>
  <c r="BF97"/>
  <c r="T97"/>
  <c r="R97"/>
  <c r="P97"/>
  <c r="BI96"/>
  <c r="BH96"/>
  <c r="BG96"/>
  <c r="BF96"/>
  <c r="T96"/>
  <c r="R96"/>
  <c r="P96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F82"/>
  <c r="E80"/>
  <c r="F52"/>
  <c r="E50"/>
  <c r="J24"/>
  <c r="E24"/>
  <c r="J55"/>
  <c r="J23"/>
  <c r="J21"/>
  <c r="E21"/>
  <c r="J84"/>
  <c r="J20"/>
  <c r="J18"/>
  <c r="E18"/>
  <c r="F55"/>
  <c r="J17"/>
  <c r="J15"/>
  <c r="E15"/>
  <c r="F84"/>
  <c r="J14"/>
  <c r="J12"/>
  <c r="J82"/>
  <c r="E7"/>
  <c r="E48"/>
  <c i="14" r="J37"/>
  <c r="J36"/>
  <c i="1" r="AY67"/>
  <c i="14" r="J35"/>
  <c i="1" r="AX67"/>
  <c i="14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F77"/>
  <c r="E75"/>
  <c r="F52"/>
  <c r="E50"/>
  <c r="J24"/>
  <c r="E24"/>
  <c r="J55"/>
  <c r="J23"/>
  <c r="J21"/>
  <c r="E21"/>
  <c r="J79"/>
  <c r="J20"/>
  <c r="J18"/>
  <c r="E18"/>
  <c r="F80"/>
  <c r="J17"/>
  <c r="J15"/>
  <c r="E15"/>
  <c r="F79"/>
  <c r="J14"/>
  <c r="J12"/>
  <c r="J77"/>
  <c r="E7"/>
  <c r="E48"/>
  <c i="13" r="J37"/>
  <c r="J36"/>
  <c i="1" r="AY66"/>
  <c i="13" r="J35"/>
  <c i="1" r="AX66"/>
  <c i="13"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3"/>
  <c r="BH83"/>
  <c r="BG83"/>
  <c r="BF83"/>
  <c r="T83"/>
  <c r="T82"/>
  <c r="R83"/>
  <c r="R82"/>
  <c r="P83"/>
  <c r="P82"/>
  <c r="F75"/>
  <c r="E73"/>
  <c r="F52"/>
  <c r="E50"/>
  <c r="J24"/>
  <c r="E24"/>
  <c r="J78"/>
  <c r="J23"/>
  <c r="J21"/>
  <c r="E21"/>
  <c r="J77"/>
  <c r="J20"/>
  <c r="J18"/>
  <c r="E18"/>
  <c r="F55"/>
  <c r="J17"/>
  <c r="J15"/>
  <c r="E15"/>
  <c r="F54"/>
  <c r="J14"/>
  <c r="J12"/>
  <c r="J75"/>
  <c r="E7"/>
  <c r="E48"/>
  <c i="12" r="J37"/>
  <c r="J36"/>
  <c i="1" r="AY65"/>
  <c i="12" r="J35"/>
  <c i="1" r="AX65"/>
  <c i="12"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F90"/>
  <c r="E88"/>
  <c r="F52"/>
  <c r="E50"/>
  <c r="J24"/>
  <c r="E24"/>
  <c r="J55"/>
  <c r="J23"/>
  <c r="J21"/>
  <c r="E21"/>
  <c r="J92"/>
  <c r="J20"/>
  <c r="J18"/>
  <c r="E18"/>
  <c r="F93"/>
  <c r="J17"/>
  <c r="J15"/>
  <c r="E15"/>
  <c r="F54"/>
  <c r="J14"/>
  <c r="J12"/>
  <c r="J90"/>
  <c r="E7"/>
  <c r="E86"/>
  <c i="11" r="J37"/>
  <c r="J36"/>
  <c i="1" r="AY64"/>
  <c i="11" r="J35"/>
  <c i="1" r="AX64"/>
  <c i="11"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4"/>
  <c r="BH84"/>
  <c r="BG84"/>
  <c r="BF84"/>
  <c r="T84"/>
  <c r="T83"/>
  <c r="R84"/>
  <c r="R83"/>
  <c r="P84"/>
  <c r="P83"/>
  <c r="F76"/>
  <c r="E74"/>
  <c r="F52"/>
  <c r="E50"/>
  <c r="J24"/>
  <c r="E24"/>
  <c r="J79"/>
  <c r="J23"/>
  <c r="J21"/>
  <c r="E21"/>
  <c r="J54"/>
  <c r="J20"/>
  <c r="J18"/>
  <c r="E18"/>
  <c r="F55"/>
  <c r="J17"/>
  <c r="J15"/>
  <c r="E15"/>
  <c r="F54"/>
  <c r="J14"/>
  <c r="J12"/>
  <c r="J76"/>
  <c r="E7"/>
  <c r="E72"/>
  <c i="10" r="J37"/>
  <c r="J36"/>
  <c i="1" r="AY63"/>
  <c i="10" r="J35"/>
  <c i="1" r="AX63"/>
  <c i="10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F76"/>
  <c r="E74"/>
  <c r="F52"/>
  <c r="E50"/>
  <c r="J24"/>
  <c r="E24"/>
  <c r="J55"/>
  <c r="J23"/>
  <c r="J21"/>
  <c r="E21"/>
  <c r="J54"/>
  <c r="J20"/>
  <c r="J18"/>
  <c r="E18"/>
  <c r="F79"/>
  <c r="J17"/>
  <c r="J15"/>
  <c r="E15"/>
  <c r="F78"/>
  <c r="J14"/>
  <c r="J12"/>
  <c r="J76"/>
  <c r="E7"/>
  <c r="E48"/>
  <c i="9" r="J37"/>
  <c r="J36"/>
  <c i="1" r="AY62"/>
  <c i="9" r="J35"/>
  <c i="1" r="AX62"/>
  <c i="9"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F76"/>
  <c r="E74"/>
  <c r="F52"/>
  <c r="E50"/>
  <c r="J24"/>
  <c r="E24"/>
  <c r="J79"/>
  <c r="J23"/>
  <c r="J21"/>
  <c r="E21"/>
  <c r="J54"/>
  <c r="J20"/>
  <c r="J18"/>
  <c r="E18"/>
  <c r="F79"/>
  <c r="J17"/>
  <c r="J15"/>
  <c r="E15"/>
  <c r="F54"/>
  <c r="J14"/>
  <c r="J12"/>
  <c r="J76"/>
  <c r="E7"/>
  <c r="E72"/>
  <c i="8" r="J37"/>
  <c r="J36"/>
  <c i="1" r="AY61"/>
  <c i="8" r="J35"/>
  <c i="1" r="AX61"/>
  <c i="8"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76"/>
  <c r="J20"/>
  <c r="J18"/>
  <c r="E18"/>
  <c r="F55"/>
  <c r="J17"/>
  <c r="J15"/>
  <c r="E15"/>
  <c r="F76"/>
  <c r="J14"/>
  <c r="J12"/>
  <c r="J74"/>
  <c r="E7"/>
  <c r="E70"/>
  <c i="7" r="J37"/>
  <c r="J36"/>
  <c i="1" r="AY60"/>
  <c i="7" r="J35"/>
  <c i="1" r="AX60"/>
  <c i="7"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F77"/>
  <c r="E75"/>
  <c r="F52"/>
  <c r="E50"/>
  <c r="J24"/>
  <c r="E24"/>
  <c r="J80"/>
  <c r="J23"/>
  <c r="J21"/>
  <c r="E21"/>
  <c r="J79"/>
  <c r="J20"/>
  <c r="J18"/>
  <c r="E18"/>
  <c r="F80"/>
  <c r="J17"/>
  <c r="J15"/>
  <c r="E15"/>
  <c r="F54"/>
  <c r="J14"/>
  <c r="J12"/>
  <c r="J52"/>
  <c r="E7"/>
  <c r="E48"/>
  <c i="6" r="J37"/>
  <c r="J36"/>
  <c i="1" r="AY59"/>
  <c i="6" r="J35"/>
  <c i="1" r="AX59"/>
  <c i="6"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F77"/>
  <c r="E75"/>
  <c r="F52"/>
  <c r="E50"/>
  <c r="J24"/>
  <c r="E24"/>
  <c r="J55"/>
  <c r="J23"/>
  <c r="J21"/>
  <c r="E21"/>
  <c r="J79"/>
  <c r="J20"/>
  <c r="J18"/>
  <c r="E18"/>
  <c r="F55"/>
  <c r="J17"/>
  <c r="J15"/>
  <c r="E15"/>
  <c r="F79"/>
  <c r="J14"/>
  <c r="J12"/>
  <c r="J77"/>
  <c r="E7"/>
  <c r="E48"/>
  <c i="5" r="J37"/>
  <c r="J36"/>
  <c i="1" r="AY58"/>
  <c i="5" r="J35"/>
  <c i="1" r="AX58"/>
  <c i="5"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90"/>
  <c r="BH290"/>
  <c r="BG290"/>
  <c r="BF290"/>
  <c r="T290"/>
  <c r="R290"/>
  <c r="P290"/>
  <c r="BI288"/>
  <c r="BH288"/>
  <c r="BG288"/>
  <c r="BF288"/>
  <c r="T288"/>
  <c r="R288"/>
  <c r="P288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1"/>
  <c r="BH141"/>
  <c r="BG141"/>
  <c r="BF141"/>
  <c r="T141"/>
  <c r="T140"/>
  <c r="R141"/>
  <c r="R140"/>
  <c r="P141"/>
  <c r="P140"/>
  <c r="BI135"/>
  <c r="BH135"/>
  <c r="BG135"/>
  <c r="BF135"/>
  <c r="T135"/>
  <c r="T134"/>
  <c r="R135"/>
  <c r="R134"/>
  <c r="P135"/>
  <c r="P134"/>
  <c r="BI133"/>
  <c r="BH133"/>
  <c r="BG133"/>
  <c r="BF133"/>
  <c r="T133"/>
  <c r="R133"/>
  <c r="P133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8"/>
  <c r="BH108"/>
  <c r="BG108"/>
  <c r="BF108"/>
  <c r="T108"/>
  <c r="R108"/>
  <c r="P108"/>
  <c r="BI105"/>
  <c r="BH105"/>
  <c r="BG105"/>
  <c r="BF105"/>
  <c r="T105"/>
  <c r="R105"/>
  <c r="P105"/>
  <c r="BI104"/>
  <c r="BH104"/>
  <c r="BG104"/>
  <c r="BF104"/>
  <c r="T104"/>
  <c r="R104"/>
  <c r="P104"/>
  <c r="BI100"/>
  <c r="BH100"/>
  <c r="BG100"/>
  <c r="BF100"/>
  <c r="T100"/>
  <c r="R100"/>
  <c r="P100"/>
  <c r="BI99"/>
  <c r="BH99"/>
  <c r="BG99"/>
  <c r="BF99"/>
  <c r="T99"/>
  <c r="R99"/>
  <c r="P99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F85"/>
  <c r="E83"/>
  <c r="F52"/>
  <c r="E50"/>
  <c r="J24"/>
  <c r="E24"/>
  <c r="J88"/>
  <c r="J23"/>
  <c r="J21"/>
  <c r="E21"/>
  <c r="J87"/>
  <c r="J20"/>
  <c r="J18"/>
  <c r="E18"/>
  <c r="F55"/>
  <c r="J17"/>
  <c r="J15"/>
  <c r="E15"/>
  <c r="F54"/>
  <c r="J14"/>
  <c r="J12"/>
  <c r="J85"/>
  <c r="E7"/>
  <c r="E48"/>
  <c i="4" r="J37"/>
  <c r="J36"/>
  <c i="1" r="AY57"/>
  <c i="4" r="J35"/>
  <c i="1" r="AX57"/>
  <c i="4"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T228"/>
  <c r="R229"/>
  <c r="R228"/>
  <c r="P229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F83"/>
  <c r="E81"/>
  <c r="F52"/>
  <c r="E50"/>
  <c r="J24"/>
  <c r="E24"/>
  <c r="J55"/>
  <c r="J23"/>
  <c r="J21"/>
  <c r="E21"/>
  <c r="J54"/>
  <c r="J20"/>
  <c r="J18"/>
  <c r="E18"/>
  <c r="F86"/>
  <c r="J17"/>
  <c r="J15"/>
  <c r="E15"/>
  <c r="F54"/>
  <c r="J14"/>
  <c r="J12"/>
  <c r="J52"/>
  <c r="E7"/>
  <c r="E79"/>
  <c i="3" r="J37"/>
  <c r="J36"/>
  <c i="1" r="AY56"/>
  <c i="3" r="J35"/>
  <c i="1" r="AX56"/>
  <c i="3"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T195"/>
  <c r="R196"/>
  <c r="R195"/>
  <c r="P196"/>
  <c r="P195"/>
  <c r="BI191"/>
  <c r="BH191"/>
  <c r="BG191"/>
  <c r="BF191"/>
  <c r="T191"/>
  <c r="T178"/>
  <c r="R191"/>
  <c r="P191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2"/>
  <c r="BH162"/>
  <c r="BG162"/>
  <c r="BF162"/>
  <c r="T162"/>
  <c r="R162"/>
  <c r="P162"/>
  <c r="BI156"/>
  <c r="BH156"/>
  <c r="BG156"/>
  <c r="BF156"/>
  <c r="T156"/>
  <c r="R156"/>
  <c r="P156"/>
  <c r="BI150"/>
  <c r="BH150"/>
  <c r="BG150"/>
  <c r="BF150"/>
  <c r="T150"/>
  <c r="R150"/>
  <c r="P150"/>
  <c r="BI144"/>
  <c r="BH144"/>
  <c r="BG144"/>
  <c r="BF144"/>
  <c r="T144"/>
  <c r="R144"/>
  <c r="P144"/>
  <c r="BI136"/>
  <c r="BH136"/>
  <c r="BG136"/>
  <c r="BF136"/>
  <c r="T136"/>
  <c r="R136"/>
  <c r="P136"/>
  <c r="BI134"/>
  <c r="BH134"/>
  <c r="BG134"/>
  <c r="BF134"/>
  <c r="T134"/>
  <c r="R134"/>
  <c r="P134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6"/>
  <c r="BH116"/>
  <c r="BG116"/>
  <c r="BF116"/>
  <c r="T116"/>
  <c r="R116"/>
  <c r="P116"/>
  <c r="BI115"/>
  <c r="BH115"/>
  <c r="BG115"/>
  <c r="BF115"/>
  <c r="T115"/>
  <c r="R115"/>
  <c r="P115"/>
  <c r="BI110"/>
  <c r="BH110"/>
  <c r="BG110"/>
  <c r="BF110"/>
  <c r="T110"/>
  <c r="R110"/>
  <c r="P110"/>
  <c r="BI100"/>
  <c r="BH100"/>
  <c r="BG100"/>
  <c r="BF100"/>
  <c r="T100"/>
  <c r="R100"/>
  <c r="P100"/>
  <c r="BI96"/>
  <c r="BH96"/>
  <c r="BG96"/>
  <c r="BF96"/>
  <c r="T96"/>
  <c r="R96"/>
  <c r="P96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F81"/>
  <c r="E79"/>
  <c r="F52"/>
  <c r="E50"/>
  <c r="J24"/>
  <c r="E24"/>
  <c r="J84"/>
  <c r="J23"/>
  <c r="J21"/>
  <c r="E21"/>
  <c r="J83"/>
  <c r="J20"/>
  <c r="J18"/>
  <c r="E18"/>
  <c r="F84"/>
  <c r="J17"/>
  <c r="J15"/>
  <c r="E15"/>
  <c r="F54"/>
  <c r="J14"/>
  <c r="J12"/>
  <c r="J52"/>
  <c r="E7"/>
  <c r="E77"/>
  <c i="2" r="J37"/>
  <c r="J36"/>
  <c i="1" r="AY55"/>
  <c i="2" r="J35"/>
  <c i="1" r="AX55"/>
  <c i="2" r="BI1476"/>
  <c r="BH1476"/>
  <c r="BG1476"/>
  <c r="BF1476"/>
  <c r="T1476"/>
  <c r="R1476"/>
  <c r="P1476"/>
  <c r="BI1475"/>
  <c r="BH1475"/>
  <c r="BG1475"/>
  <c r="BF1475"/>
  <c r="T1475"/>
  <c r="R1475"/>
  <c r="P1475"/>
  <c r="BI1473"/>
  <c r="BH1473"/>
  <c r="BG1473"/>
  <c r="BF1473"/>
  <c r="T1473"/>
  <c r="R1473"/>
  <c r="P1473"/>
  <c r="BI1471"/>
  <c r="BH1471"/>
  <c r="BG1471"/>
  <c r="BF1471"/>
  <c r="T1471"/>
  <c r="R1471"/>
  <c r="P1471"/>
  <c r="BI1470"/>
  <c r="BH1470"/>
  <c r="BG1470"/>
  <c r="BF1470"/>
  <c r="T1470"/>
  <c r="R1470"/>
  <c r="P1470"/>
  <c r="BI1468"/>
  <c r="BH1468"/>
  <c r="BG1468"/>
  <c r="BF1468"/>
  <c r="T1468"/>
  <c r="R1468"/>
  <c r="P1468"/>
  <c r="BI1466"/>
  <c r="BH1466"/>
  <c r="BG1466"/>
  <c r="BF1466"/>
  <c r="T1466"/>
  <c r="R1466"/>
  <c r="P1466"/>
  <c r="BI1462"/>
  <c r="BH1462"/>
  <c r="BG1462"/>
  <c r="BF1462"/>
  <c r="T1462"/>
  <c r="R1462"/>
  <c r="P1462"/>
  <c r="BI1461"/>
  <c r="BH1461"/>
  <c r="BG1461"/>
  <c r="BF1461"/>
  <c r="T1461"/>
  <c r="R1461"/>
  <c r="P1461"/>
  <c r="BI1460"/>
  <c r="BH1460"/>
  <c r="BG1460"/>
  <c r="BF1460"/>
  <c r="T1460"/>
  <c r="R1460"/>
  <c r="P1460"/>
  <c r="BI1458"/>
  <c r="BH1458"/>
  <c r="BG1458"/>
  <c r="BF1458"/>
  <c r="T1458"/>
  <c r="R1458"/>
  <c r="P1458"/>
  <c r="BI1456"/>
  <c r="BH1456"/>
  <c r="BG1456"/>
  <c r="BF1456"/>
  <c r="T1456"/>
  <c r="R1456"/>
  <c r="P1456"/>
  <c r="BI1452"/>
  <c r="BH1452"/>
  <c r="BG1452"/>
  <c r="BF1452"/>
  <c r="T1452"/>
  <c r="R1452"/>
  <c r="P1452"/>
  <c r="BI1417"/>
  <c r="BH1417"/>
  <c r="BG1417"/>
  <c r="BF1417"/>
  <c r="T1417"/>
  <c r="R1417"/>
  <c r="P1417"/>
  <c r="BI1414"/>
  <c r="BH1414"/>
  <c r="BG1414"/>
  <c r="BF1414"/>
  <c r="T1414"/>
  <c r="R1414"/>
  <c r="P1414"/>
  <c r="BI1412"/>
  <c r="BH1412"/>
  <c r="BG1412"/>
  <c r="BF1412"/>
  <c r="T1412"/>
  <c r="R1412"/>
  <c r="P1412"/>
  <c r="BI1410"/>
  <c r="BH1410"/>
  <c r="BG1410"/>
  <c r="BF1410"/>
  <c r="T1410"/>
  <c r="R1410"/>
  <c r="P1410"/>
  <c r="BI1408"/>
  <c r="BH1408"/>
  <c r="BG1408"/>
  <c r="BF1408"/>
  <c r="T1408"/>
  <c r="R1408"/>
  <c r="P1408"/>
  <c r="BI1406"/>
  <c r="BH1406"/>
  <c r="BG1406"/>
  <c r="BF1406"/>
  <c r="T1406"/>
  <c r="R1406"/>
  <c r="P1406"/>
  <c r="BI1403"/>
  <c r="BH1403"/>
  <c r="BG1403"/>
  <c r="BF1403"/>
  <c r="T1403"/>
  <c r="R1403"/>
  <c r="P1403"/>
  <c r="BI1401"/>
  <c r="BH1401"/>
  <c r="BG1401"/>
  <c r="BF1401"/>
  <c r="T1401"/>
  <c r="R1401"/>
  <c r="P1401"/>
  <c r="BI1399"/>
  <c r="BH1399"/>
  <c r="BG1399"/>
  <c r="BF1399"/>
  <c r="T1399"/>
  <c r="R1399"/>
  <c r="P1399"/>
  <c r="BI1397"/>
  <c r="BH1397"/>
  <c r="BG1397"/>
  <c r="BF1397"/>
  <c r="T1397"/>
  <c r="R1397"/>
  <c r="P1397"/>
  <c r="BI1395"/>
  <c r="BH1395"/>
  <c r="BG1395"/>
  <c r="BF1395"/>
  <c r="T1395"/>
  <c r="R1395"/>
  <c r="P1395"/>
  <c r="BI1393"/>
  <c r="BH1393"/>
  <c r="BG1393"/>
  <c r="BF1393"/>
  <c r="T1393"/>
  <c r="R1393"/>
  <c r="P1393"/>
  <c r="BI1391"/>
  <c r="BH1391"/>
  <c r="BG1391"/>
  <c r="BF1391"/>
  <c r="T1391"/>
  <c r="R1391"/>
  <c r="P1391"/>
  <c r="BI1389"/>
  <c r="BH1389"/>
  <c r="BG1389"/>
  <c r="BF1389"/>
  <c r="T1389"/>
  <c r="R1389"/>
  <c r="P1389"/>
  <c r="BI1388"/>
  <c r="BH1388"/>
  <c r="BG1388"/>
  <c r="BF1388"/>
  <c r="T1388"/>
  <c r="R1388"/>
  <c r="P1388"/>
  <c r="BI1387"/>
  <c r="BH1387"/>
  <c r="BG1387"/>
  <c r="BF1387"/>
  <c r="T1387"/>
  <c r="R1387"/>
  <c r="P1387"/>
  <c r="BI1386"/>
  <c r="BH1386"/>
  <c r="BG1386"/>
  <c r="BF1386"/>
  <c r="T1386"/>
  <c r="R1386"/>
  <c r="P1386"/>
  <c r="BI1385"/>
  <c r="BH1385"/>
  <c r="BG1385"/>
  <c r="BF1385"/>
  <c r="T1385"/>
  <c r="R1385"/>
  <c r="P1385"/>
  <c r="BI1383"/>
  <c r="BH1383"/>
  <c r="BG1383"/>
  <c r="BF1383"/>
  <c r="T1383"/>
  <c r="R1383"/>
  <c r="P1383"/>
  <c r="BI1381"/>
  <c r="BH1381"/>
  <c r="BG1381"/>
  <c r="BF1381"/>
  <c r="T1381"/>
  <c r="R1381"/>
  <c r="P1381"/>
  <c r="BI1380"/>
  <c r="BH1380"/>
  <c r="BG1380"/>
  <c r="BF1380"/>
  <c r="T1380"/>
  <c r="R1380"/>
  <c r="P1380"/>
  <c r="BI1378"/>
  <c r="BH1378"/>
  <c r="BG1378"/>
  <c r="BF1378"/>
  <c r="T1378"/>
  <c r="R1378"/>
  <c r="P1378"/>
  <c r="BI1373"/>
  <c r="BH1373"/>
  <c r="BG1373"/>
  <c r="BF1373"/>
  <c r="T1373"/>
  <c r="R1373"/>
  <c r="P1373"/>
  <c r="BI1367"/>
  <c r="BH1367"/>
  <c r="BG1367"/>
  <c r="BF1367"/>
  <c r="T1367"/>
  <c r="R1367"/>
  <c r="P1367"/>
  <c r="BI1358"/>
  <c r="BH1358"/>
  <c r="BG1358"/>
  <c r="BF1358"/>
  <c r="T1358"/>
  <c r="R1358"/>
  <c r="P1358"/>
  <c r="BI1350"/>
  <c r="BH1350"/>
  <c r="BG1350"/>
  <c r="BF1350"/>
  <c r="T1350"/>
  <c r="T1313"/>
  <c r="R1350"/>
  <c r="R1313"/>
  <c r="P1350"/>
  <c r="P1313"/>
  <c r="BI1314"/>
  <c r="BH1314"/>
  <c r="BG1314"/>
  <c r="BF1314"/>
  <c r="T1314"/>
  <c r="R1314"/>
  <c r="P1314"/>
  <c r="BI1312"/>
  <c r="BH1312"/>
  <c r="BG1312"/>
  <c r="BF1312"/>
  <c r="T1312"/>
  <c r="R1312"/>
  <c r="P1312"/>
  <c r="BI1302"/>
  <c r="BH1302"/>
  <c r="BG1302"/>
  <c r="BF1302"/>
  <c r="T1302"/>
  <c r="R1302"/>
  <c r="P1302"/>
  <c r="BI1294"/>
  <c r="BH1294"/>
  <c r="BG1294"/>
  <c r="BF1294"/>
  <c r="T1294"/>
  <c r="R1294"/>
  <c r="P1294"/>
  <c r="BI1286"/>
  <c r="BH1286"/>
  <c r="BG1286"/>
  <c r="BF1286"/>
  <c r="T1286"/>
  <c r="R1286"/>
  <c r="P1286"/>
  <c r="BI1284"/>
  <c r="BH1284"/>
  <c r="BG1284"/>
  <c r="BF1284"/>
  <c r="T1284"/>
  <c r="R1284"/>
  <c r="P1284"/>
  <c r="BI1283"/>
  <c r="BH1283"/>
  <c r="BG1283"/>
  <c r="BF1283"/>
  <c r="T1283"/>
  <c r="R1283"/>
  <c r="P1283"/>
  <c r="BI1282"/>
  <c r="BH1282"/>
  <c r="BG1282"/>
  <c r="BF1282"/>
  <c r="T1282"/>
  <c r="R1282"/>
  <c r="P1282"/>
  <c r="BI1281"/>
  <c r="BH1281"/>
  <c r="BG1281"/>
  <c r="BF1281"/>
  <c r="T1281"/>
  <c r="R1281"/>
  <c r="P1281"/>
  <c r="BI1280"/>
  <c r="BH1280"/>
  <c r="BG1280"/>
  <c r="BF1280"/>
  <c r="T1280"/>
  <c r="R1280"/>
  <c r="P1280"/>
  <c r="BI1279"/>
  <c r="BH1279"/>
  <c r="BG1279"/>
  <c r="BF1279"/>
  <c r="T1279"/>
  <c r="R1279"/>
  <c r="P1279"/>
  <c r="BI1278"/>
  <c r="BH1278"/>
  <c r="BG1278"/>
  <c r="BF1278"/>
  <c r="T1278"/>
  <c r="R1278"/>
  <c r="P1278"/>
  <c r="BI1277"/>
  <c r="BH1277"/>
  <c r="BG1277"/>
  <c r="BF1277"/>
  <c r="T1277"/>
  <c r="R1277"/>
  <c r="P1277"/>
  <c r="BI1276"/>
  <c r="BH1276"/>
  <c r="BG1276"/>
  <c r="BF1276"/>
  <c r="T1276"/>
  <c r="R1276"/>
  <c r="P1276"/>
  <c r="BI1275"/>
  <c r="BH1275"/>
  <c r="BG1275"/>
  <c r="BF1275"/>
  <c r="T1275"/>
  <c r="R1275"/>
  <c r="P1275"/>
  <c r="BI1273"/>
  <c r="BH1273"/>
  <c r="BG1273"/>
  <c r="BF1273"/>
  <c r="T1273"/>
  <c r="R1273"/>
  <c r="P1273"/>
  <c r="BI1272"/>
  <c r="BH1272"/>
  <c r="BG1272"/>
  <c r="BF1272"/>
  <c r="T1272"/>
  <c r="R1272"/>
  <c r="P1272"/>
  <c r="BI1271"/>
  <c r="BH1271"/>
  <c r="BG1271"/>
  <c r="BF1271"/>
  <c r="T1271"/>
  <c r="R1271"/>
  <c r="P1271"/>
  <c r="BI1270"/>
  <c r="BH1270"/>
  <c r="BG1270"/>
  <c r="BF1270"/>
  <c r="T1270"/>
  <c r="R1270"/>
  <c r="P1270"/>
  <c r="BI1269"/>
  <c r="BH1269"/>
  <c r="BG1269"/>
  <c r="BF1269"/>
  <c r="T1269"/>
  <c r="R1269"/>
  <c r="P1269"/>
  <c r="BI1268"/>
  <c r="BH1268"/>
  <c r="BG1268"/>
  <c r="BF1268"/>
  <c r="T1268"/>
  <c r="R1268"/>
  <c r="P1268"/>
  <c r="BI1253"/>
  <c r="BH1253"/>
  <c r="BG1253"/>
  <c r="BF1253"/>
  <c r="T1253"/>
  <c r="R1253"/>
  <c r="P1253"/>
  <c r="BI1241"/>
  <c r="BH1241"/>
  <c r="BG1241"/>
  <c r="BF1241"/>
  <c r="T1241"/>
  <c r="R1241"/>
  <c r="P1241"/>
  <c r="BI1231"/>
  <c r="BH1231"/>
  <c r="BG1231"/>
  <c r="BF1231"/>
  <c r="T1231"/>
  <c r="R1231"/>
  <c r="P1231"/>
  <c r="BI1229"/>
  <c r="BH1229"/>
  <c r="BG1229"/>
  <c r="BF1229"/>
  <c r="T1229"/>
  <c r="R1229"/>
  <c r="P1229"/>
  <c r="BI1228"/>
  <c r="BH1228"/>
  <c r="BG1228"/>
  <c r="BF1228"/>
  <c r="T1228"/>
  <c r="R1228"/>
  <c r="P1228"/>
  <c r="BI1227"/>
  <c r="BH1227"/>
  <c r="BG1227"/>
  <c r="BF1227"/>
  <c r="T1227"/>
  <c r="R1227"/>
  <c r="P1227"/>
  <c r="BI1226"/>
  <c r="BH1226"/>
  <c r="BG1226"/>
  <c r="BF1226"/>
  <c r="T1226"/>
  <c r="R1226"/>
  <c r="P1226"/>
  <c r="BI1225"/>
  <c r="BH1225"/>
  <c r="BG1225"/>
  <c r="BF1225"/>
  <c r="T1225"/>
  <c r="R1225"/>
  <c r="P1225"/>
  <c r="BI1224"/>
  <c r="BH1224"/>
  <c r="BG1224"/>
  <c r="BF1224"/>
  <c r="T1224"/>
  <c r="R1224"/>
  <c r="P1224"/>
  <c r="BI1223"/>
  <c r="BH1223"/>
  <c r="BG1223"/>
  <c r="BF1223"/>
  <c r="T1223"/>
  <c r="R1223"/>
  <c r="P1223"/>
  <c r="BI1222"/>
  <c r="BH1222"/>
  <c r="BG1222"/>
  <c r="BF1222"/>
  <c r="T1222"/>
  <c r="R1222"/>
  <c r="P1222"/>
  <c r="BI1220"/>
  <c r="BH1220"/>
  <c r="BG1220"/>
  <c r="BF1220"/>
  <c r="T1220"/>
  <c r="R1220"/>
  <c r="P1220"/>
  <c r="BI1219"/>
  <c r="BH1219"/>
  <c r="BG1219"/>
  <c r="BF1219"/>
  <c r="T1219"/>
  <c r="R1219"/>
  <c r="P1219"/>
  <c r="BI1218"/>
  <c r="BH1218"/>
  <c r="BG1218"/>
  <c r="BF1218"/>
  <c r="T1218"/>
  <c r="R1218"/>
  <c r="P1218"/>
  <c r="BI1217"/>
  <c r="BH1217"/>
  <c r="BG1217"/>
  <c r="BF1217"/>
  <c r="T1217"/>
  <c r="R1217"/>
  <c r="P1217"/>
  <c r="BI1216"/>
  <c r="BH1216"/>
  <c r="BG1216"/>
  <c r="BF1216"/>
  <c r="T1216"/>
  <c r="R1216"/>
  <c r="P1216"/>
  <c r="BI1215"/>
  <c r="BH1215"/>
  <c r="BG1215"/>
  <c r="BF1215"/>
  <c r="T1215"/>
  <c r="R1215"/>
  <c r="P1215"/>
  <c r="BI1214"/>
  <c r="BH1214"/>
  <c r="BG1214"/>
  <c r="BF1214"/>
  <c r="T1214"/>
  <c r="R1214"/>
  <c r="P1214"/>
  <c r="BI1213"/>
  <c r="BH1213"/>
  <c r="BG1213"/>
  <c r="BF1213"/>
  <c r="T1213"/>
  <c r="R1213"/>
  <c r="P1213"/>
  <c r="BI1212"/>
  <c r="BH1212"/>
  <c r="BG1212"/>
  <c r="BF1212"/>
  <c r="T1212"/>
  <c r="R1212"/>
  <c r="P1212"/>
  <c r="BI1211"/>
  <c r="BH1211"/>
  <c r="BG1211"/>
  <c r="BF1211"/>
  <c r="T1211"/>
  <c r="R1211"/>
  <c r="P1211"/>
  <c r="BI1210"/>
  <c r="BH1210"/>
  <c r="BG1210"/>
  <c r="BF1210"/>
  <c r="T1210"/>
  <c r="R1210"/>
  <c r="P1210"/>
  <c r="BI1209"/>
  <c r="BH1209"/>
  <c r="BG1209"/>
  <c r="BF1209"/>
  <c r="T1209"/>
  <c r="R1209"/>
  <c r="P1209"/>
  <c r="BI1208"/>
  <c r="BH1208"/>
  <c r="BG1208"/>
  <c r="BF1208"/>
  <c r="T1208"/>
  <c r="R1208"/>
  <c r="P1208"/>
  <c r="BI1207"/>
  <c r="BH1207"/>
  <c r="BG1207"/>
  <c r="BF1207"/>
  <c r="T1207"/>
  <c r="R1207"/>
  <c r="P1207"/>
  <c r="BI1205"/>
  <c r="BH1205"/>
  <c r="BG1205"/>
  <c r="BF1205"/>
  <c r="T1205"/>
  <c r="R1205"/>
  <c r="P1205"/>
  <c r="BI1199"/>
  <c r="BH1199"/>
  <c r="BG1199"/>
  <c r="BF1199"/>
  <c r="T1199"/>
  <c r="R1199"/>
  <c r="P1199"/>
  <c r="BI1190"/>
  <c r="BH1190"/>
  <c r="BG1190"/>
  <c r="BF1190"/>
  <c r="T1190"/>
  <c r="R1190"/>
  <c r="P1190"/>
  <c r="BI1182"/>
  <c r="BH1182"/>
  <c r="BG1182"/>
  <c r="BF1182"/>
  <c r="T1182"/>
  <c r="R1182"/>
  <c r="P1182"/>
  <c r="BI1180"/>
  <c r="BH1180"/>
  <c r="BG1180"/>
  <c r="BF1180"/>
  <c r="T1180"/>
  <c r="R1180"/>
  <c r="P1180"/>
  <c r="BI1174"/>
  <c r="BH1174"/>
  <c r="BG1174"/>
  <c r="BF1174"/>
  <c r="T1174"/>
  <c r="R1174"/>
  <c r="P1174"/>
  <c r="BI1161"/>
  <c r="BH1161"/>
  <c r="BG1161"/>
  <c r="BF1161"/>
  <c r="T1161"/>
  <c r="R1161"/>
  <c r="P1161"/>
  <c r="BI1149"/>
  <c r="BH1149"/>
  <c r="BG1149"/>
  <c r="BF1149"/>
  <c r="T1149"/>
  <c r="R1149"/>
  <c r="P1149"/>
  <c r="BI1147"/>
  <c r="BH1147"/>
  <c r="BG1147"/>
  <c r="BF1147"/>
  <c r="T1147"/>
  <c r="R1147"/>
  <c r="P1147"/>
  <c r="BI1137"/>
  <c r="BH1137"/>
  <c r="BG1137"/>
  <c r="BF1137"/>
  <c r="T1137"/>
  <c r="R1137"/>
  <c r="P1137"/>
  <c r="BI1132"/>
  <c r="BH1132"/>
  <c r="BG1132"/>
  <c r="BF1132"/>
  <c r="T1132"/>
  <c r="R1132"/>
  <c r="P1132"/>
  <c r="BI1129"/>
  <c r="BH1129"/>
  <c r="BG1129"/>
  <c r="BF1129"/>
  <c r="T1129"/>
  <c r="R1129"/>
  <c r="P1129"/>
  <c r="BI1108"/>
  <c r="BH1108"/>
  <c r="BG1108"/>
  <c r="BF1108"/>
  <c r="T1108"/>
  <c r="R1108"/>
  <c r="P1108"/>
  <c r="BI1052"/>
  <c r="BH1052"/>
  <c r="BG1052"/>
  <c r="BF1052"/>
  <c r="T1052"/>
  <c r="R1052"/>
  <c r="P1052"/>
  <c r="BI1044"/>
  <c r="BH1044"/>
  <c r="BG1044"/>
  <c r="BF1044"/>
  <c r="T1044"/>
  <c r="R1044"/>
  <c r="P1044"/>
  <c r="BI1039"/>
  <c r="BH1039"/>
  <c r="BG1039"/>
  <c r="BF1039"/>
  <c r="T1039"/>
  <c r="R1039"/>
  <c r="P1039"/>
  <c r="BI1029"/>
  <c r="BH1029"/>
  <c r="BG1029"/>
  <c r="BF1029"/>
  <c r="T1029"/>
  <c r="R1029"/>
  <c r="P1029"/>
  <c r="BI1022"/>
  <c r="BH1022"/>
  <c r="BG1022"/>
  <c r="BF1022"/>
  <c r="T1022"/>
  <c r="R1022"/>
  <c r="P1022"/>
  <c r="BI1008"/>
  <c r="BH1008"/>
  <c r="BG1008"/>
  <c r="BF1008"/>
  <c r="T1008"/>
  <c r="R1008"/>
  <c r="P1008"/>
  <c r="BI1003"/>
  <c r="BH1003"/>
  <c r="BG1003"/>
  <c r="BF1003"/>
  <c r="T1003"/>
  <c r="R1003"/>
  <c r="P1003"/>
  <c r="BI997"/>
  <c r="BH997"/>
  <c r="BG997"/>
  <c r="BF997"/>
  <c r="T997"/>
  <c r="R997"/>
  <c r="P997"/>
  <c r="BI986"/>
  <c r="BH986"/>
  <c r="BG986"/>
  <c r="BF986"/>
  <c r="T986"/>
  <c r="R986"/>
  <c r="P986"/>
  <c r="BI940"/>
  <c r="BH940"/>
  <c r="BG940"/>
  <c r="BF940"/>
  <c r="T940"/>
  <c r="R940"/>
  <c r="P940"/>
  <c r="BI931"/>
  <c r="BH931"/>
  <c r="BG931"/>
  <c r="BF931"/>
  <c r="T931"/>
  <c r="R931"/>
  <c r="P931"/>
  <c r="BI920"/>
  <c r="BH920"/>
  <c r="BG920"/>
  <c r="BF920"/>
  <c r="T920"/>
  <c r="R920"/>
  <c r="P920"/>
  <c r="BI918"/>
  <c r="BH918"/>
  <c r="BG918"/>
  <c r="BF918"/>
  <c r="T918"/>
  <c r="R918"/>
  <c r="P918"/>
  <c r="BI913"/>
  <c r="BH913"/>
  <c r="BG913"/>
  <c r="BF913"/>
  <c r="T913"/>
  <c r="R913"/>
  <c r="P913"/>
  <c r="BI906"/>
  <c r="BH906"/>
  <c r="BG906"/>
  <c r="BF906"/>
  <c r="T906"/>
  <c r="R906"/>
  <c r="P906"/>
  <c r="BI904"/>
  <c r="BH904"/>
  <c r="BG904"/>
  <c r="BF904"/>
  <c r="T904"/>
  <c r="R904"/>
  <c r="P904"/>
  <c r="BI900"/>
  <c r="BH900"/>
  <c r="BG900"/>
  <c r="BF900"/>
  <c r="T900"/>
  <c r="R900"/>
  <c r="P900"/>
  <c r="BI895"/>
  <c r="BH895"/>
  <c r="BG895"/>
  <c r="BF895"/>
  <c r="T895"/>
  <c r="R895"/>
  <c r="P895"/>
  <c r="BI885"/>
  <c r="BH885"/>
  <c r="BG885"/>
  <c r="BF885"/>
  <c r="T885"/>
  <c r="R885"/>
  <c r="P885"/>
  <c r="BI878"/>
  <c r="BH878"/>
  <c r="BG878"/>
  <c r="BF878"/>
  <c r="T878"/>
  <c r="R878"/>
  <c r="P878"/>
  <c r="BI873"/>
  <c r="BH873"/>
  <c r="BG873"/>
  <c r="BF873"/>
  <c r="T873"/>
  <c r="R873"/>
  <c r="P873"/>
  <c r="BI868"/>
  <c r="BH868"/>
  <c r="BG868"/>
  <c r="BF868"/>
  <c r="T868"/>
  <c r="R868"/>
  <c r="P868"/>
  <c r="BI863"/>
  <c r="BH863"/>
  <c r="BG863"/>
  <c r="BF863"/>
  <c r="T863"/>
  <c r="R863"/>
  <c r="P863"/>
  <c r="BI853"/>
  <c r="BH853"/>
  <c r="BG853"/>
  <c r="BF853"/>
  <c r="T853"/>
  <c r="R853"/>
  <c r="P853"/>
  <c r="BI844"/>
  <c r="BH844"/>
  <c r="BG844"/>
  <c r="BF844"/>
  <c r="T844"/>
  <c r="R844"/>
  <c r="P844"/>
  <c r="BI830"/>
  <c r="BH830"/>
  <c r="BG830"/>
  <c r="BF830"/>
  <c r="T830"/>
  <c r="R830"/>
  <c r="P830"/>
  <c r="BI808"/>
  <c r="BH808"/>
  <c r="BG808"/>
  <c r="BF808"/>
  <c r="T808"/>
  <c r="R808"/>
  <c r="P808"/>
  <c r="BI802"/>
  <c r="BH802"/>
  <c r="BG802"/>
  <c r="BF802"/>
  <c r="T802"/>
  <c r="R802"/>
  <c r="P802"/>
  <c r="BI782"/>
  <c r="BH782"/>
  <c r="BG782"/>
  <c r="BF782"/>
  <c r="T782"/>
  <c r="R782"/>
  <c r="P782"/>
  <c r="BI777"/>
  <c r="BH777"/>
  <c r="BG777"/>
  <c r="BF777"/>
  <c r="T777"/>
  <c r="R777"/>
  <c r="P777"/>
  <c r="BI772"/>
  <c r="BH772"/>
  <c r="BG772"/>
  <c r="BF772"/>
  <c r="T772"/>
  <c r="R772"/>
  <c r="P772"/>
  <c r="BI770"/>
  <c r="BH770"/>
  <c r="BG770"/>
  <c r="BF770"/>
  <c r="T770"/>
  <c r="R770"/>
  <c r="P770"/>
  <c r="BI763"/>
  <c r="BH763"/>
  <c r="BG763"/>
  <c r="BF763"/>
  <c r="T763"/>
  <c r="R763"/>
  <c r="P763"/>
  <c r="BI762"/>
  <c r="BH762"/>
  <c r="BG762"/>
  <c r="BF762"/>
  <c r="T762"/>
  <c r="R762"/>
  <c r="P762"/>
  <c r="BI761"/>
  <c r="BH761"/>
  <c r="BG761"/>
  <c r="BF761"/>
  <c r="T761"/>
  <c r="R761"/>
  <c r="P761"/>
  <c r="BI754"/>
  <c r="BH754"/>
  <c r="BG754"/>
  <c r="BF754"/>
  <c r="T754"/>
  <c r="R754"/>
  <c r="P754"/>
  <c r="BI750"/>
  <c r="BH750"/>
  <c r="BG750"/>
  <c r="BF750"/>
  <c r="T750"/>
  <c r="R750"/>
  <c r="P750"/>
  <c r="BI746"/>
  <c r="BH746"/>
  <c r="BG746"/>
  <c r="BF746"/>
  <c r="T746"/>
  <c r="R746"/>
  <c r="P746"/>
  <c r="BI743"/>
  <c r="BH743"/>
  <c r="BG743"/>
  <c r="BF743"/>
  <c r="T743"/>
  <c r="R743"/>
  <c r="P743"/>
  <c r="BI739"/>
  <c r="BH739"/>
  <c r="BG739"/>
  <c r="BF739"/>
  <c r="T739"/>
  <c r="R739"/>
  <c r="P739"/>
  <c r="BI736"/>
  <c r="BH736"/>
  <c r="BG736"/>
  <c r="BF736"/>
  <c r="T736"/>
  <c r="R736"/>
  <c r="P736"/>
  <c r="BI733"/>
  <c r="BH733"/>
  <c r="BG733"/>
  <c r="BF733"/>
  <c r="T733"/>
  <c r="R733"/>
  <c r="P733"/>
  <c r="BI730"/>
  <c r="BH730"/>
  <c r="BG730"/>
  <c r="BF730"/>
  <c r="T730"/>
  <c r="R730"/>
  <c r="P730"/>
  <c r="BI728"/>
  <c r="BH728"/>
  <c r="BG728"/>
  <c r="BF728"/>
  <c r="T728"/>
  <c r="T727"/>
  <c r="R728"/>
  <c r="R727"/>
  <c r="P728"/>
  <c r="P727"/>
  <c r="BI726"/>
  <c r="BH726"/>
  <c r="BG726"/>
  <c r="BF726"/>
  <c r="T726"/>
  <c r="R726"/>
  <c r="P726"/>
  <c r="BI724"/>
  <c r="BH724"/>
  <c r="BG724"/>
  <c r="BF724"/>
  <c r="T724"/>
  <c r="R724"/>
  <c r="P724"/>
  <c r="BI723"/>
  <c r="BH723"/>
  <c r="BG723"/>
  <c r="BF723"/>
  <c r="T723"/>
  <c r="R723"/>
  <c r="P723"/>
  <c r="BI721"/>
  <c r="BH721"/>
  <c r="BG721"/>
  <c r="BF721"/>
  <c r="T721"/>
  <c r="R721"/>
  <c r="P721"/>
  <c r="BI719"/>
  <c r="BH719"/>
  <c r="BG719"/>
  <c r="BF719"/>
  <c r="T719"/>
  <c r="R719"/>
  <c r="P719"/>
  <c r="BI718"/>
  <c r="BH718"/>
  <c r="BG718"/>
  <c r="BF718"/>
  <c r="T718"/>
  <c r="R718"/>
  <c r="P718"/>
  <c r="BI717"/>
  <c r="BH717"/>
  <c r="BG717"/>
  <c r="BF717"/>
  <c r="T717"/>
  <c r="R717"/>
  <c r="P717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13"/>
  <c r="BH713"/>
  <c r="BG713"/>
  <c r="BF713"/>
  <c r="T713"/>
  <c r="R713"/>
  <c r="P713"/>
  <c r="BI707"/>
  <c r="BH707"/>
  <c r="BG707"/>
  <c r="BF707"/>
  <c r="T707"/>
  <c r="R707"/>
  <c r="P707"/>
  <c r="BI702"/>
  <c r="BH702"/>
  <c r="BG702"/>
  <c r="BF702"/>
  <c r="T702"/>
  <c r="R702"/>
  <c r="P702"/>
  <c r="BI690"/>
  <c r="BH690"/>
  <c r="BG690"/>
  <c r="BF690"/>
  <c r="T690"/>
  <c r="R690"/>
  <c r="P690"/>
  <c r="BI676"/>
  <c r="BH676"/>
  <c r="BG676"/>
  <c r="BF676"/>
  <c r="T676"/>
  <c r="R676"/>
  <c r="P676"/>
  <c r="BI663"/>
  <c r="BH663"/>
  <c r="BG663"/>
  <c r="BF663"/>
  <c r="T663"/>
  <c r="R663"/>
  <c r="P663"/>
  <c r="BI633"/>
  <c r="BH633"/>
  <c r="BG633"/>
  <c r="BF633"/>
  <c r="T633"/>
  <c r="R633"/>
  <c r="P633"/>
  <c r="BI622"/>
  <c r="BH622"/>
  <c r="BG622"/>
  <c r="BF622"/>
  <c r="T622"/>
  <c r="R622"/>
  <c r="P622"/>
  <c r="BI616"/>
  <c r="BH616"/>
  <c r="BG616"/>
  <c r="BF616"/>
  <c r="T616"/>
  <c r="R616"/>
  <c r="P616"/>
  <c r="BI615"/>
  <c r="BH615"/>
  <c r="BG615"/>
  <c r="BF615"/>
  <c r="T615"/>
  <c r="R615"/>
  <c r="P615"/>
  <c r="BI610"/>
  <c r="BH610"/>
  <c r="BG610"/>
  <c r="BF610"/>
  <c r="T610"/>
  <c r="R610"/>
  <c r="P610"/>
  <c r="BI606"/>
  <c r="BH606"/>
  <c r="BG606"/>
  <c r="BF606"/>
  <c r="T606"/>
  <c r="R606"/>
  <c r="P606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598"/>
  <c r="BH598"/>
  <c r="BG598"/>
  <c r="BF598"/>
  <c r="T598"/>
  <c r="R598"/>
  <c r="P598"/>
  <c r="BI594"/>
  <c r="BH594"/>
  <c r="BG594"/>
  <c r="BF594"/>
  <c r="T594"/>
  <c r="R594"/>
  <c r="P594"/>
  <c r="BI590"/>
  <c r="BH590"/>
  <c r="BG590"/>
  <c r="BF590"/>
  <c r="T590"/>
  <c r="R590"/>
  <c r="P590"/>
  <c r="BI585"/>
  <c r="BH585"/>
  <c r="BG585"/>
  <c r="BF585"/>
  <c r="T585"/>
  <c r="R585"/>
  <c r="P585"/>
  <c r="BI580"/>
  <c r="BH580"/>
  <c r="BG580"/>
  <c r="BF580"/>
  <c r="T580"/>
  <c r="R580"/>
  <c r="P580"/>
  <c r="BI564"/>
  <c r="BH564"/>
  <c r="BG564"/>
  <c r="BF564"/>
  <c r="T564"/>
  <c r="R564"/>
  <c r="P564"/>
  <c r="BI559"/>
  <c r="BH559"/>
  <c r="BG559"/>
  <c r="BF559"/>
  <c r="T559"/>
  <c r="R559"/>
  <c r="P559"/>
  <c r="BI553"/>
  <c r="BH553"/>
  <c r="BG553"/>
  <c r="BF553"/>
  <c r="T553"/>
  <c r="R553"/>
  <c r="P553"/>
  <c r="BI548"/>
  <c r="BH548"/>
  <c r="BG548"/>
  <c r="BF548"/>
  <c r="T548"/>
  <c r="R548"/>
  <c r="P548"/>
  <c r="BI545"/>
  <c r="BH545"/>
  <c r="BG545"/>
  <c r="BF545"/>
  <c r="T545"/>
  <c r="R545"/>
  <c r="P545"/>
  <c r="BI542"/>
  <c r="BH542"/>
  <c r="BG542"/>
  <c r="BF542"/>
  <c r="T542"/>
  <c r="R542"/>
  <c r="P542"/>
  <c r="BI538"/>
  <c r="BH538"/>
  <c r="BG538"/>
  <c r="BF538"/>
  <c r="T538"/>
  <c r="R538"/>
  <c r="P538"/>
  <c r="BI476"/>
  <c r="BH476"/>
  <c r="BG476"/>
  <c r="BF476"/>
  <c r="T476"/>
  <c r="R476"/>
  <c r="P476"/>
  <c r="BI414"/>
  <c r="BH414"/>
  <c r="BG414"/>
  <c r="BF414"/>
  <c r="T414"/>
  <c r="R414"/>
  <c r="P414"/>
  <c r="BI334"/>
  <c r="BH334"/>
  <c r="BG334"/>
  <c r="BF334"/>
  <c r="T334"/>
  <c r="R334"/>
  <c r="P334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299"/>
  <c r="BH299"/>
  <c r="BG299"/>
  <c r="BF299"/>
  <c r="T299"/>
  <c r="R299"/>
  <c r="P299"/>
  <c r="BI274"/>
  <c r="BH274"/>
  <c r="BG274"/>
  <c r="BF274"/>
  <c r="T274"/>
  <c r="R274"/>
  <c r="P274"/>
  <c r="BI250"/>
  <c r="BH250"/>
  <c r="BG250"/>
  <c r="BF250"/>
  <c r="T250"/>
  <c r="R250"/>
  <c r="P250"/>
  <c r="BI236"/>
  <c r="BH236"/>
  <c r="BG236"/>
  <c r="BF236"/>
  <c r="T236"/>
  <c r="R236"/>
  <c r="P236"/>
  <c r="BI228"/>
  <c r="BH228"/>
  <c r="BG228"/>
  <c r="BF228"/>
  <c r="T228"/>
  <c r="R228"/>
  <c r="P228"/>
  <c r="BI221"/>
  <c r="BH221"/>
  <c r="BG221"/>
  <c r="BF221"/>
  <c r="T221"/>
  <c r="R221"/>
  <c r="P221"/>
  <c r="BI184"/>
  <c r="BH184"/>
  <c r="BG184"/>
  <c r="BF184"/>
  <c r="T184"/>
  <c r="R184"/>
  <c r="P184"/>
  <c r="BI174"/>
  <c r="BH174"/>
  <c r="BG174"/>
  <c r="BF174"/>
  <c r="T174"/>
  <c r="R174"/>
  <c r="P17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0"/>
  <c r="BH120"/>
  <c r="BG120"/>
  <c r="BF120"/>
  <c r="T120"/>
  <c r="R120"/>
  <c r="P120"/>
  <c r="BI119"/>
  <c r="BH119"/>
  <c r="BG119"/>
  <c r="BF119"/>
  <c r="T119"/>
  <c r="R119"/>
  <c r="P119"/>
  <c r="BI113"/>
  <c r="BH113"/>
  <c r="BG113"/>
  <c r="BF113"/>
  <c r="T113"/>
  <c r="R113"/>
  <c r="P113"/>
  <c r="BI107"/>
  <c r="BH107"/>
  <c r="BG107"/>
  <c r="BF107"/>
  <c r="T107"/>
  <c r="R107"/>
  <c r="P107"/>
  <c r="BI106"/>
  <c r="BH106"/>
  <c r="BG106"/>
  <c r="BF106"/>
  <c r="T106"/>
  <c r="R106"/>
  <c r="P106"/>
  <c r="F98"/>
  <c r="E96"/>
  <c r="F52"/>
  <c r="E50"/>
  <c r="J24"/>
  <c r="E24"/>
  <c r="J101"/>
  <c r="J23"/>
  <c r="J21"/>
  <c r="E21"/>
  <c r="J100"/>
  <c r="J20"/>
  <c r="J18"/>
  <c r="E18"/>
  <c r="F101"/>
  <c r="J17"/>
  <c r="J15"/>
  <c r="E15"/>
  <c r="F54"/>
  <c r="J14"/>
  <c r="J12"/>
  <c r="J52"/>
  <c r="E7"/>
  <c r="E48"/>
  <c i="1" r="L50"/>
  <c r="AM50"/>
  <c r="AM49"/>
  <c r="L49"/>
  <c r="AM47"/>
  <c r="L47"/>
  <c r="L45"/>
  <c r="L44"/>
  <c i="2" r="J1475"/>
  <c r="BK1278"/>
  <c r="BK808"/>
  <c r="BK1294"/>
  <c r="BK900"/>
  <c r="J754"/>
  <c r="BK1149"/>
  <c r="BK723"/>
  <c i="4" r="J120"/>
  <c r="J181"/>
  <c i="5" r="J242"/>
  <c r="J133"/>
  <c r="BK218"/>
  <c r="BK188"/>
  <c i="6" r="BK93"/>
  <c r="J127"/>
  <c i="7" r="BK215"/>
  <c r="J149"/>
  <c r="J100"/>
  <c r="J228"/>
  <c r="J187"/>
  <c r="BK176"/>
  <c r="J211"/>
  <c i="9" r="J84"/>
  <c r="J109"/>
  <c i="12" r="J201"/>
  <c r="J226"/>
  <c r="BK165"/>
  <c r="BK206"/>
  <c i="13" r="J89"/>
  <c i="14" r="BK101"/>
  <c i="15" r="BK136"/>
  <c r="J118"/>
  <c i="2" r="J1470"/>
  <c r="J1273"/>
  <c r="J713"/>
  <c r="J1395"/>
  <c r="BK761"/>
  <c r="J1383"/>
  <c r="BK1269"/>
  <c r="BK1281"/>
  <c r="J726"/>
  <c r="J1132"/>
  <c i="3" r="J122"/>
  <c r="BK136"/>
  <c i="4" r="J157"/>
  <c r="BK100"/>
  <c r="BK189"/>
  <c r="J162"/>
  <c r="BK111"/>
  <c r="BK214"/>
  <c i="5" r="BK300"/>
  <c r="BK243"/>
  <c r="J247"/>
  <c r="BK122"/>
  <c r="BK236"/>
  <c i="6" r="J152"/>
  <c r="BK148"/>
  <c r="J148"/>
  <c i="7" r="BK102"/>
  <c r="J157"/>
  <c r="J195"/>
  <c r="J188"/>
  <c r="BK180"/>
  <c i="9" r="BK108"/>
  <c r="J99"/>
  <c r="BK93"/>
  <c i="12" r="J143"/>
  <c r="BK152"/>
  <c r="BK100"/>
  <c r="J253"/>
  <c r="J176"/>
  <c r="BK142"/>
  <c r="J257"/>
  <c r="J207"/>
  <c r="BK120"/>
  <c r="BK163"/>
  <c r="BK204"/>
  <c i="13" r="BK83"/>
  <c i="17" r="J88"/>
  <c i="2" r="J1462"/>
  <c r="J1211"/>
  <c r="BK1388"/>
  <c r="J545"/>
  <c r="BK1199"/>
  <c r="J1008"/>
  <c r="J594"/>
  <c r="BK548"/>
  <c r="J863"/>
  <c i="3" r="BK169"/>
  <c r="J191"/>
  <c r="J116"/>
  <c i="4" r="BK177"/>
  <c r="J175"/>
  <c r="BK184"/>
  <c r="BK222"/>
  <c r="J98"/>
  <c r="BK126"/>
  <c i="5" r="J343"/>
  <c r="J295"/>
  <c r="J184"/>
  <c r="BK156"/>
  <c r="J190"/>
  <c r="BK237"/>
  <c r="J260"/>
  <c r="J285"/>
  <c i="6" r="J105"/>
  <c r="BK102"/>
  <c r="BK138"/>
  <c r="BK127"/>
  <c i="7" r="J210"/>
  <c r="BK243"/>
  <c r="BK205"/>
  <c r="BK166"/>
  <c r="BK143"/>
  <c r="BK193"/>
  <c r="J139"/>
  <c r="BK197"/>
  <c r="BK146"/>
  <c r="BK181"/>
  <c r="BK211"/>
  <c r="BK171"/>
  <c r="BK110"/>
  <c r="BK157"/>
  <c r="J152"/>
  <c i="9" r="BK94"/>
  <c i="2" r="J1350"/>
  <c r="J1271"/>
  <c r="BK716"/>
  <c r="BK1393"/>
  <c r="J986"/>
  <c r="BK139"/>
  <c r="J931"/>
  <c r="BK802"/>
  <c i="4" r="BK178"/>
  <c r="J167"/>
  <c i="5" r="BK129"/>
  <c r="J275"/>
  <c r="BK178"/>
  <c r="BK230"/>
  <c r="BK271"/>
  <c r="J152"/>
  <c r="J262"/>
  <c r="BK283"/>
  <c i="6" r="J136"/>
  <c r="BK119"/>
  <c r="BK129"/>
  <c i="7" r="J170"/>
  <c r="J232"/>
  <c r="BK167"/>
  <c r="J116"/>
  <c r="J99"/>
  <c r="BK129"/>
  <c r="J111"/>
  <c r="J97"/>
  <c i="8" r="J83"/>
  <c i="10" r="J91"/>
  <c i="12" r="J199"/>
  <c r="J136"/>
  <c r="BK208"/>
  <c r="BK218"/>
  <c i="13" r="J92"/>
  <c i="14" r="BK118"/>
  <c r="BK122"/>
  <c i="15" r="BK145"/>
  <c i="17" r="J91"/>
  <c i="2" r="BK1397"/>
  <c r="J1212"/>
  <c r="BK299"/>
  <c r="BK1228"/>
  <c r="J559"/>
  <c r="J868"/>
  <c r="J1217"/>
  <c r="BK1381"/>
  <c r="BK777"/>
  <c r="BK1273"/>
  <c r="BK1132"/>
  <c r="J585"/>
  <c i="3" r="J90"/>
  <c r="J126"/>
  <c i="4" r="J159"/>
  <c r="BK124"/>
  <c r="J219"/>
  <c r="BK107"/>
  <c r="BK161"/>
  <c r="J189"/>
  <c i="5" r="J122"/>
  <c r="J216"/>
  <c r="BK158"/>
  <c r="J228"/>
  <c r="BK164"/>
  <c i="6" r="BK121"/>
  <c r="BK131"/>
  <c r="J114"/>
  <c r="BK135"/>
  <c i="7" r="BK170"/>
  <c r="BK222"/>
  <c r="BK172"/>
  <c r="BK155"/>
  <c r="BK138"/>
  <c i="9" r="BK97"/>
  <c r="BK103"/>
  <c i="10" r="BK93"/>
  <c i="12" r="J258"/>
  <c r="BK123"/>
  <c r="BK122"/>
  <c r="BK209"/>
  <c r="J204"/>
  <c r="BK167"/>
  <c r="J178"/>
  <c r="J133"/>
  <c r="J103"/>
  <c i="13" r="J95"/>
  <c i="14" r="BK105"/>
  <c r="J120"/>
  <c i="2" r="BK1399"/>
  <c r="J844"/>
  <c r="BK1272"/>
  <c r="BK873"/>
  <c r="BK1314"/>
  <c r="J1108"/>
  <c r="J808"/>
  <c r="BK602"/>
  <c r="BK707"/>
  <c i="3" r="J199"/>
  <c r="BK205"/>
  <c r="BK124"/>
  <c r="BK89"/>
  <c i="4" r="BK166"/>
  <c r="BK225"/>
  <c r="J209"/>
  <c r="J169"/>
  <c r="J150"/>
  <c r="BK169"/>
  <c i="5" r="BK309"/>
  <c r="BK198"/>
  <c r="BK196"/>
  <c r="BK268"/>
  <c r="J288"/>
  <c r="J186"/>
  <c r="J207"/>
  <c r="J156"/>
  <c i="6" r="BK123"/>
  <c r="J85"/>
  <c r="BK146"/>
  <c r="BK92"/>
  <c r="BK96"/>
  <c r="J104"/>
  <c i="7" r="J171"/>
  <c r="J230"/>
  <c r="J135"/>
  <c r="BK142"/>
  <c r="BK107"/>
  <c r="BK112"/>
  <c r="J218"/>
  <c r="J192"/>
  <c r="BK115"/>
  <c r="J130"/>
  <c r="J159"/>
  <c r="J179"/>
  <c r="BK145"/>
  <c r="J98"/>
  <c r="J117"/>
  <c i="9" r="J110"/>
  <c r="J89"/>
  <c r="BK101"/>
  <c i="10" r="J92"/>
  <c i="12" r="J236"/>
  <c r="BK232"/>
  <c r="J225"/>
  <c r="BK134"/>
  <c r="J255"/>
  <c r="J291"/>
  <c r="J273"/>
  <c r="J127"/>
  <c r="J271"/>
  <c r="J238"/>
  <c r="J108"/>
  <c r="J221"/>
  <c r="J138"/>
  <c r="J190"/>
  <c r="J125"/>
  <c r="J116"/>
  <c r="J115"/>
  <c i="13" r="BK93"/>
  <c i="14" r="J103"/>
  <c r="J112"/>
  <c r="BK106"/>
  <c r="BK95"/>
  <c i="15" r="J164"/>
  <c r="BK153"/>
  <c r="BK97"/>
  <c r="J107"/>
  <c r="BK90"/>
  <c i="16" r="J94"/>
  <c i="17" r="BK87"/>
  <c i="18" r="BK94"/>
  <c i="20" r="BK107"/>
  <c r="J96"/>
  <c i="2" r="J1406"/>
  <c r="BK863"/>
  <c r="BK1231"/>
  <c r="J1473"/>
  <c r="J1302"/>
  <c r="BK746"/>
  <c r="BK126"/>
  <c i="3" r="J162"/>
  <c r="J89"/>
  <c i="4" r="BK207"/>
  <c r="BK206"/>
  <c r="J200"/>
  <c r="J205"/>
  <c r="J124"/>
  <c r="BK91"/>
  <c r="BK221"/>
  <c i="5" r="BK351"/>
  <c r="J321"/>
  <c r="BK253"/>
  <c r="J150"/>
  <c r="BK205"/>
  <c r="J112"/>
  <c r="J172"/>
  <c r="J212"/>
  <c r="J129"/>
  <c i="6" r="BK110"/>
  <c r="J144"/>
  <c r="BK120"/>
  <c i="7" r="J167"/>
  <c r="J189"/>
  <c r="BK85"/>
  <c i="12" r="BK98"/>
  <c r="J209"/>
  <c r="J280"/>
  <c r="J111"/>
  <c r="J256"/>
  <c r="BK268"/>
  <c r="J193"/>
  <c r="J195"/>
  <c r="J161"/>
  <c r="J157"/>
  <c r="J124"/>
  <c r="BK143"/>
  <c r="J194"/>
  <c i="13" r="BK85"/>
  <c i="14" r="J97"/>
  <c i="15" r="J143"/>
  <c r="BK158"/>
  <c r="J115"/>
  <c r="BK125"/>
  <c r="BK92"/>
  <c i="16" r="BK95"/>
  <c i="17" r="BK88"/>
  <c i="18" r="J134"/>
  <c r="BK129"/>
  <c r="J124"/>
  <c r="J121"/>
  <c r="BK113"/>
  <c r="BK109"/>
  <c r="J97"/>
  <c r="BK87"/>
  <c r="BK131"/>
  <c r="BK127"/>
  <c r="BK120"/>
  <c r="BK112"/>
  <c r="J109"/>
  <c r="BK99"/>
  <c r="BK125"/>
  <c r="J86"/>
  <c i="20" r="BK101"/>
  <c r="BK97"/>
  <c i="2" r="J1456"/>
  <c r="J1272"/>
  <c r="BK633"/>
  <c r="J1410"/>
  <c r="BK1283"/>
  <c r="J1283"/>
  <c r="J1270"/>
  <c r="J714"/>
  <c r="J142"/>
  <c i="4" r="BK209"/>
  <c r="BK213"/>
  <c r="BK97"/>
  <c r="BK202"/>
  <c r="J197"/>
  <c r="BK208"/>
  <c i="5" r="J174"/>
  <c r="BK290"/>
  <c r="BK184"/>
  <c r="J309"/>
  <c r="BK104"/>
  <c r="J165"/>
  <c r="J160"/>
  <c i="6" r="J106"/>
  <c r="BK117"/>
  <c r="J100"/>
  <c r="BK126"/>
  <c i="7" r="BK233"/>
  <c r="BK165"/>
  <c r="BK177"/>
  <c r="J128"/>
  <c r="J104"/>
  <c r="J180"/>
  <c r="J199"/>
  <c r="J190"/>
  <c r="BK161"/>
  <c r="J164"/>
  <c r="BK184"/>
  <c r="J90"/>
  <c i="9" r="BK90"/>
  <c r="BK98"/>
  <c i="12" r="BK184"/>
  <c r="J260"/>
  <c r="BK174"/>
  <c r="BK124"/>
  <c r="J186"/>
  <c r="J205"/>
  <c r="J147"/>
  <c i="14" r="BK120"/>
  <c r="J89"/>
  <c i="15" r="J162"/>
  <c r="J142"/>
  <c r="J119"/>
  <c i="16" r="J99"/>
  <c i="17" r="BK91"/>
  <c i="18" r="J127"/>
  <c i="19" r="J82"/>
  <c i="20" r="BK87"/>
  <c i="2" r="BK1460"/>
  <c r="BK1279"/>
  <c r="BK1268"/>
  <c r="J707"/>
  <c r="J236"/>
  <c r="J1414"/>
  <c r="J676"/>
  <c r="BK1212"/>
  <c r="J250"/>
  <c r="BK1280"/>
  <c r="J1029"/>
  <c r="BK770"/>
  <c r="BK564"/>
  <c r="BK750"/>
  <c i="3" r="BK91"/>
  <c r="BK115"/>
  <c i="4" r="BK144"/>
  <c r="BK163"/>
  <c r="J220"/>
  <c r="J97"/>
  <c r="J112"/>
  <c r="BK120"/>
  <c r="J171"/>
  <c i="5" r="J334"/>
  <c r="BK323"/>
  <c r="BK337"/>
  <c r="J208"/>
  <c r="BK319"/>
  <c r="BK187"/>
  <c r="J264"/>
  <c r="BK195"/>
  <c r="J214"/>
  <c r="BK146"/>
  <c i="6" r="BK100"/>
  <c r="J154"/>
  <c r="BK101"/>
  <c r="J119"/>
  <c i="7" r="BK244"/>
  <c r="BK190"/>
  <c r="J243"/>
  <c r="BK186"/>
  <c r="J87"/>
  <c r="BK119"/>
  <c r="J133"/>
  <c r="BK164"/>
  <c r="J147"/>
  <c r="BK91"/>
  <c i="9" r="BK91"/>
  <c r="J95"/>
  <c i="10" r="BK88"/>
  <c i="11" r="J99"/>
  <c r="J95"/>
  <c r="BK100"/>
  <c r="J96"/>
  <c r="J86"/>
  <c r="BK93"/>
  <c r="J91"/>
  <c r="J84"/>
  <c r="J93"/>
  <c r="BK87"/>
  <c i="12" r="BK286"/>
  <c r="BK240"/>
  <c r="BK161"/>
  <c r="BK157"/>
  <c r="J117"/>
  <c r="J286"/>
  <c r="J281"/>
  <c r="J261"/>
  <c r="BK245"/>
  <c r="BK235"/>
  <c r="J233"/>
  <c r="J208"/>
  <c r="BK265"/>
  <c r="J154"/>
  <c r="BK275"/>
  <c r="BK125"/>
  <c r="BK254"/>
  <c r="J229"/>
  <c r="BK140"/>
  <c r="J182"/>
  <c r="J131"/>
  <c i="13" r="J88"/>
  <c i="14" r="J128"/>
  <c r="BK92"/>
  <c r="J104"/>
  <c r="BK91"/>
  <c i="15" r="J113"/>
  <c r="J138"/>
  <c i="16" r="BK96"/>
  <c i="17" r="BK83"/>
  <c i="2" r="BK1471"/>
  <c r="BK1220"/>
  <c r="BK538"/>
  <c r="BK1403"/>
  <c r="BK1029"/>
  <c r="BK120"/>
  <c r="BK142"/>
  <c r="J590"/>
  <c r="BK1129"/>
  <c r="BK580"/>
  <c r="BK604"/>
  <c i="4" r="J93"/>
  <c i="5" r="BK347"/>
  <c r="J323"/>
  <c r="J148"/>
  <c r="BK278"/>
  <c i="2" r="J1276"/>
  <c r="BK1213"/>
  <c r="BK739"/>
  <c r="BK132"/>
  <c r="J1312"/>
  <c r="J1220"/>
  <c r="BK754"/>
  <c r="BK1470"/>
  <c r="J762"/>
  <c r="BK1216"/>
  <c r="BK733"/>
  <c r="J228"/>
  <c r="BK830"/>
  <c i="3" r="BK199"/>
  <c r="BK134"/>
  <c i="4" r="BK231"/>
  <c r="BK117"/>
  <c r="BK192"/>
  <c r="J141"/>
  <c i="5" r="J283"/>
  <c r="J104"/>
  <c r="J270"/>
  <c r="BK247"/>
  <c i="6" r="J122"/>
  <c r="BK150"/>
  <c i="7" r="BK188"/>
  <c r="BK104"/>
  <c r="J121"/>
  <c r="J221"/>
  <c r="BK163"/>
  <c r="J226"/>
  <c r="BK160"/>
  <c r="BK124"/>
  <c i="9" r="J93"/>
  <c i="10" r="BK96"/>
  <c i="12" r="BK154"/>
  <c r="J156"/>
  <c i="14" r="J100"/>
  <c i="15" r="BK148"/>
  <c r="BK156"/>
  <c r="BK127"/>
  <c i="16" r="BK107"/>
  <c i="17" r="BK86"/>
  <c i="18" r="J87"/>
  <c i="20" r="BK105"/>
  <c r="J94"/>
  <c r="BK86"/>
  <c i="2" r="BK1410"/>
  <c r="J1147"/>
  <c r="BK250"/>
  <c r="J1393"/>
  <c r="J1381"/>
  <c r="BK726"/>
  <c r="BK1380"/>
  <c r="BK728"/>
  <c r="BK717"/>
  <c r="J1044"/>
  <c r="BK895"/>
  <c r="J129"/>
  <c r="J140"/>
  <c r="BK107"/>
  <c i="3" r="BK191"/>
  <c i="4" r="BK171"/>
  <c r="J134"/>
  <c r="BK141"/>
  <c r="BK95"/>
  <c r="BK148"/>
  <c r="J117"/>
  <c i="5" r="J245"/>
  <c r="J332"/>
  <c r="J337"/>
  <c r="BK170"/>
  <c r="J336"/>
  <c r="J250"/>
  <c r="BK336"/>
  <c r="BK210"/>
  <c r="BK212"/>
  <c r="J210"/>
  <c r="J205"/>
  <c r="BK157"/>
  <c i="6" r="J101"/>
  <c i="7" r="J238"/>
  <c r="BK189"/>
  <c r="BK151"/>
  <c r="J114"/>
  <c r="BK213"/>
  <c r="BK135"/>
  <c r="BK187"/>
  <c r="J206"/>
  <c r="J95"/>
  <c i="9" r="J114"/>
  <c r="J113"/>
  <c r="BK102"/>
  <c i="10" r="J84"/>
  <c i="12" r="BK253"/>
  <c r="BK131"/>
  <c r="BK118"/>
  <c r="BK258"/>
  <c r="BK179"/>
  <c r="BK207"/>
  <c r="BK176"/>
  <c r="BK183"/>
  <c r="BK136"/>
  <c r="BK217"/>
  <c i="13" r="J85"/>
  <c i="14" r="BK121"/>
  <c r="BK85"/>
  <c r="BK99"/>
  <c i="15" r="J139"/>
  <c r="BK91"/>
  <c i="16" r="J107"/>
  <c r="J95"/>
  <c i="18" r="J85"/>
  <c i="20" r="J102"/>
  <c r="J86"/>
  <c r="J93"/>
  <c i="2" r="BK1466"/>
  <c r="J1282"/>
  <c r="J1215"/>
  <c r="J690"/>
  <c r="BK1386"/>
  <c r="BK1215"/>
  <c r="J126"/>
  <c r="J702"/>
  <c r="BK844"/>
  <c r="BK913"/>
  <c r="J601"/>
  <c r="BK918"/>
  <c r="J299"/>
  <c i="3" r="BK196"/>
  <c r="J91"/>
  <c r="BK144"/>
  <c i="4" r="J221"/>
  <c r="J122"/>
  <c r="J222"/>
  <c r="BK142"/>
  <c r="BK216"/>
  <c r="BK195"/>
  <c r="J113"/>
  <c i="5" r="BK287"/>
  <c r="J328"/>
  <c r="J249"/>
  <c r="J319"/>
  <c r="J266"/>
  <c r="J230"/>
  <c r="J168"/>
  <c r="BK263"/>
  <c r="J178"/>
  <c r="J108"/>
  <c r="J239"/>
  <c r="BK202"/>
  <c i="6" r="J123"/>
  <c r="BK125"/>
  <c i="7" r="BK232"/>
  <c r="J172"/>
  <c r="J181"/>
  <c r="BK120"/>
  <c r="J156"/>
  <c r="J197"/>
  <c r="BK144"/>
  <c r="J146"/>
  <c r="J165"/>
  <c r="J223"/>
  <c r="J143"/>
  <c i="12" r="J290"/>
  <c r="BK119"/>
  <c r="J192"/>
  <c r="BK242"/>
  <c r="J120"/>
  <c r="BK106"/>
  <c i="13" r="BK94"/>
  <c i="14" r="BK116"/>
  <c r="BK110"/>
  <c r="J85"/>
  <c i="15" r="J144"/>
  <c r="J163"/>
  <c r="BK131"/>
  <c r="BK102"/>
  <c i="16" r="BK103"/>
  <c i="17" r="BK85"/>
  <c i="18" r="BK96"/>
  <c r="BK91"/>
  <c i="20" r="J107"/>
  <c r="J101"/>
  <c i="2" r="BK1401"/>
  <c r="J1205"/>
  <c r="BK184"/>
  <c r="J1213"/>
  <c r="BK1378"/>
  <c r="J895"/>
  <c r="J564"/>
  <c r="J1241"/>
  <c i="4" r="BK152"/>
  <c r="BK219"/>
  <c r="J216"/>
  <c i="5" r="J329"/>
  <c r="BK186"/>
  <c r="J100"/>
  <c r="J287"/>
  <c r="BK224"/>
  <c i="6" r="J111"/>
  <c r="J135"/>
  <c i="7" r="J237"/>
  <c r="BK162"/>
  <c r="J126"/>
  <c r="BK148"/>
  <c r="J198"/>
  <c r="BK128"/>
  <c r="BK223"/>
  <c r="BK204"/>
  <c i="9" r="BK95"/>
  <c r="BK89"/>
  <c i="10" r="J85"/>
  <c i="12" r="J112"/>
  <c r="BK228"/>
  <c r="BK137"/>
  <c r="J206"/>
  <c i="14" r="BK126"/>
  <c r="J91"/>
  <c i="15" r="J148"/>
  <c r="BK113"/>
  <c i="17" r="J86"/>
  <c i="2" r="J1281"/>
  <c r="BK1052"/>
  <c r="BK140"/>
  <c r="J1214"/>
  <c r="J1452"/>
  <c r="J610"/>
  <c r="J1022"/>
  <c r="J324"/>
  <c r="BK601"/>
  <c r="BK1147"/>
  <c r="J733"/>
  <c i="3" r="BK175"/>
  <c r="BK121"/>
  <c i="4" r="J213"/>
  <c r="BK204"/>
  <c r="J232"/>
  <c r="BK229"/>
  <c r="J201"/>
  <c r="J100"/>
  <c r="BK102"/>
  <c i="5" r="J154"/>
  <c r="BK193"/>
  <c r="BK93"/>
  <c r="J192"/>
  <c i="6" r="J110"/>
  <c r="J103"/>
  <c r="BK112"/>
  <c r="BK98"/>
  <c r="J116"/>
  <c i="7" r="J115"/>
  <c r="J205"/>
  <c r="BK212"/>
  <c r="BK90"/>
  <c i="8" r="BK82"/>
  <c i="9" r="J97"/>
  <c r="J85"/>
  <c i="10" r="J86"/>
  <c i="12" r="BK238"/>
  <c r="BK282"/>
  <c r="J140"/>
  <c r="J277"/>
  <c r="J110"/>
  <c r="BK203"/>
  <c r="BK237"/>
  <c r="BK129"/>
  <c r="BK212"/>
  <c r="BK172"/>
  <c i="13" r="BK88"/>
  <c i="17" r="J89"/>
  <c i="2" r="J1231"/>
  <c r="BK718"/>
  <c r="BK1223"/>
  <c r="J1466"/>
  <c r="BK594"/>
  <c r="J1207"/>
  <c r="BK228"/>
  <c r="BK885"/>
  <c r="J1228"/>
  <c r="J1229"/>
  <c i="3" r="J183"/>
  <c r="BK156"/>
  <c i="4" r="BK232"/>
  <c r="BK205"/>
  <c r="BK119"/>
  <c r="J207"/>
  <c r="BK185"/>
  <c r="BK96"/>
  <c i="5" r="J261"/>
  <c r="BK303"/>
  <c r="J256"/>
  <c r="J268"/>
  <c r="J246"/>
  <c r="BK295"/>
  <c r="J224"/>
  <c r="J164"/>
  <c r="BK112"/>
  <c i="6" r="J115"/>
  <c r="BK114"/>
  <c r="J141"/>
  <c r="J121"/>
  <c r="J124"/>
  <c i="7" r="J236"/>
  <c r="BK141"/>
  <c r="J204"/>
  <c r="BK192"/>
  <c r="J102"/>
  <c r="J124"/>
  <c r="BK137"/>
  <c r="J231"/>
  <c r="J168"/>
  <c r="BK88"/>
  <c r="BK97"/>
  <c r="BK203"/>
  <c r="BK126"/>
  <c r="BK228"/>
  <c r="BK134"/>
  <c r="J214"/>
  <c i="8" r="BK84"/>
  <c i="9" r="BK96"/>
  <c r="J102"/>
  <c r="J103"/>
  <c i="10" r="BK86"/>
  <c i="12" r="BK234"/>
  <c r="BK231"/>
  <c r="BK150"/>
  <c r="BK264"/>
  <c r="J159"/>
  <c r="BK283"/>
  <c r="J141"/>
  <c r="J284"/>
  <c r="BK251"/>
  <c r="BK182"/>
  <c r="J243"/>
  <c r="BK181"/>
  <c r="BK145"/>
  <c r="J211"/>
  <c r="J179"/>
  <c r="J109"/>
  <c r="J173"/>
  <c r="J242"/>
  <c r="J202"/>
  <c r="BK223"/>
  <c i="13" r="J90"/>
  <c r="BK86"/>
  <c i="14" r="BK127"/>
  <c r="BK102"/>
  <c i="15" r="BK162"/>
  <c r="BK170"/>
  <c r="J120"/>
  <c r="J141"/>
  <c r="J103"/>
  <c i="16" r="J85"/>
  <c r="J98"/>
  <c i="17" r="BK90"/>
  <c i="19" r="BK85"/>
  <c i="20" r="BK103"/>
  <c i="2" r="BK1461"/>
  <c r="J1209"/>
  <c r="J1385"/>
  <c r="BK676"/>
  <c r="BK1406"/>
  <c r="J1386"/>
  <c r="BK542"/>
  <c i="3" r="BK96"/>
  <c r="BK129"/>
  <c i="4" r="BK176"/>
  <c r="BK167"/>
  <c r="J194"/>
  <c r="J215"/>
  <c i="5" r="J303"/>
  <c r="J166"/>
  <c r="J195"/>
  <c r="BK311"/>
  <c r="J263"/>
  <c r="J327"/>
  <c r="BK154"/>
  <c r="J191"/>
  <c r="BK260"/>
  <c r="J280"/>
  <c r="BK232"/>
  <c i="6" r="BK154"/>
  <c r="J95"/>
  <c r="J107"/>
  <c r="BK106"/>
  <c i="7" r="BK122"/>
  <c r="J140"/>
  <c r="BK169"/>
  <c i="12" r="BK269"/>
  <c r="J177"/>
  <c r="BK147"/>
  <c r="J289"/>
  <c r="BK194"/>
  <c r="J247"/>
  <c r="BK105"/>
  <c r="BK133"/>
  <c r="J137"/>
  <c r="J135"/>
  <c r="BK104"/>
  <c i="13" r="J91"/>
  <c i="14" r="BK104"/>
  <c r="J101"/>
  <c i="15" r="BK171"/>
  <c r="BK119"/>
  <c r="BK146"/>
  <c r="J125"/>
  <c i="16" r="J91"/>
  <c r="BK108"/>
  <c i="18" r="J136"/>
  <c r="BK128"/>
  <c r="J123"/>
  <c r="J117"/>
  <c r="J112"/>
  <c r="J100"/>
  <c r="J96"/>
  <c r="BK86"/>
  <c r="J129"/>
  <c r="BK124"/>
  <c r="BK115"/>
  <c r="BK100"/>
  <c r="J91"/>
  <c r="BK123"/>
  <c r="BK97"/>
  <c i="20" r="BK93"/>
  <c r="BK94"/>
  <c i="2" r="BK1389"/>
  <c r="J1227"/>
  <c r="BK1475"/>
  <c r="J777"/>
  <c r="J1210"/>
  <c r="BK920"/>
  <c r="BK782"/>
  <c r="J873"/>
  <c i="4" r="J140"/>
  <c r="BK162"/>
  <c r="J96"/>
  <c r="J210"/>
  <c r="BK99"/>
  <c r="BK113"/>
  <c r="J196"/>
  <c r="BK173"/>
  <c i="5" r="BK220"/>
  <c r="J232"/>
  <c r="BK214"/>
  <c r="J252"/>
  <c r="J193"/>
  <c i="6" r="J130"/>
  <c r="J134"/>
  <c r="BK115"/>
  <c r="J112"/>
  <c i="7" r="J224"/>
  <c r="J244"/>
  <c r="BK207"/>
  <c r="BK133"/>
  <c r="J113"/>
  <c r="J108"/>
  <c r="J217"/>
  <c r="J184"/>
  <c r="J103"/>
  <c r="BK106"/>
  <c r="BK109"/>
  <c i="8" r="BK83"/>
  <c i="9" r="BK85"/>
  <c r="BK105"/>
  <c i="12" r="BK227"/>
  <c r="BK277"/>
  <c r="J129"/>
  <c r="BK249"/>
  <c r="J128"/>
  <c r="BK108"/>
  <c r="BK127"/>
  <c i="14" r="BK111"/>
  <c i="15" r="BK168"/>
  <c r="BK152"/>
  <c r="J91"/>
  <c r="BK108"/>
  <c i="16" r="J108"/>
  <c i="17" r="J83"/>
  <c i="18" r="BK95"/>
  <c i="20" r="BK98"/>
  <c i="2" r="J1476"/>
  <c r="J1358"/>
  <c r="J1222"/>
  <c r="J1003"/>
  <c r="J1471"/>
  <c r="BK1373"/>
  <c r="J1389"/>
  <c r="J724"/>
  <c r="BK1385"/>
  <c r="BK690"/>
  <c r="J1137"/>
  <c r="J853"/>
  <c r="J120"/>
  <c r="BK603"/>
  <c i="3" r="J124"/>
  <c i="4" r="BK156"/>
  <c r="BK183"/>
  <c r="J136"/>
  <c r="BK199"/>
  <c r="BK172"/>
  <c r="BK187"/>
  <c r="J152"/>
  <c i="5" r="J310"/>
  <c r="BK160"/>
  <c r="BK313"/>
  <c r="BK340"/>
  <c r="J176"/>
  <c r="BK329"/>
  <c r="J271"/>
  <c r="J95"/>
  <c r="BK208"/>
  <c r="BK144"/>
  <c r="J301"/>
  <c r="BK176"/>
  <c r="J222"/>
  <c i="6" r="BK130"/>
  <c r="J108"/>
  <c r="BK143"/>
  <c r="BK141"/>
  <c r="BK85"/>
  <c r="BK132"/>
  <c i="7" r="BK235"/>
  <c r="BK238"/>
  <c r="BK156"/>
  <c r="BK130"/>
  <c r="J175"/>
  <c r="BK220"/>
  <c r="BK210"/>
  <c r="J212"/>
  <c r="BK178"/>
  <c r="J182"/>
  <c r="BK231"/>
  <c i="9" r="J111"/>
  <c r="BK104"/>
  <c i="10" r="J88"/>
  <c i="11" r="J101"/>
  <c r="J98"/>
  <c r="J92"/>
  <c r="J97"/>
  <c r="BK86"/>
  <c r="BK94"/>
  <c r="J89"/>
  <c i="12" r="BK290"/>
  <c r="BK261"/>
  <c r="BK239"/>
  <c r="BK187"/>
  <c r="BK159"/>
  <c r="BK130"/>
  <c r="BK116"/>
  <c r="J102"/>
  <c r="J288"/>
  <c r="J267"/>
  <c r="BK259"/>
  <c r="BK236"/>
  <c r="J232"/>
  <c r="J166"/>
  <c r="J278"/>
  <c r="BK226"/>
  <c r="J287"/>
  <c r="BK185"/>
  <c r="J104"/>
  <c r="J213"/>
  <c r="J259"/>
  <c r="BK198"/>
  <c r="J196"/>
  <c r="J152"/>
  <c r="J184"/>
  <c i="13" r="J87"/>
  <c i="14" r="J119"/>
  <c r="J125"/>
  <c r="BK87"/>
  <c i="15" r="J156"/>
  <c r="J167"/>
  <c i="16" r="J116"/>
  <c r="BK91"/>
  <c i="17" r="J85"/>
  <c i="2" r="BK1312"/>
  <c r="BK1174"/>
  <c r="BK324"/>
  <c r="BK1227"/>
  <c r="J715"/>
  <c r="BK1282"/>
  <c r="J761"/>
  <c r="BK1190"/>
  <c r="BK721"/>
  <c r="BK136"/>
  <c r="J106"/>
  <c i="4" r="BK194"/>
  <c r="BK112"/>
  <c i="5" r="BK349"/>
  <c r="J248"/>
  <c r="BK297"/>
  <c i="2" r="BK1452"/>
  <c r="BK1270"/>
  <c r="BK997"/>
  <c r="J330"/>
  <c r="BK1226"/>
  <c r="BK1022"/>
  <c r="BK221"/>
  <c r="BK940"/>
  <c r="BK1367"/>
  <c r="BK1161"/>
  <c r="J723"/>
  <c i="3" r="BK198"/>
  <c r="J172"/>
  <c i="4" r="BK224"/>
  <c r="BK150"/>
  <c r="J172"/>
  <c r="J225"/>
  <c i="5" r="BK327"/>
  <c r="BK141"/>
  <c r="BK332"/>
  <c r="BK245"/>
  <c r="BK115"/>
  <c i="6" r="BK116"/>
  <c r="BK90"/>
  <c i="7" r="J208"/>
  <c r="BK147"/>
  <c r="BK182"/>
  <c r="BK194"/>
  <c r="BK95"/>
  <c r="J88"/>
  <c r="BK99"/>
  <c i="9" r="J87"/>
  <c r="J107"/>
  <c i="12" r="BK177"/>
  <c r="J187"/>
  <c r="BK164"/>
  <c i="14" r="J124"/>
  <c r="BK108"/>
  <c i="15" r="J171"/>
  <c r="BK107"/>
  <c r="BK115"/>
  <c i="16" r="J87"/>
  <c i="18" r="BK121"/>
  <c i="19" r="BK84"/>
  <c i="20" r="J98"/>
  <c r="J87"/>
  <c i="2" r="J1218"/>
  <c r="J616"/>
  <c r="J782"/>
  <c r="BK1218"/>
  <c r="J553"/>
  <c r="J997"/>
  <c r="BK174"/>
  <c r="J1280"/>
  <c r="J1174"/>
  <c r="BK772"/>
  <c r="BK545"/>
  <c r="J580"/>
  <c r="J542"/>
  <c i="3" r="BK202"/>
  <c r="J156"/>
  <c r="J134"/>
  <c i="4" r="BK186"/>
  <c r="J182"/>
  <c r="BK210"/>
  <c r="BK115"/>
  <c r="J179"/>
  <c r="J231"/>
  <c r="J199"/>
  <c r="J132"/>
  <c r="J166"/>
  <c r="J177"/>
  <c i="5" r="BK353"/>
  <c r="BK182"/>
  <c r="BK127"/>
  <c r="J244"/>
  <c r="BK310"/>
  <c r="BK280"/>
  <c r="J297"/>
  <c r="J170"/>
  <c r="J189"/>
  <c r="BK294"/>
  <c r="J290"/>
  <c r="J200"/>
  <c r="J144"/>
  <c i="6" r="J150"/>
  <c r="J90"/>
  <c i="7" r="BK208"/>
  <c r="J105"/>
  <c r="J151"/>
  <c r="J162"/>
  <c r="J154"/>
  <c r="BK96"/>
  <c r="J125"/>
  <c r="J160"/>
  <c r="J131"/>
  <c i="9" r="J112"/>
  <c r="J105"/>
  <c i="10" r="J96"/>
  <c i="12" r="J100"/>
  <c r="J181"/>
  <c r="J272"/>
  <c r="BK281"/>
  <c r="BK270"/>
  <c r="J218"/>
  <c r="BK255"/>
  <c r="BK111"/>
  <c r="BK162"/>
  <c r="BK171"/>
  <c r="BK193"/>
  <c i="14" r="J121"/>
  <c r="J109"/>
  <c r="BK89"/>
  <c i="15" r="J154"/>
  <c r="J90"/>
  <c r="J140"/>
  <c i="16" r="BK116"/>
  <c r="BK86"/>
  <c i="20" r="BK88"/>
  <c i="2" r="J1278"/>
  <c r="BK1137"/>
  <c r="J334"/>
  <c r="BK1302"/>
  <c r="BK853"/>
  <c r="J900"/>
  <c r="J1224"/>
  <c r="J184"/>
  <c r="J476"/>
  <c r="BK553"/>
  <c r="J602"/>
  <c i="3" r="J205"/>
  <c r="BK172"/>
  <c r="J198"/>
  <c r="BK123"/>
  <c i="4" r="J191"/>
  <c r="J208"/>
  <c r="J184"/>
  <c r="BK227"/>
  <c r="J138"/>
  <c r="J115"/>
  <c r="BK168"/>
  <c i="5" r="BK226"/>
  <c r="BK252"/>
  <c r="J187"/>
  <c r="BK275"/>
  <c r="J307"/>
  <c r="BK249"/>
  <c r="BK312"/>
  <c r="BK207"/>
  <c r="J220"/>
  <c r="BK241"/>
  <c r="BK242"/>
  <c i="6" r="BK105"/>
  <c r="J138"/>
  <c i="7" r="J242"/>
  <c r="BK239"/>
  <c r="BK111"/>
  <c r="J89"/>
  <c r="BK150"/>
  <c r="J176"/>
  <c r="J186"/>
  <c r="J106"/>
  <c r="J119"/>
  <c r="BK202"/>
  <c i="12" r="BK153"/>
  <c r="BK279"/>
  <c r="BK287"/>
  <c r="BK273"/>
  <c r="J149"/>
  <c r="J148"/>
  <c i="13" r="BK89"/>
  <c i="14" r="J102"/>
  <c r="J99"/>
  <c i="15" r="J158"/>
  <c r="J145"/>
  <c r="BK120"/>
  <c r="BK96"/>
  <c i="17" r="J87"/>
  <c i="18" r="J126"/>
  <c r="J108"/>
  <c i="20" r="J100"/>
  <c r="J89"/>
  <c r="J91"/>
  <c i="12" r="J142"/>
  <c r="J145"/>
  <c r="J197"/>
  <c i="14" r="J122"/>
  <c r="BK119"/>
  <c r="BK90"/>
  <c i="15" r="BK142"/>
  <c r="BK160"/>
  <c r="BK143"/>
  <c r="BK139"/>
  <c i="16" r="J115"/>
  <c r="J86"/>
  <c i="18" r="BK132"/>
  <c i="20" r="BK90"/>
  <c r="J84"/>
  <c i="2" r="J1223"/>
  <c r="J663"/>
  <c r="J1149"/>
  <c r="BK931"/>
  <c r="J721"/>
  <c r="BK334"/>
  <c r="J132"/>
  <c i="3" r="BK122"/>
  <c i="4" r="J190"/>
  <c r="J99"/>
  <c r="BK223"/>
  <c r="J110"/>
  <c r="BK122"/>
  <c i="5" r="BK343"/>
  <c r="J99"/>
  <c r="J353"/>
  <c r="J291"/>
  <c r="BK276"/>
  <c r="BK288"/>
  <c r="J198"/>
  <c r="BK128"/>
  <c r="J188"/>
  <c r="J196"/>
  <c i="6" r="BK118"/>
  <c r="BK124"/>
  <c r="J113"/>
  <c i="7" r="BK94"/>
  <c r="J120"/>
  <c i="8" r="J82"/>
  <c i="12" r="J254"/>
  <c r="BK151"/>
  <c r="J244"/>
  <c r="BK276"/>
  <c r="J171"/>
  <c r="BK195"/>
  <c r="BK114"/>
  <c r="BK248"/>
  <c r="J189"/>
  <c r="BK190"/>
  <c r="J188"/>
  <c r="BK160"/>
  <c i="13" r="J93"/>
  <c i="14" r="J107"/>
  <c i="15" r="BK159"/>
  <c r="BK164"/>
  <c r="J146"/>
  <c r="J96"/>
  <c r="J131"/>
  <c i="16" r="J109"/>
  <c i="17" r="J92"/>
  <c i="18" r="J132"/>
  <c r="BK126"/>
  <c r="BK122"/>
  <c r="BK116"/>
  <c r="J110"/>
  <c r="J99"/>
  <c r="J94"/>
  <c r="BK130"/>
  <c r="J125"/>
  <c r="BK117"/>
  <c r="BK110"/>
  <c r="J104"/>
  <c r="BK134"/>
  <c r="J122"/>
  <c i="19" r="J84"/>
  <c i="20" r="BK89"/>
  <c r="BK92"/>
  <c i="2" r="BK1276"/>
  <c r="J1182"/>
  <c r="J920"/>
  <c r="J1387"/>
  <c r="BK559"/>
  <c r="J739"/>
  <c r="J750"/>
  <c i="4" r="J193"/>
  <c r="J226"/>
  <c r="J161"/>
  <c r="BK226"/>
  <c r="J178"/>
  <c i="5" r="J304"/>
  <c r="J340"/>
  <c r="BK100"/>
  <c r="BK190"/>
  <c r="J206"/>
  <c r="J158"/>
  <c i="6" r="BK111"/>
  <c r="BK152"/>
  <c r="J94"/>
  <c r="J87"/>
  <c i="7" r="J239"/>
  <c r="BK237"/>
  <c r="J166"/>
  <c r="BK116"/>
  <c r="J203"/>
  <c r="J169"/>
  <c r="J196"/>
  <c r="BK179"/>
  <c r="BK201"/>
  <c r="BK216"/>
  <c r="BK217"/>
  <c i="9" r="BK113"/>
  <c r="BK110"/>
  <c r="BK99"/>
  <c i="12" r="J162"/>
  <c r="J246"/>
  <c r="J237"/>
  <c r="J269"/>
  <c r="J163"/>
  <c r="J172"/>
  <c i="14" r="J114"/>
  <c i="15" r="BK172"/>
  <c r="BK141"/>
  <c r="J102"/>
  <c r="J97"/>
  <c i="16" r="J97"/>
  <c i="17" r="BK84"/>
  <c i="19" r="BK83"/>
  <c i="20" r="J88"/>
  <c i="2" r="J1408"/>
  <c r="J1275"/>
  <c r="J1199"/>
  <c r="BK585"/>
  <c r="BK1462"/>
  <c r="J885"/>
  <c r="BK1241"/>
  <c r="BK119"/>
  <c r="J878"/>
  <c i="1" r="AS54"/>
  <c i="4" r="BK191"/>
  <c r="J170"/>
  <c i="5" r="BK282"/>
  <c r="J345"/>
  <c r="BK203"/>
  <c r="BK145"/>
  <c r="J298"/>
  <c r="J258"/>
  <c r="BK250"/>
  <c r="J226"/>
  <c r="J153"/>
  <c r="BK315"/>
  <c r="J282"/>
  <c r="J145"/>
  <c r="BK165"/>
  <c r="J294"/>
  <c i="6" r="J120"/>
  <c r="J129"/>
  <c r="J125"/>
  <c r="J102"/>
  <c r="J98"/>
  <c i="7" r="BK218"/>
  <c r="J163"/>
  <c r="BK103"/>
  <c r="J107"/>
  <c r="BK108"/>
  <c r="BK159"/>
  <c r="J129"/>
  <c r="BK199"/>
  <c r="J134"/>
  <c r="BK127"/>
  <c i="9" r="BK100"/>
  <c r="J98"/>
  <c i="10" r="J89"/>
  <c i="11" r="J100"/>
  <c r="J94"/>
  <c r="BK99"/>
  <c r="J87"/>
  <c r="BK97"/>
  <c r="BK90"/>
  <c i="12" r="BK280"/>
  <c r="BK246"/>
  <c r="J165"/>
  <c r="J158"/>
  <c r="BK128"/>
  <c r="BK103"/>
  <c r="J98"/>
  <c r="J283"/>
  <c r="J264"/>
  <c r="BK257"/>
  <c r="BK243"/>
  <c r="J234"/>
  <c r="BK229"/>
  <c r="J262"/>
  <c r="BK202"/>
  <c r="BK135"/>
  <c r="J270"/>
  <c r="BK188"/>
  <c r="BK170"/>
  <c r="J107"/>
  <c r="J175"/>
  <c r="J223"/>
  <c i="14" r="BK112"/>
  <c r="J118"/>
  <c r="J105"/>
  <c r="BK107"/>
  <c i="15" r="J170"/>
  <c i="16" r="J103"/>
  <c r="BK98"/>
  <c i="17" r="J84"/>
  <c i="2" r="BK1395"/>
  <c r="BK1253"/>
  <c r="J746"/>
  <c r="J1219"/>
  <c r="J598"/>
  <c r="J904"/>
  <c r="J719"/>
  <c r="BK1208"/>
  <c r="BK606"/>
  <c r="BK414"/>
  <c i="4" r="BK180"/>
  <c r="J109"/>
  <c i="5" r="BK266"/>
  <c r="BK328"/>
  <c r="BK201"/>
  <c i="2" r="J1378"/>
  <c r="BK1210"/>
  <c r="BK598"/>
  <c r="J1399"/>
  <c r="BK1284"/>
  <c r="J622"/>
  <c r="BK1408"/>
  <c r="J1401"/>
  <c r="BK1108"/>
  <c r="BK113"/>
  <c r="J119"/>
  <c i="3" r="BK162"/>
  <c r="J100"/>
  <c i="4" r="BK98"/>
  <c r="BK200"/>
  <c r="BK114"/>
  <c i="5" r="J296"/>
  <c r="J342"/>
  <c r="BK239"/>
  <c r="BK234"/>
  <c r="BK254"/>
  <c r="BK148"/>
  <c i="6" r="BK145"/>
  <c r="BK109"/>
  <c i="7" r="J241"/>
  <c r="J178"/>
  <c r="J110"/>
  <c r="J158"/>
  <c r="BK89"/>
  <c r="J127"/>
  <c r="BK174"/>
  <c i="8" r="J84"/>
  <c i="9" r="BK87"/>
  <c i="12" r="J248"/>
  <c r="BK107"/>
  <c r="BK211"/>
  <c r="BK196"/>
  <c i="14" r="J110"/>
  <c i="15" r="BK165"/>
  <c r="J114"/>
  <c i="16" r="BK110"/>
  <c i="17" r="J90"/>
  <c i="18" r="J111"/>
  <c i="20" r="BK99"/>
  <c r="J90"/>
  <c i="2" r="BK1473"/>
  <c r="J1268"/>
  <c r="J736"/>
  <c r="BK1417"/>
  <c r="J615"/>
  <c r="BK1205"/>
  <c r="BK129"/>
  <c r="J743"/>
  <c r="BK868"/>
  <c r="BK590"/>
  <c r="J763"/>
  <c r="J730"/>
  <c r="J716"/>
  <c r="J174"/>
  <c i="3" r="J204"/>
  <c r="BK90"/>
  <c r="J179"/>
  <c i="4" r="J114"/>
  <c r="J102"/>
  <c r="J202"/>
  <c r="BK215"/>
  <c r="BK201"/>
  <c r="J104"/>
  <c i="5" r="J333"/>
  <c r="BK306"/>
  <c r="J312"/>
  <c r="J349"/>
  <c r="J118"/>
  <c r="J325"/>
  <c r="J279"/>
  <c r="BK270"/>
  <c r="BK99"/>
  <c r="J243"/>
  <c r="J199"/>
  <c r="J157"/>
  <c i="6" r="J145"/>
  <c r="BK95"/>
  <c i="7" r="BK154"/>
  <c r="BK152"/>
  <c r="BK87"/>
  <c r="J219"/>
  <c r="BK113"/>
  <c r="J174"/>
  <c r="BK173"/>
  <c r="J132"/>
  <c i="9" r="J92"/>
  <c r="J108"/>
  <c i="10" r="BK94"/>
  <c i="12" r="BK173"/>
  <c r="J224"/>
  <c r="J134"/>
  <c r="BK178"/>
  <c r="BK205"/>
  <c r="BK109"/>
  <c r="BK141"/>
  <c r="J132"/>
  <c r="J114"/>
  <c r="BK215"/>
  <c i="13" r="J94"/>
  <c i="14" r="BK125"/>
  <c r="J87"/>
  <c i="15" r="BK163"/>
  <c r="J159"/>
  <c r="BK138"/>
  <c r="J92"/>
  <c i="16" r="BK99"/>
  <c i="18" r="BK104"/>
  <c i="20" r="BK95"/>
  <c r="BK100"/>
  <c i="2" r="BK1225"/>
  <c r="J274"/>
  <c r="J1225"/>
  <c r="BK1180"/>
  <c r="J1388"/>
  <c r="J1284"/>
  <c r="J603"/>
  <c r="BK736"/>
  <c r="BK106"/>
  <c r="J136"/>
  <c i="3" r="J196"/>
  <c r="BK204"/>
  <c r="BK150"/>
  <c r="BK116"/>
  <c i="4" r="BK196"/>
  <c r="J91"/>
  <c r="J211"/>
  <c r="BK104"/>
  <c r="BK165"/>
  <c r="BK181"/>
  <c i="5" r="BK342"/>
  <c r="J146"/>
  <c r="BK108"/>
  <c r="BK345"/>
  <c r="BK222"/>
  <c r="BK264"/>
  <c r="J141"/>
  <c r="J241"/>
  <c r="BK248"/>
  <c r="BK293"/>
  <c r="BK194"/>
  <c r="BK150"/>
  <c i="6" r="BK108"/>
  <c r="BK99"/>
  <c i="7" r="J191"/>
  <c r="BK139"/>
  <c r="J144"/>
  <c r="J148"/>
  <c r="J122"/>
  <c r="BK230"/>
  <c r="J85"/>
  <c r="BK209"/>
  <c r="BK105"/>
  <c i="10" r="J93"/>
  <c i="12" r="J168"/>
  <c r="J268"/>
  <c r="BK175"/>
  <c r="J164"/>
  <c r="J183"/>
  <c r="BK222"/>
  <c i="13" r="J83"/>
  <c i="14" r="BK97"/>
  <c r="J93"/>
  <c i="15" r="J168"/>
  <c r="BK114"/>
  <c r="J137"/>
  <c i="16" r="BK115"/>
  <c r="BK94"/>
  <c i="17" r="J82"/>
  <c i="18" r="J120"/>
  <c i="19" r="J85"/>
  <c i="20" r="BK104"/>
  <c i="2" r="BK1458"/>
  <c r="BK1219"/>
  <c r="J327"/>
  <c r="BK1222"/>
  <c r="BK714"/>
  <c r="BK715"/>
  <c r="J1190"/>
  <c r="J718"/>
  <c i="4" r="BK118"/>
  <c r="BK220"/>
  <c r="BK157"/>
  <c i="5" r="BK333"/>
  <c r="BK321"/>
  <c r="J265"/>
  <c r="BK174"/>
  <c r="J218"/>
  <c r="BK279"/>
  <c r="J272"/>
  <c r="BK95"/>
  <c i="6" r="J143"/>
  <c r="BK103"/>
  <c r="J92"/>
  <c i="7" r="BK242"/>
  <c r="J96"/>
  <c r="J194"/>
  <c r="BK225"/>
  <c r="J177"/>
  <c r="J233"/>
  <c r="J222"/>
  <c r="BK118"/>
  <c i="9" r="J90"/>
  <c r="J91"/>
  <c i="12" r="BK266"/>
  <c r="J212"/>
  <c r="J130"/>
  <c r="BK158"/>
  <c i="14" r="BK124"/>
  <c r="BK128"/>
  <c i="15" r="BK112"/>
  <c i="17" r="BK92"/>
  <c i="2" r="BK1414"/>
  <c r="BK1224"/>
  <c r="BK762"/>
  <c r="J1373"/>
  <c r="BK1039"/>
  <c r="BK1476"/>
  <c r="J1380"/>
  <c r="J606"/>
  <c r="J906"/>
  <c r="J728"/>
  <c r="J918"/>
  <c r="BK1044"/>
  <c i="3" r="J169"/>
  <c r="J136"/>
  <c r="J121"/>
  <c i="4" r="J186"/>
  <c r="BK170"/>
  <c r="BK198"/>
  <c r="J224"/>
  <c r="J195"/>
  <c r="BK174"/>
  <c i="5" r="J201"/>
  <c r="BK298"/>
  <c r="BK296"/>
  <c r="BK285"/>
  <c r="J278"/>
  <c r="J182"/>
  <c i="6" r="J109"/>
  <c r="J133"/>
  <c r="BK122"/>
  <c r="BK87"/>
  <c i="7" r="BK168"/>
  <c r="BK198"/>
  <c r="J213"/>
  <c r="BK123"/>
  <c i="8" r="BK85"/>
  <c i="9" r="BK109"/>
  <c r="J100"/>
  <c i="10" r="BK84"/>
  <c i="12" r="J275"/>
  <c r="BK201"/>
  <c r="J215"/>
  <c r="BK278"/>
  <c r="BK256"/>
  <c r="J239"/>
  <c r="BK102"/>
  <c r="BK132"/>
  <c r="J151"/>
  <c r="BK156"/>
  <c r="J126"/>
  <c i="13" r="BK87"/>
  <c i="14" r="J127"/>
  <c i="17" r="BK82"/>
  <c i="2" r="J1279"/>
  <c r="J113"/>
  <c r="BK1211"/>
  <c r="BK616"/>
  <c r="J1161"/>
  <c r="J1129"/>
  <c r="J1052"/>
  <c r="J221"/>
  <c r="BK274"/>
  <c i="3" r="BK100"/>
  <c r="J150"/>
  <c r="BK126"/>
  <c r="J110"/>
  <c i="4" r="J185"/>
  <c r="BK93"/>
  <c r="J95"/>
  <c r="BK140"/>
  <c r="J214"/>
  <c r="J204"/>
  <c r="BK109"/>
  <c i="5" r="BK338"/>
  <c r="BK325"/>
  <c r="J276"/>
  <c r="BK118"/>
  <c r="J317"/>
  <c r="J115"/>
  <c r="J281"/>
  <c r="J194"/>
  <c r="BK191"/>
  <c i="6" r="BK144"/>
  <c r="BK107"/>
  <c r="J118"/>
  <c r="J99"/>
  <c r="J97"/>
  <c i="7" r="J225"/>
  <c r="BK236"/>
  <c r="J137"/>
  <c r="J118"/>
  <c r="BK183"/>
  <c r="BK98"/>
  <c r="BK226"/>
  <c r="J202"/>
  <c r="J216"/>
  <c r="BK185"/>
  <c r="BK224"/>
  <c i="8" r="J85"/>
  <c i="9" r="BK84"/>
  <c r="BK107"/>
  <c r="BK92"/>
  <c r="J101"/>
  <c i="10" r="BK95"/>
  <c i="12" r="BK233"/>
  <c r="J228"/>
  <c r="BK168"/>
  <c r="BK271"/>
  <c r="BK213"/>
  <c r="BK148"/>
  <c r="BK214"/>
  <c r="J106"/>
  <c r="BK272"/>
  <c r="BK267"/>
  <c r="J198"/>
  <c r="BK260"/>
  <c r="J266"/>
  <c r="J118"/>
  <c r="J185"/>
  <c r="J170"/>
  <c r="J219"/>
  <c r="J153"/>
  <c r="BK186"/>
  <c r="J167"/>
  <c r="J101"/>
  <c i="13" r="J86"/>
  <c r="BK91"/>
  <c i="14" r="BK100"/>
  <c r="J108"/>
  <c i="15" r="J152"/>
  <c r="BK167"/>
  <c r="BK154"/>
  <c r="J136"/>
  <c r="BK140"/>
  <c i="16" r="BK114"/>
  <c i="17" r="BK93"/>
  <c i="18" r="J113"/>
  <c i="20" r="BK96"/>
  <c r="BK84"/>
  <c i="2" r="BK1275"/>
  <c r="J139"/>
  <c r="BK1217"/>
  <c r="BK1412"/>
  <c r="J1180"/>
  <c r="BK730"/>
  <c r="J633"/>
  <c i="3" r="J129"/>
  <c i="4" r="J148"/>
  <c r="BK132"/>
  <c r="BK159"/>
  <c r="J128"/>
  <c r="J229"/>
  <c r="J188"/>
  <c r="J130"/>
  <c r="BK128"/>
  <c r="J163"/>
  <c i="5" r="BK244"/>
  <c r="BK204"/>
  <c r="BK199"/>
  <c r="BK94"/>
  <c r="J202"/>
  <c r="BK135"/>
  <c r="J300"/>
  <c r="J94"/>
  <c r="BK265"/>
  <c r="J109"/>
  <c i="6" r="BK133"/>
  <c r="J146"/>
  <c r="BK113"/>
  <c r="J131"/>
  <c i="7" r="J173"/>
  <c r="BK149"/>
  <c r="BK219"/>
  <c i="10" r="J94"/>
  <c i="12" r="BK244"/>
  <c r="BK289"/>
  <c r="BK189"/>
  <c r="J214"/>
  <c r="J250"/>
  <c r="J123"/>
  <c r="BK199"/>
  <c r="J245"/>
  <c i="18" r="BK85"/>
  <c r="J128"/>
  <c r="J119"/>
  <c r="BK111"/>
  <c r="BK108"/>
  <c r="J95"/>
  <c r="J131"/>
  <c r="BK119"/>
  <c i="20" r="J104"/>
  <c r="BK102"/>
  <c i="2" r="BK1468"/>
  <c r="J1314"/>
  <c r="BK1214"/>
  <c r="BK1456"/>
  <c r="J1403"/>
  <c r="BK763"/>
  <c r="BK1383"/>
  <c r="BK615"/>
  <c r="BK476"/>
  <c i="4" r="J174"/>
  <c r="J118"/>
  <c r="BK211"/>
  <c r="J180"/>
  <c r="BK179"/>
  <c r="J183"/>
  <c r="J126"/>
  <c r="J176"/>
  <c i="5" r="J127"/>
  <c r="BK261"/>
  <c r="BK200"/>
  <c r="BK317"/>
  <c r="BK281"/>
  <c r="BK258"/>
  <c i="6" r="BK140"/>
  <c r="BK94"/>
  <c r="J140"/>
  <c r="J126"/>
  <c r="J96"/>
  <c i="7" r="J193"/>
  <c r="J209"/>
  <c r="BK125"/>
  <c r="BK195"/>
  <c r="BK136"/>
  <c r="J235"/>
  <c r="J141"/>
  <c r="BK221"/>
  <c r="BK175"/>
  <c r="J112"/>
  <c r="J161"/>
  <c i="9" r="BK111"/>
  <c r="J86"/>
  <c i="10" r="BK91"/>
  <c i="12" r="BK138"/>
  <c r="J217"/>
  <c r="BK166"/>
  <c r="BK101"/>
  <c r="BK221"/>
  <c r="BK115"/>
  <c i="14" r="J90"/>
  <c i="15" r="J153"/>
  <c r="J165"/>
  <c r="BK103"/>
  <c i="16" r="J114"/>
  <c r="BK112"/>
  <c r="J96"/>
  <c i="18" r="J116"/>
  <c i="20" r="J103"/>
  <c r="J99"/>
  <c i="2" r="J1391"/>
  <c r="BK1277"/>
  <c r="J1216"/>
  <c r="BK1358"/>
  <c r="BK1008"/>
  <c r="BK1286"/>
  <c r="BK330"/>
  <c r="BK1003"/>
  <c r="BK610"/>
  <c r="BK986"/>
  <c i="3" r="J123"/>
  <c r="BK110"/>
  <c i="4" r="J192"/>
  <c r="BK138"/>
  <c r="J111"/>
  <c r="BK154"/>
  <c r="BK197"/>
  <c r="BK146"/>
  <c r="BK134"/>
  <c r="J107"/>
  <c i="5" r="BK216"/>
  <c r="J331"/>
  <c r="BK256"/>
  <c r="J306"/>
  <c r="J351"/>
  <c r="BK331"/>
  <c r="BK172"/>
  <c r="BK273"/>
  <c r="BK272"/>
  <c r="BK152"/>
  <c r="J234"/>
  <c r="J273"/>
  <c r="BK105"/>
  <c i="6" r="BK136"/>
  <c r="BK88"/>
  <c r="J88"/>
  <c r="J132"/>
  <c r="BK97"/>
  <c i="7" r="J229"/>
  <c r="J142"/>
  <c r="J227"/>
  <c r="J155"/>
  <c r="J138"/>
  <c r="BK101"/>
  <c r="BK100"/>
  <c r="BK229"/>
  <c r="BK196"/>
  <c r="J145"/>
  <c r="BK158"/>
  <c i="9" r="J104"/>
  <c r="BK86"/>
  <c i="10" r="J95"/>
  <c r="BK85"/>
  <c i="11" r="BK96"/>
  <c r="BK91"/>
  <c r="BK98"/>
  <c r="BK89"/>
  <c r="BK101"/>
  <c r="BK92"/>
  <c r="J90"/>
  <c r="BK95"/>
  <c r="BK84"/>
  <c i="12" r="BK291"/>
  <c r="J279"/>
  <c r="J249"/>
  <c r="J222"/>
  <c r="J160"/>
  <c r="J150"/>
  <c r="BK121"/>
  <c r="BK110"/>
  <c r="BK99"/>
  <c r="BK284"/>
  <c r="J265"/>
  <c r="BK262"/>
  <c r="J240"/>
  <c r="J235"/>
  <c r="J231"/>
  <c r="BK144"/>
  <c r="BK247"/>
  <c r="J144"/>
  <c r="BK216"/>
  <c r="J282"/>
  <c r="J276"/>
  <c r="J203"/>
  <c r="J119"/>
  <c r="BK219"/>
  <c r="J105"/>
  <c i="13" r="BK95"/>
  <c i="14" r="J116"/>
  <c r="BK109"/>
  <c r="J106"/>
  <c i="15" r="J160"/>
  <c i="16" r="J110"/>
  <c r="J112"/>
  <c i="17" r="J93"/>
  <c i="2" r="J1417"/>
  <c r="J1277"/>
  <c r="J830"/>
  <c r="BK1387"/>
  <c r="BK1209"/>
  <c r="BK663"/>
  <c r="BK904"/>
  <c r="BK724"/>
  <c r="BK878"/>
  <c r="BK622"/>
  <c i="4" r="BK193"/>
  <c r="J187"/>
  <c i="5" r="J311"/>
  <c r="BK189"/>
  <c r="J338"/>
  <c r="J93"/>
  <c i="2" r="J1286"/>
  <c r="J1226"/>
  <c r="J802"/>
  <c r="BK236"/>
  <c r="BK1391"/>
  <c r="J1208"/>
  <c r="BK327"/>
  <c r="J1461"/>
  <c r="BK1229"/>
  <c r="J717"/>
  <c r="J770"/>
  <c i="3" r="J202"/>
  <c r="J115"/>
  <c i="4" r="BK182"/>
  <c r="BK130"/>
  <c r="J142"/>
  <c r="J119"/>
  <c r="BK110"/>
  <c i="5" r="J180"/>
  <c r="J315"/>
  <c r="BK262"/>
  <c r="BK153"/>
  <c i="6" r="BK104"/>
  <c r="J128"/>
  <c i="7" r="J150"/>
  <c r="J136"/>
  <c r="BK132"/>
  <c r="J201"/>
  <c r="J200"/>
  <c r="BK131"/>
  <c r="BK191"/>
  <c r="J215"/>
  <c i="9" r="BK112"/>
  <c i="10" r="BK92"/>
  <c i="12" r="BK192"/>
  <c r="J121"/>
  <c r="BK112"/>
  <c i="14" r="J92"/>
  <c i="15" r="BK118"/>
  <c r="J112"/>
  <c i="16" r="BK85"/>
  <c i="18" r="BK136"/>
  <c i="19" r="J83"/>
  <c i="20" r="J105"/>
  <c i="2" r="J1460"/>
  <c r="BK1182"/>
  <c r="J1468"/>
  <c r="J913"/>
  <c r="BK1271"/>
  <c r="BK702"/>
  <c r="J1294"/>
  <c r="J940"/>
  <c r="BK743"/>
  <c r="J414"/>
  <c r="J1253"/>
  <c r="J604"/>
  <c r="J1039"/>
  <c r="BK719"/>
  <c r="BK906"/>
  <c i="3" r="J175"/>
  <c r="BK179"/>
  <c i="4" r="J146"/>
  <c r="BK190"/>
  <c r="J168"/>
  <c r="BK188"/>
  <c r="J223"/>
  <c r="J173"/>
  <c r="J144"/>
  <c i="5" r="BK301"/>
  <c r="J347"/>
  <c r="BK246"/>
  <c r="BK133"/>
  <c r="BK228"/>
  <c r="BK180"/>
  <c r="J236"/>
  <c r="BK291"/>
  <c r="BK304"/>
  <c r="J237"/>
  <c r="BK168"/>
  <c r="J253"/>
  <c r="BK206"/>
  <c i="6" r="BK128"/>
  <c r="J117"/>
  <c i="7" r="BK227"/>
  <c r="BK241"/>
  <c r="BK121"/>
  <c r="BK117"/>
  <c r="J183"/>
  <c r="BK214"/>
  <c r="J101"/>
  <c r="J207"/>
  <c i="9" r="J94"/>
  <c r="J96"/>
  <c i="10" r="BK89"/>
  <c i="12" r="BK149"/>
  <c r="BK288"/>
  <c r="J174"/>
  <c r="BK250"/>
  <c r="BK126"/>
  <c r="J216"/>
  <c r="BK224"/>
  <c r="J122"/>
  <c r="BK117"/>
  <c i="13" r="BK90"/>
  <c i="14" r="BK114"/>
  <c r="J111"/>
  <c r="J95"/>
  <c i="15" r="J108"/>
  <c r="J127"/>
  <c i="16" r="BK109"/>
  <c i="17" r="BK89"/>
  <c i="19" r="BK82"/>
  <c i="20" r="J97"/>
  <c r="J92"/>
  <c i="2" r="J1412"/>
  <c r="J1367"/>
  <c r="J1269"/>
  <c r="J772"/>
  <c r="J107"/>
  <c r="J548"/>
  <c r="J1458"/>
  <c r="J1397"/>
  <c r="BK1350"/>
  <c r="J538"/>
  <c r="BK713"/>
  <c r="BK1207"/>
  <c i="3" r="J144"/>
  <c r="BK183"/>
  <c r="J96"/>
  <c i="4" r="J154"/>
  <c r="J206"/>
  <c r="J156"/>
  <c r="J227"/>
  <c r="BK175"/>
  <c r="J198"/>
  <c r="J165"/>
  <c r="BK136"/>
  <c i="5" r="BK307"/>
  <c r="BK334"/>
  <c r="J313"/>
  <c r="J135"/>
  <c r="J128"/>
  <c r="J105"/>
  <c r="J204"/>
  <c r="J293"/>
  <c r="BK109"/>
  <c r="J203"/>
  <c r="BK166"/>
  <c r="J254"/>
  <c r="BK192"/>
  <c i="6" r="BK134"/>
  <c r="J93"/>
  <c i="7" r="J220"/>
  <c r="BK206"/>
  <c r="BK114"/>
  <c r="J109"/>
  <c r="J91"/>
  <c r="BK200"/>
  <c r="BK140"/>
  <c r="J94"/>
  <c r="J185"/>
  <c r="J123"/>
  <c i="9" r="BK114"/>
  <c i="12" r="J227"/>
  <c r="BK225"/>
  <c r="J251"/>
  <c r="J99"/>
  <c r="BK197"/>
  <c i="13" r="BK92"/>
  <c i="14" r="J126"/>
  <c r="BK103"/>
  <c r="BK93"/>
  <c i="15" r="J172"/>
  <c r="BK144"/>
  <c r="BK137"/>
  <c i="16" r="BK87"/>
  <c r="BK97"/>
  <c i="18" r="J130"/>
  <c r="J115"/>
  <c i="20" r="BK91"/>
  <c r="J95"/>
  <c i="9" l="1" r="P106"/>
  <c i="2" r="T614"/>
  <c i="3" r="R178"/>
  <c i="2" r="P614"/>
  <c i="3" r="P178"/>
  <c i="2" r="R614"/>
  <c r="BK105"/>
  <c r="R105"/>
  <c r="T333"/>
  <c r="R552"/>
  <c r="T552"/>
  <c r="BK605"/>
  <c r="J605"/>
  <c r="J65"/>
  <c r="R632"/>
  <c r="T712"/>
  <c r="BK771"/>
  <c r="J771"/>
  <c r="J72"/>
  <c r="T905"/>
  <c r="BK1181"/>
  <c r="J1181"/>
  <c r="J75"/>
  <c r="P1206"/>
  <c r="BK1230"/>
  <c r="J1230"/>
  <c r="J78"/>
  <c r="R1285"/>
  <c r="T1357"/>
  <c r="P1416"/>
  <c i="3" r="BK88"/>
  <c r="J88"/>
  <c r="J60"/>
  <c r="P135"/>
  <c r="R168"/>
  <c r="P197"/>
  <c r="R201"/>
  <c i="4" r="BK90"/>
  <c r="J90"/>
  <c r="J60"/>
  <c r="P101"/>
  <c r="BK116"/>
  <c r="J116"/>
  <c r="J63"/>
  <c r="T164"/>
  <c r="R212"/>
  <c r="R230"/>
  <c i="5" r="P143"/>
  <c r="R159"/>
  <c r="P209"/>
  <c r="BK284"/>
  <c r="J284"/>
  <c r="J67"/>
  <c r="R284"/>
  <c r="P339"/>
  <c r="R344"/>
  <c r="P350"/>
  <c i="6" r="R91"/>
  <c r="P147"/>
  <c r="BK151"/>
  <c r="J151"/>
  <c r="J63"/>
  <c i="7" r="T93"/>
  <c r="BK240"/>
  <c r="J240"/>
  <c r="J63"/>
  <c i="9" r="P83"/>
  <c r="R106"/>
  <c i="10" r="BK83"/>
  <c r="J83"/>
  <c r="J60"/>
  <c r="R87"/>
  <c i="11" r="P88"/>
  <c i="12" r="P139"/>
  <c r="P169"/>
  <c r="T191"/>
  <c r="R220"/>
  <c r="BK252"/>
  <c r="J252"/>
  <c r="J73"/>
  <c r="T274"/>
  <c i="15" r="BK89"/>
  <c r="J89"/>
  <c r="J60"/>
  <c r="P147"/>
  <c r="R169"/>
  <c i="16" r="BK84"/>
  <c r="J84"/>
  <c r="J60"/>
  <c r="R113"/>
  <c r="BK106"/>
  <c r="J106"/>
  <c r="J62"/>
  <c i="12" r="R113"/>
  <c r="R155"/>
  <c r="R191"/>
  <c r="T230"/>
  <c i="14" r="BK123"/>
  <c r="J123"/>
  <c r="J63"/>
  <c i="15" r="P135"/>
  <c r="BK169"/>
  <c r="J169"/>
  <c r="J68"/>
  <c i="16" r="P113"/>
  <c i="17" r="BK81"/>
  <c r="J81"/>
  <c r="J60"/>
  <c i="4" r="P90"/>
  <c r="R101"/>
  <c r="R116"/>
  <c r="BK164"/>
  <c r="J164"/>
  <c r="J65"/>
  <c r="P212"/>
  <c r="BK230"/>
  <c r="J230"/>
  <c r="J69"/>
  <c i="5" r="R92"/>
  <c r="BK167"/>
  <c r="J167"/>
  <c r="J65"/>
  <c r="T167"/>
  <c r="BK292"/>
  <c r="J292"/>
  <c r="J68"/>
  <c r="BK339"/>
  <c r="J339"/>
  <c r="J69"/>
  <c r="T344"/>
  <c i="6" r="T91"/>
  <c r="R147"/>
  <c r="T151"/>
  <c i="7" r="BK84"/>
  <c r="J84"/>
  <c r="J60"/>
  <c r="T84"/>
  <c r="R234"/>
  <c i="9" r="BK83"/>
  <c r="J83"/>
  <c r="J60"/>
  <c r="R83"/>
  <c i="10" r="BK87"/>
  <c r="J87"/>
  <c r="J61"/>
  <c i="11" r="BK88"/>
  <c r="J88"/>
  <c r="J62"/>
  <c i="12" r="T97"/>
  <c r="P146"/>
  <c r="BK200"/>
  <c r="J200"/>
  <c r="J68"/>
  <c r="BK230"/>
  <c r="J230"/>
  <c r="J71"/>
  <c r="R263"/>
  <c i="14" r="BK113"/>
  <c r="J113"/>
  <c r="J62"/>
  <c i="15" r="T89"/>
  <c r="BK147"/>
  <c r="J147"/>
  <c r="J64"/>
  <c i="2" r="BK141"/>
  <c r="J141"/>
  <c r="J61"/>
  <c r="BK333"/>
  <c r="J333"/>
  <c r="J62"/>
  <c r="T563"/>
  <c r="BK712"/>
  <c r="J712"/>
  <c r="J68"/>
  <c r="P720"/>
  <c r="R729"/>
  <c r="P905"/>
  <c r="BK1148"/>
  <c r="J1148"/>
  <c r="J74"/>
  <c r="T1181"/>
  <c r="BK1221"/>
  <c r="J1221"/>
  <c r="J77"/>
  <c r="T1230"/>
  <c r="T1285"/>
  <c r="P1357"/>
  <c r="P1377"/>
  <c r="R1416"/>
  <c i="3" r="R88"/>
  <c r="P128"/>
  <c r="T135"/>
  <c r="T201"/>
  <c i="4" r="BK106"/>
  <c r="J106"/>
  <c r="J62"/>
  <c r="T106"/>
  <c r="R137"/>
  <c r="BK203"/>
  <c r="J203"/>
  <c r="J66"/>
  <c r="T212"/>
  <c r="P230"/>
  <c i="5" r="T92"/>
  <c r="T143"/>
  <c r="T209"/>
  <c r="T284"/>
  <c i="6" r="BK84"/>
  <c r="R84"/>
  <c r="T84"/>
  <c r="BK147"/>
  <c r="J147"/>
  <c r="J62"/>
  <c r="T147"/>
  <c r="R151"/>
  <c i="7" r="P84"/>
  <c r="BK234"/>
  <c r="J234"/>
  <c r="J62"/>
  <c r="R240"/>
  <c i="8" r="R81"/>
  <c r="R80"/>
  <c i="9" r="T88"/>
  <c i="10" r="T83"/>
  <c r="T90"/>
  <c i="11" r="BK85"/>
  <c r="J85"/>
  <c r="J61"/>
  <c r="T85"/>
  <c i="12" r="BK113"/>
  <c r="J113"/>
  <c r="J61"/>
  <c r="BK155"/>
  <c r="J155"/>
  <c r="J64"/>
  <c r="P200"/>
  <c r="BK220"/>
  <c r="J220"/>
  <c r="J70"/>
  <c r="T241"/>
  <c r="P274"/>
  <c i="13" r="T84"/>
  <c r="T81"/>
  <c i="14" r="T98"/>
  <c i="15" r="R89"/>
  <c r="R157"/>
  <c i="2" r="P105"/>
  <c r="T105"/>
  <c r="R333"/>
  <c r="P563"/>
  <c r="R605"/>
  <c r="P632"/>
  <c r="BK720"/>
  <c r="J720"/>
  <c r="J69"/>
  <c r="P729"/>
  <c r="R905"/>
  <c r="P1148"/>
  <c r="P1181"/>
  <c r="T1206"/>
  <c r="R1230"/>
  <c r="R1357"/>
  <c r="R1377"/>
  <c r="BK1416"/>
  <c r="J1416"/>
  <c r="J84"/>
  <c i="3" r="P88"/>
  <c r="BK128"/>
  <c r="J128"/>
  <c r="J61"/>
  <c r="R135"/>
  <c r="BK201"/>
  <c r="J201"/>
  <c r="J67"/>
  <c i="4" r="BK101"/>
  <c r="J101"/>
  <c r="J61"/>
  <c r="T116"/>
  <c r="P164"/>
  <c r="T203"/>
  <c i="5" r="BK92"/>
  <c r="R143"/>
  <c r="P159"/>
  <c r="P167"/>
  <c r="R292"/>
  <c r="BK344"/>
  <c r="J344"/>
  <c r="J70"/>
  <c r="T350"/>
  <c i="6" r="BK91"/>
  <c r="J91"/>
  <c r="J61"/>
  <c r="P151"/>
  <c i="9" r="BK88"/>
  <c r="J88"/>
  <c r="J61"/>
  <c r="BK106"/>
  <c r="J106"/>
  <c r="J62"/>
  <c i="10" r="BK90"/>
  <c r="J90"/>
  <c r="J62"/>
  <c i="11" r="R85"/>
  <c i="12" r="T180"/>
  <c r="R210"/>
  <c r="T252"/>
  <c i="14" r="R84"/>
  <c r="P123"/>
  <c i="15" r="R147"/>
  <c r="P166"/>
  <c i="16" r="P84"/>
  <c r="R106"/>
  <c i="14" r="BK98"/>
  <c r="J98"/>
  <c r="J61"/>
  <c i="15" r="BK157"/>
  <c r="J157"/>
  <c r="J66"/>
  <c i="17" r="P81"/>
  <c r="P80"/>
  <c i="1" r="AU70"/>
  <c i="12" r="BK97"/>
  <c r="J97"/>
  <c r="J60"/>
  <c r="BK146"/>
  <c r="J146"/>
  <c r="J63"/>
  <c r="T169"/>
  <c r="BK210"/>
  <c r="J210"/>
  <c r="J69"/>
  <c r="BK241"/>
  <c r="J241"/>
  <c r="J72"/>
  <c r="T263"/>
  <c i="13" r="P84"/>
  <c r="P81"/>
  <c i="1" r="AU66"/>
  <c i="14" r="P84"/>
  <c r="T123"/>
  <c i="16" r="P106"/>
  <c i="4" r="P106"/>
  <c r="P137"/>
  <c r="BK212"/>
  <c r="J212"/>
  <c r="J67"/>
  <c i="5" r="R209"/>
  <c r="P284"/>
  <c r="T339"/>
  <c i="6" r="P84"/>
  <c i="7" r="P93"/>
  <c r="P240"/>
  <c i="8" r="T81"/>
  <c r="T80"/>
  <c i="10" r="R83"/>
  <c r="R82"/>
  <c r="R90"/>
  <c i="11" r="P85"/>
  <c i="12" r="T113"/>
  <c r="T146"/>
  <c r="P180"/>
  <c r="P210"/>
  <c r="P241"/>
  <c r="BK274"/>
  <c r="J274"/>
  <c r="J75"/>
  <c i="14" r="T84"/>
  <c r="T83"/>
  <c r="T113"/>
  <c i="15" r="P89"/>
  <c i="12" r="P97"/>
  <c r="R146"/>
  <c r="R180"/>
  <c r="P220"/>
  <c r="P252"/>
  <c r="R285"/>
  <c i="13" r="BK84"/>
  <c i="14" r="R113"/>
  <c i="15" r="R135"/>
  <c r="P157"/>
  <c r="T166"/>
  <c i="16" r="R84"/>
  <c r="R83"/>
  <c r="T106"/>
  <c i="18" r="R84"/>
  <c r="BK133"/>
  <c r="J133"/>
  <c r="J63"/>
  <c i="2" r="R141"/>
  <c r="T141"/>
  <c r="P552"/>
  <c r="R563"/>
  <c r="T605"/>
  <c r="BK632"/>
  <c r="J632"/>
  <c r="J67"/>
  <c r="P712"/>
  <c r="T720"/>
  <c r="BK729"/>
  <c r="J729"/>
  <c r="J71"/>
  <c r="T729"/>
  <c r="BK905"/>
  <c r="J905"/>
  <c r="J73"/>
  <c r="T1148"/>
  <c r="BK1206"/>
  <c r="J1206"/>
  <c r="J76"/>
  <c r="P1230"/>
  <c r="P1285"/>
  <c r="BK1377"/>
  <c r="J1377"/>
  <c r="J82"/>
  <c r="T1416"/>
  <c i="3" r="T88"/>
  <c r="R128"/>
  <c r="T128"/>
  <c r="BK168"/>
  <c r="J168"/>
  <c r="J63"/>
  <c r="T168"/>
  <c r="R197"/>
  <c r="T197"/>
  <c i="4" r="T90"/>
  <c r="P116"/>
  <c r="R164"/>
  <c r="P203"/>
  <c r="T230"/>
  <c i="5" r="BK143"/>
  <c r="J143"/>
  <c r="J63"/>
  <c r="T159"/>
  <c r="R167"/>
  <c r="P292"/>
  <c r="R339"/>
  <c r="BK350"/>
  <c r="J350"/>
  <c r="J71"/>
  <c i="7" r="R84"/>
  <c r="T234"/>
  <c i="9" r="R88"/>
  <c i="10" r="T87"/>
  <c i="12" r="P113"/>
  <c r="T139"/>
  <c r="R169"/>
  <c r="BK191"/>
  <c r="J191"/>
  <c r="J67"/>
  <c r="T210"/>
  <c r="R241"/>
  <c r="R274"/>
  <c i="14" r="R98"/>
  <c i="15" r="T135"/>
  <c r="R166"/>
  <c i="16" r="T84"/>
  <c r="T83"/>
  <c r="T113"/>
  <c i="18" r="P133"/>
  <c i="12" r="BK139"/>
  <c r="J139"/>
  <c r="J62"/>
  <c r="T155"/>
  <c r="BK180"/>
  <c r="J180"/>
  <c r="J66"/>
  <c r="T200"/>
  <c r="T220"/>
  <c r="BK263"/>
  <c r="J263"/>
  <c r="J74"/>
  <c r="T285"/>
  <c i="14" r="BK84"/>
  <c r="J84"/>
  <c r="J60"/>
  <c r="P113"/>
  <c i="15" r="BK135"/>
  <c r="J135"/>
  <c r="J63"/>
  <c r="T157"/>
  <c i="17" r="R81"/>
  <c r="R80"/>
  <c i="18" r="P84"/>
  <c r="BK107"/>
  <c r="J107"/>
  <c r="J62"/>
  <c r="T133"/>
  <c i="19" r="BK81"/>
  <c r="BK80"/>
  <c r="J80"/>
  <c i="12" r="R139"/>
  <c r="BK169"/>
  <c r="J169"/>
  <c r="J65"/>
  <c r="R200"/>
  <c r="P230"/>
  <c r="P263"/>
  <c r="P285"/>
  <c i="13" r="R84"/>
  <c r="R81"/>
  <c i="14" r="P98"/>
  <c r="R123"/>
  <c i="15" r="T147"/>
  <c r="T169"/>
  <c i="16" r="BK113"/>
  <c r="J113"/>
  <c r="J63"/>
  <c i="17" r="T81"/>
  <c r="T80"/>
  <c i="18" r="BK84"/>
  <c r="T107"/>
  <c i="19" r="R81"/>
  <c r="R80"/>
  <c i="2" r="P141"/>
  <c r="P333"/>
  <c r="BK552"/>
  <c r="J552"/>
  <c r="J63"/>
  <c r="BK563"/>
  <c r="J563"/>
  <c r="J64"/>
  <c r="P605"/>
  <c r="T632"/>
  <c r="R712"/>
  <c r="R720"/>
  <c r="P771"/>
  <c r="R771"/>
  <c r="T771"/>
  <c r="R1148"/>
  <c r="R1181"/>
  <c r="R1206"/>
  <c r="P1221"/>
  <c r="R1221"/>
  <c r="T1221"/>
  <c r="BK1285"/>
  <c r="J1285"/>
  <c r="J79"/>
  <c r="BK1357"/>
  <c r="J1357"/>
  <c r="J81"/>
  <c r="T1377"/>
  <c r="BK1405"/>
  <c r="J1405"/>
  <c r="J83"/>
  <c r="P1405"/>
  <c r="R1405"/>
  <c r="T1405"/>
  <c i="3" r="BK135"/>
  <c r="J135"/>
  <c r="J62"/>
  <c r="P168"/>
  <c r="BK197"/>
  <c r="J197"/>
  <c r="J66"/>
  <c r="P201"/>
  <c i="4" r="R90"/>
  <c r="T101"/>
  <c r="R106"/>
  <c r="BK137"/>
  <c r="J137"/>
  <c r="J64"/>
  <c r="T137"/>
  <c r="R203"/>
  <c i="5" r="P92"/>
  <c r="P91"/>
  <c i="1" r="AU58"/>
  <c i="5" r="BK159"/>
  <c r="J159"/>
  <c r="J64"/>
  <c r="BK209"/>
  <c r="J209"/>
  <c r="J66"/>
  <c r="T292"/>
  <c r="P344"/>
  <c r="R350"/>
  <c i="6" r="P91"/>
  <c i="7" r="BK93"/>
  <c r="BK83"/>
  <c r="J83"/>
  <c r="J59"/>
  <c r="P234"/>
  <c i="8" r="BK81"/>
  <c r="BK80"/>
  <c r="J80"/>
  <c r="J59"/>
  <c i="10" r="P83"/>
  <c r="P90"/>
  <c i="11" r="T88"/>
  <c i="12" r="R97"/>
  <c r="R96"/>
  <c r="P155"/>
  <c r="P191"/>
  <c r="R230"/>
  <c r="R252"/>
  <c r="BK285"/>
  <c r="J285"/>
  <c r="J76"/>
  <c i="15" r="P169"/>
  <c i="18" r="R107"/>
  <c i="19" r="P81"/>
  <c r="P80"/>
  <c i="1" r="AU72"/>
  <c i="7" r="R93"/>
  <c r="T240"/>
  <c i="8" r="P81"/>
  <c r="P80"/>
  <c i="1" r="AU61"/>
  <c i="9" r="T83"/>
  <c r="P88"/>
  <c r="T106"/>
  <c i="10" r="P87"/>
  <c i="11" r="R88"/>
  <c i="15" r="BK166"/>
  <c r="J166"/>
  <c r="J67"/>
  <c i="18" r="T84"/>
  <c r="T83"/>
  <c r="P107"/>
  <c r="R133"/>
  <c i="19" r="T81"/>
  <c r="T80"/>
  <c i="20" r="BK85"/>
  <c r="J85"/>
  <c r="J61"/>
  <c r="P85"/>
  <c r="P82"/>
  <c i="1" r="AU73"/>
  <c i="20" r="R85"/>
  <c r="R82"/>
  <c r="T85"/>
  <c r="T82"/>
  <c i="15" r="BK155"/>
  <c r="J155"/>
  <c r="J65"/>
  <c i="16" r="BK102"/>
  <c r="J102"/>
  <c r="J61"/>
  <c i="5" r="BK140"/>
  <c r="J140"/>
  <c r="J62"/>
  <c i="2" r="BK614"/>
  <c r="J614"/>
  <c r="J66"/>
  <c r="BK1313"/>
  <c r="J1313"/>
  <c r="J80"/>
  <c i="3" r="BK178"/>
  <c r="J178"/>
  <c r="J64"/>
  <c i="13" r="BK82"/>
  <c r="J82"/>
  <c r="J60"/>
  <c i="15" r="BK126"/>
  <c r="J126"/>
  <c r="J61"/>
  <c i="3" r="BK195"/>
  <c r="J195"/>
  <c r="J65"/>
  <c i="5" r="BK134"/>
  <c r="J134"/>
  <c r="J61"/>
  <c i="15" r="BK130"/>
  <c r="J130"/>
  <c r="J62"/>
  <c i="18" r="BK103"/>
  <c r="J103"/>
  <c r="J61"/>
  <c i="2" r="BK727"/>
  <c r="J727"/>
  <c r="J70"/>
  <c i="4" r="BK228"/>
  <c r="J228"/>
  <c r="J68"/>
  <c i="11" r="BK83"/>
  <c r="J83"/>
  <c r="J60"/>
  <c i="20" r="BK83"/>
  <c r="J83"/>
  <c r="J60"/>
  <c r="BK106"/>
  <c r="J106"/>
  <c r="J62"/>
  <c r="BE90"/>
  <c i="19" r="J59"/>
  <c r="J81"/>
  <c r="J60"/>
  <c i="20" r="J55"/>
  <c r="J78"/>
  <c r="J52"/>
  <c r="F55"/>
  <c r="BE93"/>
  <c r="BE95"/>
  <c r="BE96"/>
  <c r="E72"/>
  <c r="F78"/>
  <c r="BE91"/>
  <c r="BE94"/>
  <c r="BE97"/>
  <c r="BE98"/>
  <c r="BE104"/>
  <c r="BE101"/>
  <c r="BE102"/>
  <c r="BE105"/>
  <c r="BE87"/>
  <c r="BE88"/>
  <c r="BE99"/>
  <c r="BE100"/>
  <c r="BE103"/>
  <c r="BE84"/>
  <c r="BE86"/>
  <c r="BE89"/>
  <c r="BE92"/>
  <c r="BE107"/>
  <c i="19" r="F54"/>
  <c r="J74"/>
  <c r="BE82"/>
  <c r="J76"/>
  <c r="E48"/>
  <c r="F77"/>
  <c i="18" r="J84"/>
  <c r="J60"/>
  <c i="19" r="J55"/>
  <c r="BE85"/>
  <c r="BE83"/>
  <c r="BE84"/>
  <c i="18" r="F55"/>
  <c r="J79"/>
  <c r="BE86"/>
  <c r="BE87"/>
  <c i="17" r="BK80"/>
  <c r="J80"/>
  <c r="J59"/>
  <c i="18" r="E48"/>
  <c r="F79"/>
  <c r="J80"/>
  <c r="BE91"/>
  <c r="BE96"/>
  <c r="BE115"/>
  <c r="BE117"/>
  <c r="BE122"/>
  <c r="BE124"/>
  <c r="BE126"/>
  <c r="BE128"/>
  <c r="BE129"/>
  <c r="J52"/>
  <c r="BE94"/>
  <c r="BE95"/>
  <c r="BE97"/>
  <c r="BE104"/>
  <c r="BE109"/>
  <c r="BE110"/>
  <c r="BE111"/>
  <c r="BE116"/>
  <c r="BE119"/>
  <c r="BE123"/>
  <c r="BE125"/>
  <c r="BE130"/>
  <c r="BE132"/>
  <c r="BE134"/>
  <c r="BE136"/>
  <c r="BE85"/>
  <c r="BE99"/>
  <c r="BE100"/>
  <c r="BE108"/>
  <c r="BE112"/>
  <c r="BE113"/>
  <c r="BE120"/>
  <c r="BE121"/>
  <c r="BE127"/>
  <c r="BE131"/>
  <c i="17" r="E70"/>
  <c r="J76"/>
  <c i="16" r="BK83"/>
  <c r="J83"/>
  <c r="J59"/>
  <c i="17" r="F55"/>
  <c r="J74"/>
  <c r="BE85"/>
  <c r="BE87"/>
  <c r="J55"/>
  <c r="F76"/>
  <c r="BE84"/>
  <c r="BE89"/>
  <c r="BE92"/>
  <c r="BE82"/>
  <c r="BE90"/>
  <c r="BE91"/>
  <c r="BE83"/>
  <c r="BE86"/>
  <c r="BE88"/>
  <c r="BE93"/>
  <c i="16" r="E73"/>
  <c r="F80"/>
  <c r="BE86"/>
  <c r="BE85"/>
  <c r="F79"/>
  <c r="BE91"/>
  <c r="BE99"/>
  <c r="J79"/>
  <c r="BE87"/>
  <c r="BE103"/>
  <c r="BE107"/>
  <c r="BE112"/>
  <c r="J52"/>
  <c r="J80"/>
  <c i="15" r="BK88"/>
  <c r="J88"/>
  <c r="J59"/>
  <c i="16" r="BE94"/>
  <c r="BE108"/>
  <c r="BE114"/>
  <c r="BE95"/>
  <c r="BE96"/>
  <c r="BE97"/>
  <c r="BE115"/>
  <c r="BE98"/>
  <c r="BE109"/>
  <c r="BE110"/>
  <c r="BE116"/>
  <c i="15" r="BE138"/>
  <c r="J52"/>
  <c r="F85"/>
  <c i="14" r="BK83"/>
  <c r="J83"/>
  <c r="J59"/>
  <c i="15" r="BE91"/>
  <c r="BE103"/>
  <c r="BE136"/>
  <c r="BE102"/>
  <c r="F54"/>
  <c r="BE96"/>
  <c r="BE108"/>
  <c r="J54"/>
  <c r="J85"/>
  <c r="BE143"/>
  <c r="BE92"/>
  <c r="BE112"/>
  <c r="BE120"/>
  <c r="BE139"/>
  <c r="BE97"/>
  <c r="BE119"/>
  <c r="BE142"/>
  <c r="E78"/>
  <c r="BE90"/>
  <c r="BE107"/>
  <c r="BE115"/>
  <c r="BE118"/>
  <c r="BE125"/>
  <c r="BE113"/>
  <c r="BE114"/>
  <c r="BE152"/>
  <c r="BE154"/>
  <c r="BE145"/>
  <c r="BE127"/>
  <c r="BE131"/>
  <c r="BE137"/>
  <c r="BE144"/>
  <c r="BE148"/>
  <c r="BE159"/>
  <c r="BE160"/>
  <c r="BE165"/>
  <c r="BE167"/>
  <c r="BE168"/>
  <c r="BE170"/>
  <c r="BE171"/>
  <c r="BE172"/>
  <c r="BE140"/>
  <c r="BE141"/>
  <c r="BE146"/>
  <c r="BE153"/>
  <c r="BE156"/>
  <c r="BE158"/>
  <c r="BE162"/>
  <c r="BE163"/>
  <c r="BE164"/>
  <c i="13" r="J84"/>
  <c r="J61"/>
  <c i="14" r="J52"/>
  <c r="E73"/>
  <c r="BE87"/>
  <c r="BE103"/>
  <c r="BE109"/>
  <c r="BE114"/>
  <c r="BE118"/>
  <c r="F54"/>
  <c r="BE121"/>
  <c r="BE126"/>
  <c r="J80"/>
  <c r="BE89"/>
  <c r="BE99"/>
  <c r="F55"/>
  <c r="BE104"/>
  <c r="BE85"/>
  <c r="BE92"/>
  <c r="BE97"/>
  <c r="BE101"/>
  <c r="BE106"/>
  <c r="BE119"/>
  <c r="BE95"/>
  <c r="BE100"/>
  <c r="BE127"/>
  <c r="BE108"/>
  <c r="BE116"/>
  <c r="BE120"/>
  <c r="BE122"/>
  <c r="J54"/>
  <c r="BE90"/>
  <c r="BE93"/>
  <c r="BE105"/>
  <c r="BE110"/>
  <c r="BE124"/>
  <c r="BE91"/>
  <c r="BE107"/>
  <c r="BE111"/>
  <c r="BE112"/>
  <c r="BE125"/>
  <c r="BE102"/>
  <c r="BE128"/>
  <c i="12" r="BK96"/>
  <c r="J96"/>
  <c i="13" r="J55"/>
  <c r="F77"/>
  <c r="F78"/>
  <c r="J54"/>
  <c r="E71"/>
  <c r="BE94"/>
  <c r="J52"/>
  <c r="BE85"/>
  <c r="BE86"/>
  <c r="BE87"/>
  <c r="BE91"/>
  <c r="BE92"/>
  <c r="BE93"/>
  <c r="BE83"/>
  <c r="BE88"/>
  <c r="BE89"/>
  <c r="BE90"/>
  <c r="BE95"/>
  <c i="12" r="BE177"/>
  <c r="BE212"/>
  <c r="BE226"/>
  <c r="BE165"/>
  <c r="BE176"/>
  <c r="BE182"/>
  <c r="BE189"/>
  <c r="BE195"/>
  <c r="BE203"/>
  <c r="J52"/>
  <c r="F92"/>
  <c r="BE100"/>
  <c r="BE109"/>
  <c r="BE116"/>
  <c r="BE118"/>
  <c r="BE131"/>
  <c r="BE132"/>
  <c r="BE142"/>
  <c r="BE152"/>
  <c r="BE181"/>
  <c r="BE186"/>
  <c r="BE213"/>
  <c r="BE217"/>
  <c r="BE219"/>
  <c r="BE221"/>
  <c r="BE119"/>
  <c r="BE134"/>
  <c r="BE143"/>
  <c r="BE160"/>
  <c r="BE188"/>
  <c r="BE205"/>
  <c r="BE216"/>
  <c r="BE227"/>
  <c r="J93"/>
  <c r="BE106"/>
  <c r="BE111"/>
  <c r="BE115"/>
  <c r="BE127"/>
  <c r="BE136"/>
  <c r="BE148"/>
  <c r="BE149"/>
  <c r="BE150"/>
  <c r="BE161"/>
  <c r="BE197"/>
  <c r="BE198"/>
  <c r="BE201"/>
  <c r="BE222"/>
  <c r="BE229"/>
  <c r="BE218"/>
  <c r="BE104"/>
  <c r="BE124"/>
  <c r="BE125"/>
  <c r="BE126"/>
  <c r="BE137"/>
  <c r="BE140"/>
  <c r="BE147"/>
  <c r="BE151"/>
  <c r="BE159"/>
  <c r="BE164"/>
  <c r="BE168"/>
  <c r="BE172"/>
  <c r="BE178"/>
  <c r="BE202"/>
  <c r="BE238"/>
  <c r="BE239"/>
  <c r="BE247"/>
  <c r="BE199"/>
  <c r="BE209"/>
  <c r="BE240"/>
  <c r="BE244"/>
  <c r="BE260"/>
  <c r="BE101"/>
  <c r="BE114"/>
  <c r="BE120"/>
  <c r="BE190"/>
  <c r="BE194"/>
  <c r="BE196"/>
  <c r="BE204"/>
  <c r="BE206"/>
  <c r="BE207"/>
  <c r="BE215"/>
  <c r="BE236"/>
  <c r="BE237"/>
  <c r="BE156"/>
  <c r="BE167"/>
  <c r="BE258"/>
  <c r="BE261"/>
  <c r="BE272"/>
  <c r="BE173"/>
  <c r="BE174"/>
  <c r="BE175"/>
  <c r="BE184"/>
  <c r="BE187"/>
  <c r="BE211"/>
  <c r="BE251"/>
  <c r="BE253"/>
  <c r="BE254"/>
  <c r="BE255"/>
  <c r="BE268"/>
  <c r="BE283"/>
  <c r="BE286"/>
  <c r="F55"/>
  <c r="BE98"/>
  <c r="BE108"/>
  <c r="BE110"/>
  <c r="BE117"/>
  <c r="BE123"/>
  <c r="BE129"/>
  <c r="BE133"/>
  <c r="BE138"/>
  <c r="BE144"/>
  <c r="BE158"/>
  <c r="BE162"/>
  <c r="BE163"/>
  <c r="BE170"/>
  <c r="BE171"/>
  <c r="BE192"/>
  <c r="BE193"/>
  <c r="BE208"/>
  <c r="BE223"/>
  <c r="BE224"/>
  <c r="BE225"/>
  <c r="BE250"/>
  <c r="BE276"/>
  <c r="BE277"/>
  <c r="BE102"/>
  <c r="BE105"/>
  <c r="BE107"/>
  <c r="BE121"/>
  <c r="BE141"/>
  <c r="BE157"/>
  <c r="BE179"/>
  <c r="BE183"/>
  <c r="BE214"/>
  <c r="BE228"/>
  <c r="BE245"/>
  <c r="BE249"/>
  <c r="BE257"/>
  <c r="BE262"/>
  <c r="BE267"/>
  <c r="BE270"/>
  <c r="BE273"/>
  <c r="BE279"/>
  <c r="BE284"/>
  <c r="J54"/>
  <c r="BE99"/>
  <c r="BE103"/>
  <c r="BE122"/>
  <c r="BE128"/>
  <c r="BE130"/>
  <c r="BE135"/>
  <c r="BE145"/>
  <c r="BE154"/>
  <c r="BE231"/>
  <c r="BE232"/>
  <c r="BE233"/>
  <c r="BE234"/>
  <c r="BE235"/>
  <c r="BE246"/>
  <c r="BE271"/>
  <c r="BE275"/>
  <c r="BE280"/>
  <c r="BE287"/>
  <c r="E48"/>
  <c r="BE112"/>
  <c r="BE153"/>
  <c r="BE166"/>
  <c r="BE185"/>
  <c r="BE242"/>
  <c r="BE243"/>
  <c r="BE248"/>
  <c r="BE256"/>
  <c r="BE259"/>
  <c r="BE264"/>
  <c r="BE265"/>
  <c r="BE266"/>
  <c r="BE269"/>
  <c r="BE278"/>
  <c r="BE281"/>
  <c r="BE282"/>
  <c r="BE288"/>
  <c r="BE289"/>
  <c r="BE290"/>
  <c r="BE291"/>
  <c i="11" r="J78"/>
  <c i="10" r="BK82"/>
  <c r="J82"/>
  <c i="11" r="F78"/>
  <c r="F79"/>
  <c r="BE84"/>
  <c r="BE94"/>
  <c r="BE86"/>
  <c r="BE95"/>
  <c r="J52"/>
  <c r="J55"/>
  <c r="BE92"/>
  <c r="BE96"/>
  <c r="BE87"/>
  <c r="BE89"/>
  <c r="BE97"/>
  <c r="BE98"/>
  <c r="BE99"/>
  <c r="BE100"/>
  <c r="E48"/>
  <c r="BE90"/>
  <c r="BE91"/>
  <c r="BE93"/>
  <c r="BE101"/>
  <c i="10" r="F54"/>
  <c r="J79"/>
  <c r="BE84"/>
  <c r="BE88"/>
  <c r="BE95"/>
  <c r="BE96"/>
  <c i="9" r="BK82"/>
  <c r="J82"/>
  <c r="J59"/>
  <c i="10" r="F55"/>
  <c r="E72"/>
  <c r="J78"/>
  <c r="BE86"/>
  <c r="BE94"/>
  <c r="J52"/>
  <c r="BE85"/>
  <c r="BE89"/>
  <c r="BE91"/>
  <c r="BE92"/>
  <c r="BE93"/>
  <c i="9" r="BE96"/>
  <c r="F78"/>
  <c r="BE91"/>
  <c r="BE100"/>
  <c r="BE109"/>
  <c r="E48"/>
  <c r="J52"/>
  <c r="J78"/>
  <c r="BE93"/>
  <c r="BE84"/>
  <c r="BE87"/>
  <c r="BE90"/>
  <c r="BE94"/>
  <c r="BE112"/>
  <c r="BE111"/>
  <c r="J55"/>
  <c r="BE85"/>
  <c r="BE86"/>
  <c r="BE102"/>
  <c r="BE92"/>
  <c r="BE89"/>
  <c r="BE97"/>
  <c r="BE113"/>
  <c r="BE110"/>
  <c r="F55"/>
  <c r="BE99"/>
  <c r="BE103"/>
  <c r="BE104"/>
  <c r="BE107"/>
  <c r="BE108"/>
  <c r="BE114"/>
  <c r="BE95"/>
  <c r="BE98"/>
  <c r="BE101"/>
  <c r="BE105"/>
  <c i="7" r="J93"/>
  <c r="J61"/>
  <c i="8" r="E48"/>
  <c r="F54"/>
  <c r="J55"/>
  <c r="F77"/>
  <c r="BE83"/>
  <c r="J52"/>
  <c r="J54"/>
  <c r="BE82"/>
  <c r="BE84"/>
  <c r="BE85"/>
  <c i="7" r="BE115"/>
  <c r="BE127"/>
  <c r="BE132"/>
  <c r="BE136"/>
  <c r="BE166"/>
  <c r="BE174"/>
  <c r="BE204"/>
  <c r="BE209"/>
  <c i="6" r="J84"/>
  <c r="J60"/>
  <c i="7" r="E73"/>
  <c r="J77"/>
  <c r="BE88"/>
  <c r="BE94"/>
  <c r="BE96"/>
  <c r="BE121"/>
  <c r="BE122"/>
  <c r="BE124"/>
  <c r="BE137"/>
  <c r="BE138"/>
  <c r="BE141"/>
  <c r="BE144"/>
  <c r="BE154"/>
  <c r="BE173"/>
  <c r="BE203"/>
  <c r="BE206"/>
  <c r="BE207"/>
  <c r="BE215"/>
  <c r="BE216"/>
  <c r="BE218"/>
  <c r="BE219"/>
  <c r="BE222"/>
  <c r="BE102"/>
  <c r="BE104"/>
  <c r="BE120"/>
  <c r="BE142"/>
  <c r="BE161"/>
  <c r="BE171"/>
  <c r="BE185"/>
  <c r="BE201"/>
  <c r="J54"/>
  <c r="F79"/>
  <c r="BE91"/>
  <c r="BE170"/>
  <c r="BE172"/>
  <c r="BE177"/>
  <c r="BE208"/>
  <c r="BE228"/>
  <c r="BE231"/>
  <c r="J55"/>
  <c r="BE98"/>
  <c r="BE101"/>
  <c r="BE107"/>
  <c r="BE117"/>
  <c r="BE118"/>
  <c r="BE126"/>
  <c r="BE129"/>
  <c r="BE134"/>
  <c r="BE149"/>
  <c r="BE150"/>
  <c r="BE152"/>
  <c r="BE168"/>
  <c r="BE221"/>
  <c r="BE224"/>
  <c r="BE125"/>
  <c r="BE128"/>
  <c r="BE143"/>
  <c r="BE145"/>
  <c r="BE151"/>
  <c r="BE181"/>
  <c r="BE182"/>
  <c r="BE187"/>
  <c r="BE189"/>
  <c r="BE190"/>
  <c r="BE197"/>
  <c r="BE198"/>
  <c r="BE199"/>
  <c r="BE200"/>
  <c r="BE210"/>
  <c r="BE165"/>
  <c r="BE178"/>
  <c r="BE179"/>
  <c r="BE202"/>
  <c r="F55"/>
  <c r="BE87"/>
  <c r="BE100"/>
  <c r="BE110"/>
  <c r="BE111"/>
  <c r="BE159"/>
  <c r="BE176"/>
  <c r="BE184"/>
  <c r="BE188"/>
  <c r="BE213"/>
  <c r="BE90"/>
  <c r="BE95"/>
  <c r="BE97"/>
  <c r="BE108"/>
  <c r="BE119"/>
  <c r="BE123"/>
  <c r="BE135"/>
  <c r="BE169"/>
  <c r="BE191"/>
  <c r="BE223"/>
  <c r="BE236"/>
  <c r="BE242"/>
  <c r="BE85"/>
  <c r="BE99"/>
  <c r="BE103"/>
  <c r="BE105"/>
  <c r="BE106"/>
  <c r="BE109"/>
  <c r="BE112"/>
  <c r="BE113"/>
  <c r="BE114"/>
  <c r="BE116"/>
  <c r="BE130"/>
  <c r="BE133"/>
  <c r="BE139"/>
  <c r="BE140"/>
  <c r="BE146"/>
  <c r="BE193"/>
  <c r="BE196"/>
  <c r="BE211"/>
  <c r="BE220"/>
  <c r="BE225"/>
  <c r="BE233"/>
  <c r="BE89"/>
  <c r="BE131"/>
  <c r="BE156"/>
  <c r="BE157"/>
  <c r="BE162"/>
  <c r="BE163"/>
  <c r="BE164"/>
  <c r="BE175"/>
  <c r="BE183"/>
  <c r="BE227"/>
  <c r="BE167"/>
  <c r="BE186"/>
  <c r="BE192"/>
  <c r="BE212"/>
  <c r="BE214"/>
  <c r="BE180"/>
  <c r="BE205"/>
  <c r="BE230"/>
  <c r="BE235"/>
  <c r="BE237"/>
  <c r="BE238"/>
  <c r="BE243"/>
  <c r="BE147"/>
  <c r="BE148"/>
  <c r="BE155"/>
  <c r="BE158"/>
  <c r="BE160"/>
  <c r="BE194"/>
  <c r="BE195"/>
  <c r="BE217"/>
  <c r="BE226"/>
  <c r="BE229"/>
  <c r="BE232"/>
  <c r="BE239"/>
  <c r="BE241"/>
  <c r="BE244"/>
  <c i="6" r="E73"/>
  <c r="F80"/>
  <c r="BE101"/>
  <c r="J54"/>
  <c r="BE92"/>
  <c r="BE94"/>
  <c r="BE115"/>
  <c r="BE118"/>
  <c r="BE119"/>
  <c r="BE126"/>
  <c r="BE128"/>
  <c r="BE141"/>
  <c r="BE144"/>
  <c r="BE103"/>
  <c i="5" r="J92"/>
  <c r="J60"/>
  <c i="6" r="J52"/>
  <c r="J80"/>
  <c r="BE88"/>
  <c r="BE102"/>
  <c r="BE121"/>
  <c r="BE123"/>
  <c r="BE125"/>
  <c r="BE133"/>
  <c r="BE135"/>
  <c r="BE95"/>
  <c r="BE98"/>
  <c r="BE109"/>
  <c r="BE110"/>
  <c r="BE100"/>
  <c r="BE104"/>
  <c r="BE107"/>
  <c r="BE85"/>
  <c r="BE96"/>
  <c r="F54"/>
  <c r="BE90"/>
  <c r="BE93"/>
  <c r="BE99"/>
  <c r="BE106"/>
  <c r="BE122"/>
  <c r="BE124"/>
  <c r="BE127"/>
  <c r="BE131"/>
  <c r="BE134"/>
  <c r="BE136"/>
  <c r="BE143"/>
  <c r="BE145"/>
  <c r="BE152"/>
  <c r="BE116"/>
  <c r="BE130"/>
  <c r="BE140"/>
  <c r="BE87"/>
  <c r="BE97"/>
  <c r="BE105"/>
  <c r="BE111"/>
  <c r="BE117"/>
  <c r="BE146"/>
  <c r="BE148"/>
  <c r="BE108"/>
  <c r="BE112"/>
  <c r="BE113"/>
  <c r="BE114"/>
  <c r="BE120"/>
  <c r="BE129"/>
  <c r="BE132"/>
  <c r="BE138"/>
  <c r="BE150"/>
  <c r="BE154"/>
  <c i="5" r="J55"/>
  <c r="F87"/>
  <c r="BE94"/>
  <c r="BE154"/>
  <c r="J52"/>
  <c r="E81"/>
  <c r="BE93"/>
  <c r="BE127"/>
  <c r="BE153"/>
  <c r="BE212"/>
  <c r="BE214"/>
  <c r="BE237"/>
  <c r="BE245"/>
  <c r="BE276"/>
  <c r="BE287"/>
  <c i="4" r="BK89"/>
  <c r="J89"/>
  <c i="5" r="BE160"/>
  <c r="BE178"/>
  <c r="BE182"/>
  <c r="BE184"/>
  <c r="BE222"/>
  <c r="BE250"/>
  <c r="BE261"/>
  <c r="BE268"/>
  <c r="BE290"/>
  <c r="BE230"/>
  <c r="BE236"/>
  <c r="BE275"/>
  <c r="BE291"/>
  <c r="BE298"/>
  <c r="BE95"/>
  <c r="BE118"/>
  <c r="BE164"/>
  <c r="BE170"/>
  <c r="BE193"/>
  <c r="BE207"/>
  <c r="BE239"/>
  <c r="BE248"/>
  <c r="BE281"/>
  <c r="J54"/>
  <c r="BE128"/>
  <c r="BE144"/>
  <c r="BE148"/>
  <c r="BE234"/>
  <c r="BE249"/>
  <c r="BE252"/>
  <c r="BE264"/>
  <c r="BE165"/>
  <c r="BE188"/>
  <c r="BE189"/>
  <c r="BE190"/>
  <c r="BE191"/>
  <c r="BE202"/>
  <c r="BE205"/>
  <c r="BE220"/>
  <c r="BE226"/>
  <c r="BE228"/>
  <c r="BE232"/>
  <c r="BE244"/>
  <c r="BE307"/>
  <c r="BE108"/>
  <c r="BE204"/>
  <c r="BE256"/>
  <c r="BE260"/>
  <c r="BE271"/>
  <c r="BE311"/>
  <c r="F88"/>
  <c r="BE99"/>
  <c r="BE145"/>
  <c r="BE156"/>
  <c r="BE157"/>
  <c r="BE158"/>
  <c r="BE186"/>
  <c r="BE294"/>
  <c r="BE104"/>
  <c r="BE199"/>
  <c r="BE242"/>
  <c r="BE262"/>
  <c r="BE266"/>
  <c r="BE282"/>
  <c r="BE313"/>
  <c r="BE315"/>
  <c r="BE100"/>
  <c r="BE105"/>
  <c r="BE210"/>
  <c r="BE216"/>
  <c r="BE224"/>
  <c r="BE246"/>
  <c r="BE254"/>
  <c r="BE258"/>
  <c r="BE273"/>
  <c r="BE278"/>
  <c r="BE279"/>
  <c r="BE283"/>
  <c r="BE174"/>
  <c r="BE187"/>
  <c r="BE198"/>
  <c r="BE203"/>
  <c r="BE253"/>
  <c r="BE285"/>
  <c r="BE312"/>
  <c r="BE323"/>
  <c r="BE340"/>
  <c r="BE129"/>
  <c r="BE168"/>
  <c r="BE194"/>
  <c r="BE195"/>
  <c r="BE200"/>
  <c r="BE201"/>
  <c r="BE208"/>
  <c r="BE243"/>
  <c r="BE272"/>
  <c r="BE300"/>
  <c r="BE301"/>
  <c r="BE306"/>
  <c r="BE309"/>
  <c r="BE327"/>
  <c r="BE331"/>
  <c r="BE342"/>
  <c r="BE109"/>
  <c r="BE166"/>
  <c r="BE180"/>
  <c r="BE192"/>
  <c r="BE196"/>
  <c r="BE206"/>
  <c r="BE270"/>
  <c r="BE295"/>
  <c r="BE296"/>
  <c r="BE297"/>
  <c r="BE321"/>
  <c r="BE329"/>
  <c r="BE332"/>
  <c r="BE333"/>
  <c r="BE338"/>
  <c r="BE345"/>
  <c r="BE347"/>
  <c r="BE115"/>
  <c r="BE122"/>
  <c r="BE146"/>
  <c r="BE150"/>
  <c r="BE152"/>
  <c r="BE303"/>
  <c r="BE304"/>
  <c r="BE317"/>
  <c r="BE319"/>
  <c r="BE328"/>
  <c r="BE337"/>
  <c r="BE112"/>
  <c r="BE133"/>
  <c r="BE135"/>
  <c r="BE141"/>
  <c r="BE172"/>
  <c r="BE176"/>
  <c r="BE218"/>
  <c r="BE241"/>
  <c r="BE247"/>
  <c r="BE263"/>
  <c r="BE265"/>
  <c r="BE280"/>
  <c r="BE288"/>
  <c r="BE293"/>
  <c r="BE310"/>
  <c r="BE325"/>
  <c r="BE334"/>
  <c r="BE336"/>
  <c r="BE343"/>
  <c r="BE349"/>
  <c r="BE351"/>
  <c r="BE353"/>
  <c i="4" r="E48"/>
  <c r="F55"/>
  <c r="J83"/>
  <c r="BE112"/>
  <c r="BE115"/>
  <c r="BE119"/>
  <c r="BE120"/>
  <c r="BE161"/>
  <c r="BE219"/>
  <c r="F85"/>
  <c r="BE114"/>
  <c r="BE130"/>
  <c r="BE132"/>
  <c r="BE140"/>
  <c r="BE170"/>
  <c r="BE172"/>
  <c r="BE188"/>
  <c r="BE189"/>
  <c r="BE190"/>
  <c r="BE192"/>
  <c r="BE195"/>
  <c r="BE196"/>
  <c r="J85"/>
  <c r="BE96"/>
  <c r="BE118"/>
  <c r="BE138"/>
  <c r="BE141"/>
  <c r="BE152"/>
  <c r="BE184"/>
  <c r="BE194"/>
  <c r="BE222"/>
  <c i="3" r="BK87"/>
  <c r="J87"/>
  <c r="J59"/>
  <c i="4" r="J86"/>
  <c r="BE111"/>
  <c r="BE163"/>
  <c r="BE167"/>
  <c r="BE176"/>
  <c r="BE200"/>
  <c r="BE223"/>
  <c r="BE91"/>
  <c r="BE104"/>
  <c r="BE181"/>
  <c r="BE208"/>
  <c r="BE231"/>
  <c r="BE128"/>
  <c r="BE148"/>
  <c r="BE150"/>
  <c r="BE156"/>
  <c r="BE157"/>
  <c r="BE162"/>
  <c r="BE165"/>
  <c r="BE182"/>
  <c r="BE186"/>
  <c r="BE193"/>
  <c r="BE205"/>
  <c r="BE207"/>
  <c r="BE213"/>
  <c r="BE214"/>
  <c r="BE220"/>
  <c r="BE221"/>
  <c r="BE226"/>
  <c r="BE227"/>
  <c r="BE93"/>
  <c r="BE98"/>
  <c r="BE142"/>
  <c r="BE178"/>
  <c r="BE191"/>
  <c r="BE199"/>
  <c r="BE216"/>
  <c r="BE100"/>
  <c r="BE169"/>
  <c r="BE175"/>
  <c r="BE209"/>
  <c r="BE211"/>
  <c r="BE102"/>
  <c r="BE113"/>
  <c r="BE122"/>
  <c r="BE124"/>
  <c r="BE174"/>
  <c r="BE177"/>
  <c r="BE95"/>
  <c r="BE97"/>
  <c r="BE202"/>
  <c r="BE225"/>
  <c r="BE99"/>
  <c r="BE107"/>
  <c r="BE109"/>
  <c r="BE110"/>
  <c r="BE117"/>
  <c r="BE126"/>
  <c r="BE144"/>
  <c r="BE173"/>
  <c r="BE185"/>
  <c r="BE171"/>
  <c r="BE179"/>
  <c r="BE201"/>
  <c r="BE210"/>
  <c r="BE224"/>
  <c r="BE134"/>
  <c r="BE136"/>
  <c r="BE146"/>
  <c r="BE159"/>
  <c r="BE168"/>
  <c r="BE180"/>
  <c r="BE187"/>
  <c r="BE197"/>
  <c r="BE198"/>
  <c r="BE204"/>
  <c r="BE206"/>
  <c r="BE215"/>
  <c r="BE229"/>
  <c r="BE232"/>
  <c r="BE154"/>
  <c r="BE166"/>
  <c r="BE183"/>
  <c i="3" r="F55"/>
  <c r="F83"/>
  <c r="BE100"/>
  <c i="2" r="J105"/>
  <c r="J60"/>
  <c i="3" r="J54"/>
  <c r="J81"/>
  <c r="BE89"/>
  <c r="BE115"/>
  <c r="BE116"/>
  <c r="E48"/>
  <c r="BE90"/>
  <c r="BE121"/>
  <c r="BE110"/>
  <c r="BE122"/>
  <c r="BE124"/>
  <c r="BE129"/>
  <c r="BE136"/>
  <c r="J55"/>
  <c r="BE91"/>
  <c r="BE134"/>
  <c r="BE144"/>
  <c r="BE150"/>
  <c r="BE123"/>
  <c r="BE126"/>
  <c r="BE162"/>
  <c r="BE191"/>
  <c r="BE196"/>
  <c r="BE198"/>
  <c r="BE199"/>
  <c r="BE204"/>
  <c r="BE156"/>
  <c r="BE169"/>
  <c r="BE175"/>
  <c r="BE179"/>
  <c r="BE96"/>
  <c r="BE183"/>
  <c r="BE202"/>
  <c r="BE205"/>
  <c r="BE172"/>
  <c i="2" r="BE844"/>
  <c r="BE1182"/>
  <c r="BE1227"/>
  <c r="J55"/>
  <c r="J98"/>
  <c r="BE250"/>
  <c r="BE663"/>
  <c r="BE726"/>
  <c r="BE762"/>
  <c r="BE802"/>
  <c r="BE863"/>
  <c r="J54"/>
  <c r="BE119"/>
  <c r="BE174"/>
  <c r="BE538"/>
  <c r="BE594"/>
  <c r="BE598"/>
  <c r="BE615"/>
  <c r="BE616"/>
  <c r="BE702"/>
  <c r="BE743"/>
  <c r="BE763"/>
  <c r="E94"/>
  <c r="F100"/>
  <c r="BE140"/>
  <c r="BE184"/>
  <c r="BE236"/>
  <c r="BE324"/>
  <c r="BE542"/>
  <c r="BE548"/>
  <c r="BE559"/>
  <c r="BE590"/>
  <c r="BE603"/>
  <c r="BE716"/>
  <c r="BE724"/>
  <c r="BE750"/>
  <c r="BE830"/>
  <c r="BE868"/>
  <c r="BE873"/>
  <c r="BE1029"/>
  <c r="BE1039"/>
  <c r="BE1190"/>
  <c r="BE1231"/>
  <c r="BE777"/>
  <c r="BE1253"/>
  <c r="BE808"/>
  <c r="BE906"/>
  <c r="BE997"/>
  <c r="BE1149"/>
  <c r="BE853"/>
  <c r="BE1147"/>
  <c r="BE1205"/>
  <c r="F55"/>
  <c r="BE120"/>
  <c r="BE139"/>
  <c r="BE142"/>
  <c r="BE580"/>
  <c r="BE721"/>
  <c r="BE761"/>
  <c r="BE772"/>
  <c r="BE622"/>
  <c r="BE718"/>
  <c r="BE733"/>
  <c r="BE736"/>
  <c r="BE327"/>
  <c r="BE334"/>
  <c r="BE476"/>
  <c r="BE553"/>
  <c r="BE602"/>
  <c r="BE606"/>
  <c r="BE610"/>
  <c r="BE633"/>
  <c r="BE715"/>
  <c r="BE931"/>
  <c r="BE1008"/>
  <c r="BE1022"/>
  <c r="BE1314"/>
  <c r="BE106"/>
  <c r="BE126"/>
  <c r="BE132"/>
  <c r="BE221"/>
  <c r="BE299"/>
  <c r="BE601"/>
  <c r="BE690"/>
  <c r="BE719"/>
  <c r="BE723"/>
  <c r="BE730"/>
  <c r="BE746"/>
  <c r="BE885"/>
  <c r="BE913"/>
  <c r="BE1003"/>
  <c r="BE1044"/>
  <c r="BE1108"/>
  <c r="BE1132"/>
  <c r="BE1161"/>
  <c r="BE1209"/>
  <c r="BE1219"/>
  <c r="BE1280"/>
  <c r="BE1281"/>
  <c r="BE1284"/>
  <c r="BE1286"/>
  <c r="BE1302"/>
  <c r="BE1385"/>
  <c r="BE717"/>
  <c r="BE1378"/>
  <c r="BE1383"/>
  <c r="BE1389"/>
  <c r="BE1391"/>
  <c r="BE1393"/>
  <c r="BE1395"/>
  <c r="BE1397"/>
  <c r="BE1399"/>
  <c r="BE1408"/>
  <c r="BE1417"/>
  <c r="BE1456"/>
  <c r="BE1458"/>
  <c r="BE1461"/>
  <c r="BE1468"/>
  <c r="BE1470"/>
  <c r="BE1473"/>
  <c r="BE1476"/>
  <c r="BE107"/>
  <c r="BE113"/>
  <c r="BE330"/>
  <c r="BE414"/>
  <c r="BE564"/>
  <c r="BE604"/>
  <c r="BE713"/>
  <c r="BE728"/>
  <c r="BE739"/>
  <c r="BE878"/>
  <c r="BE900"/>
  <c r="BE940"/>
  <c r="BE1052"/>
  <c r="BE1137"/>
  <c r="BE1174"/>
  <c r="BE1211"/>
  <c r="BE1212"/>
  <c r="BE1213"/>
  <c r="BE1214"/>
  <c r="BE1215"/>
  <c r="BE1217"/>
  <c r="BE1218"/>
  <c r="BE1220"/>
  <c r="BE1224"/>
  <c r="BE1225"/>
  <c r="BE1229"/>
  <c r="BE1241"/>
  <c r="BE1268"/>
  <c r="BE1270"/>
  <c r="BE1273"/>
  <c r="BE1282"/>
  <c r="BE1350"/>
  <c r="BE1358"/>
  <c r="BE1367"/>
  <c r="BE1401"/>
  <c r="BE129"/>
  <c r="BE136"/>
  <c r="BE228"/>
  <c r="BE274"/>
  <c r="BE545"/>
  <c r="BE585"/>
  <c r="BE676"/>
  <c r="BE707"/>
  <c r="BE714"/>
  <c r="BE754"/>
  <c r="BE770"/>
  <c r="BE782"/>
  <c r="BE895"/>
  <c r="BE904"/>
  <c r="BE918"/>
  <c r="BE920"/>
  <c r="BE986"/>
  <c r="BE1129"/>
  <c r="BE1180"/>
  <c r="BE1199"/>
  <c r="BE1207"/>
  <c r="BE1208"/>
  <c r="BE1210"/>
  <c r="BE1216"/>
  <c r="BE1222"/>
  <c r="BE1223"/>
  <c r="BE1226"/>
  <c r="BE1228"/>
  <c r="BE1269"/>
  <c r="BE1271"/>
  <c r="BE1272"/>
  <c r="BE1275"/>
  <c r="BE1276"/>
  <c r="BE1277"/>
  <c r="BE1278"/>
  <c r="BE1279"/>
  <c r="BE1283"/>
  <c r="BE1294"/>
  <c r="BE1312"/>
  <c r="BE1373"/>
  <c r="BE1380"/>
  <c r="BE1381"/>
  <c r="BE1386"/>
  <c r="BE1387"/>
  <c r="BE1388"/>
  <c r="BE1403"/>
  <c r="BE1406"/>
  <c r="BE1410"/>
  <c r="BE1412"/>
  <c r="BE1414"/>
  <c r="BE1452"/>
  <c r="BE1460"/>
  <c r="BE1462"/>
  <c r="BE1466"/>
  <c r="BE1471"/>
  <c r="BE1475"/>
  <c i="13" r="F36"/>
  <c i="1" r="BC66"/>
  <c i="5" r="F37"/>
  <c i="1" r="BD58"/>
  <c i="7" r="J34"/>
  <c i="1" r="AW60"/>
  <c i="15" r="F37"/>
  <c i="1" r="BD68"/>
  <c i="13" r="F37"/>
  <c i="1" r="BD66"/>
  <c i="19" r="F36"/>
  <c i="1" r="BC72"/>
  <c i="3" r="J34"/>
  <c i="1" r="AW56"/>
  <c i="12" r="F37"/>
  <c i="1" r="BD65"/>
  <c i="6" r="F37"/>
  <c i="1" r="BD59"/>
  <c i="12" r="F35"/>
  <c i="1" r="BB65"/>
  <c i="11" r="F37"/>
  <c i="1" r="BD64"/>
  <c i="8" r="F34"/>
  <c i="1" r="BA61"/>
  <c i="8" r="F35"/>
  <c i="1" r="BB61"/>
  <c i="13" r="J34"/>
  <c i="1" r="AW66"/>
  <c i="18" r="F34"/>
  <c i="1" r="BA71"/>
  <c i="6" r="J34"/>
  <c i="1" r="AW59"/>
  <c i="20" r="F37"/>
  <c i="1" r="BD73"/>
  <c i="9" r="F36"/>
  <c i="1" r="BC62"/>
  <c i="4" r="F36"/>
  <c i="1" r="BC57"/>
  <c i="19" r="F34"/>
  <c i="1" r="BA72"/>
  <c i="5" r="F35"/>
  <c i="1" r="BB58"/>
  <c i="14" r="F37"/>
  <c i="1" r="BD67"/>
  <c i="8" r="F37"/>
  <c i="1" r="BD61"/>
  <c i="14" r="J34"/>
  <c i="1" r="AW67"/>
  <c i="13" r="F35"/>
  <c i="1" r="BB66"/>
  <c i="3" r="F37"/>
  <c i="1" r="BD56"/>
  <c i="9" r="J34"/>
  <c i="1" r="AW62"/>
  <c i="10" r="J30"/>
  <c i="19" r="J34"/>
  <c i="1" r="AW72"/>
  <c i="6" r="F35"/>
  <c i="1" r="BB59"/>
  <c i="6" r="F34"/>
  <c i="1" r="BA59"/>
  <c i="7" r="F36"/>
  <c i="1" r="BC60"/>
  <c i="16" r="F35"/>
  <c i="1" r="BB69"/>
  <c i="4" r="J30"/>
  <c i="5" r="F36"/>
  <c i="1" r="BC58"/>
  <c i="15" r="J34"/>
  <c i="1" r="AW68"/>
  <c i="11" r="F34"/>
  <c i="1" r="BA64"/>
  <c i="15" r="F35"/>
  <c i="1" r="BB68"/>
  <c i="20" r="F35"/>
  <c i="1" r="BB73"/>
  <c i="7" r="F34"/>
  <c i="1" r="BA60"/>
  <c i="14" r="F35"/>
  <c i="1" r="BB67"/>
  <c i="18" r="F36"/>
  <c i="1" r="BC71"/>
  <c i="11" r="J34"/>
  <c i="1" r="AW64"/>
  <c i="14" r="F36"/>
  <c i="1" r="BC67"/>
  <c i="5" r="J34"/>
  <c i="1" r="AW58"/>
  <c i="18" r="F37"/>
  <c i="1" r="BD71"/>
  <c i="20" r="J34"/>
  <c i="1" r="AW73"/>
  <c i="15" r="F34"/>
  <c i="1" r="BA68"/>
  <c i="19" r="F35"/>
  <c i="1" r="BB72"/>
  <c i="12" r="F36"/>
  <c i="1" r="BC65"/>
  <c i="11" r="F35"/>
  <c i="1" r="BB64"/>
  <c i="20" r="F34"/>
  <c i="1" r="BA73"/>
  <c i="3" r="F35"/>
  <c i="1" r="BB56"/>
  <c i="9" r="F34"/>
  <c i="1" r="BA62"/>
  <c i="17" r="F35"/>
  <c i="1" r="BB70"/>
  <c i="4" r="F35"/>
  <c i="1" r="BB57"/>
  <c i="17" r="F36"/>
  <c i="1" r="BC70"/>
  <c i="4" r="J34"/>
  <c i="1" r="AW57"/>
  <c i="6" r="F36"/>
  <c i="1" r="BC59"/>
  <c i="16" r="F37"/>
  <c i="1" r="BD69"/>
  <c i="7" r="F35"/>
  <c i="1" r="BB60"/>
  <c i="18" r="J34"/>
  <c i="1" r="AW71"/>
  <c i="14" r="F34"/>
  <c i="1" r="BA67"/>
  <c i="17" r="F37"/>
  <c i="1" r="BD70"/>
  <c i="19" r="F37"/>
  <c i="1" r="BD72"/>
  <c i="3" r="F36"/>
  <c i="1" r="BC56"/>
  <c i="7" r="F37"/>
  <c i="1" r="BD60"/>
  <c i="17" r="J34"/>
  <c i="1" r="AW70"/>
  <c i="8" r="F36"/>
  <c i="1" r="BC61"/>
  <c i="7" r="J30"/>
  <c i="9" r="F35"/>
  <c i="1" r="BB62"/>
  <c i="11" r="F36"/>
  <c i="1" r="BC64"/>
  <c i="15" r="F36"/>
  <c i="1" r="BC68"/>
  <c i="8" r="J34"/>
  <c i="1" r="AW61"/>
  <c i="10" r="F34"/>
  <c i="1" r="BA63"/>
  <c i="12" r="J34"/>
  <c i="1" r="AW65"/>
  <c i="10" r="F37"/>
  <c i="1" r="BD63"/>
  <c i="19" r="J30"/>
  <c i="10" r="F35"/>
  <c i="1" r="BB63"/>
  <c i="2" r="J34"/>
  <c i="1" r="AW55"/>
  <c i="2" r="F37"/>
  <c i="1" r="BD55"/>
  <c i="2" r="F35"/>
  <c i="1" r="BB55"/>
  <c i="12" r="J30"/>
  <c i="18" r="F35"/>
  <c i="1" r="BB71"/>
  <c i="2" r="F34"/>
  <c i="1" r="BA55"/>
  <c i="10" r="J34"/>
  <c i="1" r="AW63"/>
  <c i="4" r="F37"/>
  <c i="1" r="BD57"/>
  <c i="16" r="J34"/>
  <c i="1" r="AW69"/>
  <c i="5" r="F34"/>
  <c i="1" r="BA58"/>
  <c i="3" r="F34"/>
  <c i="1" r="BA56"/>
  <c i="16" r="F36"/>
  <c i="1" r="BC69"/>
  <c i="20" r="F36"/>
  <c i="1" r="BC73"/>
  <c i="9" r="F37"/>
  <c i="1" r="BD62"/>
  <c i="12" r="F34"/>
  <c i="1" r="BA65"/>
  <c i="4" r="F34"/>
  <c i="1" r="BA57"/>
  <c i="13" r="F34"/>
  <c i="1" r="BA66"/>
  <c i="16" r="F34"/>
  <c i="1" r="BA69"/>
  <c i="10" r="F36"/>
  <c i="1" r="BC63"/>
  <c i="17" r="F34"/>
  <c i="1" r="BA70"/>
  <c i="2" r="F36"/>
  <c i="1" r="BC55"/>
  <c i="11" l="1" r="T82"/>
  <c i="3" r="T87"/>
  <c i="11" r="R82"/>
  <c i="8" r="J81"/>
  <c r="J60"/>
  <c i="14" r="P83"/>
  <c i="1" r="AU67"/>
  <c i="14" r="R83"/>
  <c i="15" r="R88"/>
  <c i="7" r="T83"/>
  <c i="2" r="P104"/>
  <c i="1" r="AU55"/>
  <c i="5" r="T91"/>
  <c i="15" r="T88"/>
  <c r="P88"/>
  <c i="1" r="AU68"/>
  <c i="9" r="R82"/>
  <c r="T82"/>
  <c i="10" r="P82"/>
  <c i="1" r="AU63"/>
  <c i="4" r="R89"/>
  <c i="7" r="P83"/>
  <c i="1" r="AU60"/>
  <c i="18" r="BK83"/>
  <c r="J83"/>
  <c i="4" r="P89"/>
  <c i="1" r="AU57"/>
  <c i="11" r="P82"/>
  <c i="1" r="AU64"/>
  <c i="2" r="T104"/>
  <c i="5" r="R91"/>
  <c i="18" r="P83"/>
  <c i="1" r="AU71"/>
  <c i="3" r="P87"/>
  <c i="1" r="AU56"/>
  <c i="6" r="BK83"/>
  <c r="J83"/>
  <c r="T83"/>
  <c r="R83"/>
  <c i="13" r="BK81"/>
  <c r="J81"/>
  <c i="12" r="T96"/>
  <c r="P96"/>
  <c i="1" r="AU65"/>
  <c i="5" r="BK91"/>
  <c r="J91"/>
  <c i="10" r="T82"/>
  <c i="7" r="R83"/>
  <c i="16" r="P83"/>
  <c i="1" r="AU69"/>
  <c i="18" r="R83"/>
  <c i="3" r="R87"/>
  <c i="9" r="P82"/>
  <c i="1" r="AU62"/>
  <c i="2" r="R104"/>
  <c i="4" r="T89"/>
  <c i="6" r="P83"/>
  <c i="1" r="AU59"/>
  <c i="2" r="BK104"/>
  <c r="J104"/>
  <c i="1" r="AG72"/>
  <c i="11" r="BK82"/>
  <c r="J82"/>
  <c i="20" r="BK82"/>
  <c r="J82"/>
  <c r="J59"/>
  <c i="1" r="AG65"/>
  <c i="12" r="J59"/>
  <c i="1" r="AG63"/>
  <c i="10" r="J59"/>
  <c i="1" r="AG60"/>
  <c r="AG57"/>
  <c i="4" r="J59"/>
  <c i="8" r="J30"/>
  <c i="6" r="J30"/>
  <c i="1" r="AG59"/>
  <c i="12" r="F33"/>
  <c i="1" r="AZ65"/>
  <c i="2" r="F33"/>
  <c i="1" r="AZ55"/>
  <c i="13" r="J30"/>
  <c i="1" r="AG66"/>
  <c i="16" r="J33"/>
  <c i="1" r="AV69"/>
  <c r="AT69"/>
  <c i="11" r="F33"/>
  <c i="1" r="AZ64"/>
  <c r="BD54"/>
  <c r="W33"/>
  <c i="20" r="F33"/>
  <c i="1" r="AZ73"/>
  <c r="BC54"/>
  <c r="AY54"/>
  <c i="2" r="J33"/>
  <c i="1" r="AV55"/>
  <c r="AT55"/>
  <c i="6" r="F33"/>
  <c i="1" r="AZ59"/>
  <c i="19" r="J33"/>
  <c i="1" r="AV72"/>
  <c r="AT72"/>
  <c r="AN72"/>
  <c i="14" r="F33"/>
  <c i="1" r="AZ67"/>
  <c i="14" r="J30"/>
  <c i="1" r="AG67"/>
  <c i="14" r="J33"/>
  <c i="1" r="AV67"/>
  <c r="AT67"/>
  <c i="5" r="J33"/>
  <c i="1" r="AV58"/>
  <c r="AT58"/>
  <c i="3" r="J30"/>
  <c i="1" r="AG56"/>
  <c i="18" r="F33"/>
  <c i="1" r="AZ71"/>
  <c r="BB54"/>
  <c r="AX54"/>
  <c i="7" r="F33"/>
  <c i="1" r="AZ60"/>
  <c i="9" r="F33"/>
  <c i="1" r="AZ62"/>
  <c i="8" r="J33"/>
  <c i="1" r="AV61"/>
  <c r="AT61"/>
  <c i="2" r="J30"/>
  <c i="1" r="AG55"/>
  <c i="7" r="J33"/>
  <c i="1" r="AV60"/>
  <c r="AT60"/>
  <c r="AN60"/>
  <c i="4" r="F33"/>
  <c i="1" r="AZ57"/>
  <c i="13" r="F33"/>
  <c i="1" r="AZ66"/>
  <c i="19" r="F33"/>
  <c i="1" r="AZ72"/>
  <c i="4" r="J33"/>
  <c i="1" r="AV57"/>
  <c r="AT57"/>
  <c r="AN57"/>
  <c r="BA54"/>
  <c r="W30"/>
  <c i="20" r="J33"/>
  <c i="1" r="AV73"/>
  <c r="AT73"/>
  <c i="3" r="F33"/>
  <c i="1" r="AZ56"/>
  <c i="3" r="J33"/>
  <c i="1" r="AV56"/>
  <c r="AT56"/>
  <c i="18" r="J30"/>
  <c i="1" r="AG71"/>
  <c i="15" r="J30"/>
  <c i="1" r="AG68"/>
  <c i="16" r="F33"/>
  <c i="1" r="AZ69"/>
  <c i="6" r="J33"/>
  <c i="1" r="AV59"/>
  <c r="AT59"/>
  <c r="AN59"/>
  <c i="17" r="F33"/>
  <c i="1" r="AZ70"/>
  <c i="8" r="F33"/>
  <c i="1" r="AZ61"/>
  <c i="15" r="F33"/>
  <c i="1" r="AZ68"/>
  <c i="16" r="J30"/>
  <c i="1" r="AG69"/>
  <c i="11" r="J30"/>
  <c i="1" r="AG64"/>
  <c i="17" r="J30"/>
  <c i="1" r="AG70"/>
  <c i="18" r="J33"/>
  <c i="1" r="AV71"/>
  <c r="AT71"/>
  <c i="9" r="J30"/>
  <c i="1" r="AG62"/>
  <c i="10" r="J33"/>
  <c i="1" r="AV63"/>
  <c r="AT63"/>
  <c r="AN63"/>
  <c i="5" r="J30"/>
  <c i="1" r="AG58"/>
  <c i="5" r="F33"/>
  <c i="1" r="AZ58"/>
  <c i="17" r="J33"/>
  <c i="1" r="AV70"/>
  <c r="AT70"/>
  <c i="9" r="J33"/>
  <c i="1" r="AV62"/>
  <c r="AT62"/>
  <c i="12" r="J33"/>
  <c i="1" r="AV65"/>
  <c r="AT65"/>
  <c r="AN65"/>
  <c i="11" r="J33"/>
  <c i="1" r="AV64"/>
  <c r="AT64"/>
  <c r="AN64"/>
  <c i="15" r="J33"/>
  <c i="1" r="AV68"/>
  <c r="AT68"/>
  <c i="13" r="J33"/>
  <c i="1" r="AV66"/>
  <c r="AT66"/>
  <c r="AN66"/>
  <c i="10" r="F33"/>
  <c i="1" r="AZ63"/>
  <c l="1" r="AG61"/>
  <c i="11" r="J59"/>
  <c i="18" r="J59"/>
  <c i="13" r="J59"/>
  <c i="6" r="J59"/>
  <c i="2" r="J59"/>
  <c i="5" r="J59"/>
  <c i="19" r="J39"/>
  <c i="1" r="AN70"/>
  <c i="18" r="J39"/>
  <c i="1" r="AN69"/>
  <c i="17" r="J39"/>
  <c i="1" r="AN68"/>
  <c i="16" r="J39"/>
  <c i="1" r="AN67"/>
  <c i="15" r="J39"/>
  <c i="14" r="J39"/>
  <c i="13" r="J39"/>
  <c i="12" r="J39"/>
  <c i="11" r="J39"/>
  <c i="1" r="AN62"/>
  <c i="10" r="J39"/>
  <c i="9" r="J39"/>
  <c i="8" r="J39"/>
  <c i="7" r="J39"/>
  <c i="6" r="J39"/>
  <c i="5" r="J39"/>
  <c i="1" r="AN56"/>
  <c i="4" r="J39"/>
  <c i="3" r="J39"/>
  <c i="2" r="J39"/>
  <c i="1" r="AN58"/>
  <c r="AN55"/>
  <c r="AN71"/>
  <c r="AN61"/>
  <c r="AW54"/>
  <c r="AK30"/>
  <c r="W32"/>
  <c r="W31"/>
  <c r="AZ54"/>
  <c r="W29"/>
  <c r="AU54"/>
  <c i="20" r="J30"/>
  <c i="1" r="AG73"/>
  <c r="AG54"/>
  <c r="AK26"/>
  <c i="20" l="1" r="J39"/>
  <c i="1" r="AN73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<sst xmlns="http://schemas.openxmlformats.org/spreadsheetml/2006/main">
  <si>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</si>
  <si>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</si>
  <si>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</si>
  <si>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</si>
  <si>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</si>
  <si>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{70339016-d611-40db-a62e-6ab110473566}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</si>
  <si>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</si>
  <si>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</si>
  <si>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</si>
  <si>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</si>
  <si>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</si>
  <si>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</si>
  <si>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0,00001</t>
  </si>
  <si>
    <t>Kód:</t>
  </si>
  <si>
    <t>04/24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</si>
  <si>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</si>
  <si>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</si>
  <si>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ZOO Hodonín, Pavilon Akvárií, rozpočet</t>
  </si>
  <si>
    <t>KSO:</t>
  </si>
  <si>
    <t/>
  </si>
  <si>
    <t>CC-CZ:</t>
  </si>
  <si>
    <t>Místo:</t>
  </si>
  <si>
    <t xml:space="preserve"> </t>
  </si>
  <si>
    <t>Datum:</t>
  </si>
  <si>
    <t>3. 4. 2024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</si>
  <si>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</si>
  <si>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</si>
  <si>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</si>
  <si>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</si>
  <si>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</si>
  <si>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</si>
  <si>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</si>
  <si>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</si>
  <si>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</si>
  <si>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</si>
  <si>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</si>
  <si>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</si>
  <si>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</si>
  <si>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</si>
  <si>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</si>
  <si>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</si>
  <si>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</si>
  <si>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</si>
  <si>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</si>
  <si>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</si>
  <si>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</si>
  <si>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</si>
  <si>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</si>
  <si>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</si>
  <si>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</si>
  <si>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</si>
  <si>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</si>
  <si>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</si>
  <si>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</si>
  <si>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</si>
  <si>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</si>
  <si>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</si>
  <si>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</si>
  <si>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</si>
  <si>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</si>
  <si>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</si>
  <si>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</si>
  <si>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</si>
  <si>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</si>
  <si>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</si>
  <si>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</si>
  <si>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</si>
  <si>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</si>
  <si>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</si>
  <si>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</si>
  <si>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</si>
  <si>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</si>
  <si>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</si>
  <si>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</si>
  <si>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D.1.1 - D.1.2 SO 01</t>
  </si>
  <si>
    <t xml:space="preserve">01 ARCHITEKTONICKO – STAVEBNÍ ŘEŠENÍ </t>
  </si>
  <si>
    <t>STA</t>
  </si>
  <si>
    <t>1</t>
  </si>
  <si>
    <t>{1b603e93-c094-4680-82fb-8cedc120f119}</t>
  </si>
  <si>
    <t>2</t>
  </si>
  <si>
    <t>D.1.2 SO 02</t>
  </si>
  <si>
    <t>ZPEVNĚNÉ PLOCHY</t>
  </si>
  <si>
    <t>{39ecfac0-6fd4-4565-a083-9ce8b36d0bec}</t>
  </si>
  <si>
    <t>D.1.4.1</t>
  </si>
  <si>
    <t>Vytápění</t>
  </si>
  <si>
    <t>{9a94a99f-ff3d-4c52-b303-ce90ca8e3242}</t>
  </si>
  <si>
    <t>D.1.4.2</t>
  </si>
  <si>
    <t xml:space="preserve">Zdravotechnické instalace </t>
  </si>
  <si>
    <t>{6f08e7ab-f588-4ef4-8de1-1da16aec0b18}</t>
  </si>
  <si>
    <t>D.1.4.3</t>
  </si>
  <si>
    <t>Vzduchotechnika</t>
  </si>
  <si>
    <t>{dbb9c051-bf9b-4c7b-88b5-1b28d797043a}</t>
  </si>
  <si>
    <t>D.1.4.4</t>
  </si>
  <si>
    <t>Silnoproud</t>
  </si>
  <si>
    <t>{06b0200c-5fd4-4ba6-a195-dc1ba7c7918b}</t>
  </si>
  <si>
    <t>D.1.4.5 00</t>
  </si>
  <si>
    <t>Slaboproudá zařízení - 00 Vedlejší náklady</t>
  </si>
  <si>
    <t>{c10abfde-ae68-433c-8c3e-f2661c395f9e}</t>
  </si>
  <si>
    <t>D.1.4.5 01</t>
  </si>
  <si>
    <t>Slaboproudá zařízení - 01 Strukturovaná kabeláž</t>
  </si>
  <si>
    <t>{818373f1-e314-4513-8acd-e0b6364417a5}</t>
  </si>
  <si>
    <t>D.1.4.5 02</t>
  </si>
  <si>
    <t xml:space="preserve">Slaboproudá zařízení - 02 Imobilní WC </t>
  </si>
  <si>
    <t>{4789d6d4-dc91-4463-916a-c534de778be4}</t>
  </si>
  <si>
    <t>D.1.4.5 03</t>
  </si>
  <si>
    <t>Slaboproudá zařízení - 03 Kamerový systém</t>
  </si>
  <si>
    <t>{b94a424d-da2b-4255-b56e-b31fe2788a83}</t>
  </si>
  <si>
    <t>D.1.4.6 01</t>
  </si>
  <si>
    <t>Akvarijní systém - AKRYL A TECHNOLOGIE</t>
  </si>
  <si>
    <t>{5afa3766-5c10-4d19-b9b6-30d887b4b02e}</t>
  </si>
  <si>
    <t>D.1.4.6 02</t>
  </si>
  <si>
    <t>Akvarijní systém - OCHR. PRVKY,3D DEKORACE</t>
  </si>
  <si>
    <t>{43f82b0e-5670-4bcc-9034-d27a8826ee2a}</t>
  </si>
  <si>
    <t>D.1.4.7</t>
  </si>
  <si>
    <t xml:space="preserve">Měření a regulace </t>
  </si>
  <si>
    <t>{50b8c73f-b58f-4f3a-be49-af6e6d7ec2d3}</t>
  </si>
  <si>
    <t>IO 01</t>
  </si>
  <si>
    <t>Areálová dešťová kanalizace</t>
  </si>
  <si>
    <t>{2dc88b17-2ae1-4418-b451-030c820abb99}</t>
  </si>
  <si>
    <t>IO 02</t>
  </si>
  <si>
    <t>Areálová přípojka splaškové kanalizace</t>
  </si>
  <si>
    <t>{0625946c-ffaf-416d-aa58-f3182c860bc8}</t>
  </si>
  <si>
    <t>IO 03</t>
  </si>
  <si>
    <t>Areálová přípojka NN</t>
  </si>
  <si>
    <t>{213ffad1-c738-4f71-a95b-e763256cf196}</t>
  </si>
  <si>
    <t>IO 04</t>
  </si>
  <si>
    <t>Přeložka areálového vodovodu</t>
  </si>
  <si>
    <t>{59e571a4-949a-403c-a695-1ccbf0b032da}</t>
  </si>
  <si>
    <t>IO 05 00</t>
  </si>
  <si>
    <t>Areálová přípojka SLP - 00 Vedlejší náklady</t>
  </si>
  <si>
    <t>{f447d963-8fbc-40a4-985c-3bb98165bc67}</t>
  </si>
  <si>
    <t>IO 05 01</t>
  </si>
  <si>
    <t>Areálová přípojka SLP - 01 Optická přípojka</t>
  </si>
  <si>
    <t>{f77ac8ac-d042-4a15-aa31-309f7598edcd}</t>
  </si>
  <si>
    <t>KRYCÍ LIST SOUPISU PRACÍ</t>
  </si>
  <si>
    <t>Objekt:</t>
  </si>
  <si>
    <t xml:space="preserve">D.1.1 - D.1.2 SO 01 - 01 ARCHITEKTONICKO – STAVEBNÍ ŘEŠENÍ </t>
  </si>
  <si>
    <t>REKAPITULACE ČLENĚNÍ SOUPISU PRACÍ</t>
  </si>
  <si>
    <t>Kód dílu - Popis</t>
  </si>
  <si>
    <t>Cena celkem [CZK]</t>
  </si>
  <si>
    <t>-1</t>
  </si>
  <si>
    <t>1 - Zemní práce</t>
  </si>
  <si>
    <t>2 - Základy a zvláštní zakládání</t>
  </si>
  <si>
    <t>3 - Svislé a kompletní konstrukce</t>
  </si>
  <si>
    <t>342 - Stěny a příčky montované lehké</t>
  </si>
  <si>
    <t>4 - Vodorovné konstrukce</t>
  </si>
  <si>
    <t>61 - Úpravy povrchů vnitřní</t>
  </si>
  <si>
    <t>62 - Úpravy povrchů vnější</t>
  </si>
  <si>
    <t>63 - Podlahy a podlahové konstrukce</t>
  </si>
  <si>
    <t>64 - Výplně otvorů</t>
  </si>
  <si>
    <t>94 - Lešení a stavební výtahy</t>
  </si>
  <si>
    <t>99 - Staveništní přesun hmot</t>
  </si>
  <si>
    <t>711 - Izolace proti vodě</t>
  </si>
  <si>
    <t>712 - Povlakové krytiny</t>
  </si>
  <si>
    <t>713 - Izolace tepelné</t>
  </si>
  <si>
    <t>762 - Konstrukce tesařské</t>
  </si>
  <si>
    <t>763 - Dřevostavby</t>
  </si>
  <si>
    <t>764 - Konstrukce klempířské</t>
  </si>
  <si>
    <t>766 - Konstrukce truhlářské</t>
  </si>
  <si>
    <t>767 - Konstrukce zámečnické</t>
  </si>
  <si>
    <t>781 - Obklady keramické</t>
  </si>
  <si>
    <t>783 - Nátěry</t>
  </si>
  <si>
    <t>784 - Malby</t>
  </si>
  <si>
    <t>799 - Ostatní</t>
  </si>
  <si>
    <t>VN - Vedlejší náklady</t>
  </si>
  <si>
    <t>ON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</si>
  <si>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</si>
  <si>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</si>
  <si>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</si>
  <si>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</si>
  <si>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</si>
  <si>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</si>
  <si>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</si>
  <si>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</si>
  <si>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</si>
  <si>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</si>
  <si>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</si>
  <si>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</si>
  <si>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</si>
  <si>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</si>
  <si>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</si>
  <si>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</si>
  <si>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115101202R00</t>
  </si>
  <si>
    <t>Čerpání vody na dopravní výšku do 10 m s uvažovaným průměrným přítokem přes 500 do 1 000 l/minna vzdálenost od hladiny vody v jímce po výšku roviny proložené osou nejvyššího bodu výtlačného potrubí. Včetně odpadní potrubí v délce do 20 m.</t>
  </si>
  <si>
    <t>h</t>
  </si>
  <si>
    <t>4</t>
  </si>
  <si>
    <t>132301212R00</t>
  </si>
  <si>
    <t>Hloubení rýh šířky přes 60 do 200 cm do 1000 m3, v hornině 4, hloubení strojně 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</si>
  <si>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m3</t>
  </si>
  <si>
    <t>VV</t>
  </si>
  <si>
    <t>72,5262</t>
  </si>
  <si>
    <t>271,828</t>
  </si>
  <si>
    <t>51,8248</t>
  </si>
  <si>
    <t>20,9355</t>
  </si>
  <si>
    <t>Součet</t>
  </si>
  <si>
    <t>3</t>
  </si>
  <si>
    <t>132301219R00</t>
  </si>
  <si>
    <t>Hloubení rýh šířky přes 60 do 200 cm příplatek za lepivost, v hornině 4,zapažených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</si>
  <si>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6</t>
  </si>
  <si>
    <t>139601103R00</t>
  </si>
  <si>
    <t>Ruční výkop jam, rýh a šachet v hornině 4 s přehozením na vzdálenost do 5 m nebo s naložením na ruční dopravní prostředek</t>
  </si>
  <si>
    <t>8</t>
  </si>
  <si>
    <t>5</t>
  </si>
  <si>
    <t>162701105RT6</t>
  </si>
  <si>
    <t>Vodorovné přemístění výkopku z horniny 1 až 4, na vzdálenost přes 9 000 do 10 000 m po suchu, bez naložení výkopku, avšak se složením bez rozhrnutí, zpáteční cesta vozidla.</t>
  </si>
  <si>
    <t>10</t>
  </si>
  <si>
    <t>162701109R00</t>
  </si>
  <si>
    <t>Vodorovné přemístění výkopku příplatek k ceně za každých dalších i započatých 1 000 m přes 10 000 m z horniny 1 až 4 po suchu, bez naložení výkopku, avšak se složením bez rozhrnutí, zpáteční cesta vozidla.</t>
  </si>
  <si>
    <t>417,1145*10</t>
  </si>
  <si>
    <t>7</t>
  </si>
  <si>
    <t>199000002R00</t>
  </si>
  <si>
    <t>Poplatky za skládku horniny 1- 4, skupina 17 05 04 z Katalogu odpadů</t>
  </si>
  <si>
    <t>14</t>
  </si>
  <si>
    <t>385</t>
  </si>
  <si>
    <t>174101101R00</t>
  </si>
  <si>
    <t xml:space="preserve">Zásyp sypaninou se zhutněním jam, šachet, rýh nebo kolem objektů v těchto vykopávkách z jakékoliv horniny s uložením výkopku po vrstvách,včetně strojního přemístění materiálu pro zásyp ze vzdálenosti do 10 m od okraje zásypu								_x000d_
</t>
  </si>
  <si>
    <t>16</t>
  </si>
  <si>
    <t>P</t>
  </si>
  <si>
    <t xml:space="preserve">Poznámka k položce:_x000d_
_x000d_
</t>
  </si>
  <si>
    <t>80*0,4</t>
  </si>
  <si>
    <t>9</t>
  </si>
  <si>
    <t>132301292R00</t>
  </si>
  <si>
    <t>Hloubení rýh šířky přes 60 do 200 cm nad 100 m3, v hornině 4, příplatek za hloubení ve vodě 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</si>
  <si>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18</t>
  </si>
  <si>
    <t>417,1145/3</t>
  </si>
  <si>
    <t>132.001</t>
  </si>
  <si>
    <t>Návštěva geologa pro posouzení základové spáry</t>
  </si>
  <si>
    <t>kpl</t>
  </si>
  <si>
    <t>20</t>
  </si>
  <si>
    <t>11</t>
  </si>
  <si>
    <t>132.002</t>
  </si>
  <si>
    <t>Provedení zkoušky hutnitelnosti zeminy vč. výsledné zprávy</t>
  </si>
  <si>
    <t>22</t>
  </si>
  <si>
    <t>Základy a zvláštní zakládání</t>
  </si>
  <si>
    <t>271313511R00</t>
  </si>
  <si>
    <t>Beton podkladní pod základové konstrukce prostý</t>
  </si>
  <si>
    <t>24</t>
  </si>
  <si>
    <t xml:space="preserve">D1.2.02 ZÁKLADY TVAR : </t>
  </si>
  <si>
    <t xml:space="preserve">podkladní beton, m3 : </t>
  </si>
  <si>
    <t>0,48</t>
  </si>
  <si>
    <t>0,72</t>
  </si>
  <si>
    <t>0,40</t>
  </si>
  <si>
    <t>0,32</t>
  </si>
  <si>
    <t>0,43</t>
  </si>
  <si>
    <t>0,42</t>
  </si>
  <si>
    <t>1,19</t>
  </si>
  <si>
    <t>0,26</t>
  </si>
  <si>
    <t>0,24</t>
  </si>
  <si>
    <t>0,71</t>
  </si>
  <si>
    <t>0,3</t>
  </si>
  <si>
    <t>0,63</t>
  </si>
  <si>
    <t>2,4</t>
  </si>
  <si>
    <t>0,27</t>
  </si>
  <si>
    <t>1,53</t>
  </si>
  <si>
    <t>1,34</t>
  </si>
  <si>
    <t>0,69</t>
  </si>
  <si>
    <t>Mezisoučet</t>
  </si>
  <si>
    <t xml:space="preserve">PDL2 PODLAHA NA TERÉNU – 1NP (VODNÍ NÁDRŽ) : </t>
  </si>
  <si>
    <t xml:space="preserve">podkladní beton tl. 75 mm, m3 : </t>
  </si>
  <si>
    <t>m.č. 1.8</t>
  </si>
  <si>
    <t>30,9*0,075</t>
  </si>
  <si>
    <t>m.č. 1.9</t>
  </si>
  <si>
    <t>29,8*0,075</t>
  </si>
  <si>
    <t>13</t>
  </si>
  <si>
    <t>271531113R00</t>
  </si>
  <si>
    <t>Polštáře zhutněné pod základy kamenivo hrubé, drcené, frakce 16 - 32 mm</t>
  </si>
  <si>
    <t>26</t>
  </si>
  <si>
    <t xml:space="preserve">PDL1a PODLAHA NA TERÉNU – 1NP (NÁVŠTĚVNICKÁ ČÁST) : </t>
  </si>
  <si>
    <t xml:space="preserve">PDL1b PODLAHA NA TERÉNU – 1NP (NÁVŠTĚVNICKÁ ČÁSTBEZ PODL. TOPENÍ ) : </t>
  </si>
  <si>
    <t xml:space="preserve">PDL3a PODLAHA NA TERÉNU – 1NP (ZÁZEMÍ) : </t>
  </si>
  <si>
    <t xml:space="preserve">PDL3b PODLAHA NA TERÉNU – 1NP (ZÁZEMÍ BEZ PODL. TOPENÍ ) : </t>
  </si>
  <si>
    <t>podsyp hutněný – kamenivo fr 16/32 tl. 200 mm, m3 :</t>
  </si>
  <si>
    <t>320,257*0,2</t>
  </si>
  <si>
    <t>273323411RT7</t>
  </si>
  <si>
    <t>Beton základových desek železový vodostavební třídy C 25/30, stupeň vlivu prostředí XA1, odolnost proti chemicky agresivnímu prostředí bez dodávky a uložení výztuže</t>
  </si>
  <si>
    <t>28</t>
  </si>
  <si>
    <t xml:space="preserve">základová deska : </t>
  </si>
  <si>
    <t xml:space="preserve">celý objekt : </t>
  </si>
  <si>
    <t>320,257*0,15</t>
  </si>
  <si>
    <t>bílá vana :</t>
  </si>
  <si>
    <t>52,6*0,15</t>
  </si>
  <si>
    <t>vlevo od osy 2 :</t>
  </si>
  <si>
    <t>3,59*0,15</t>
  </si>
  <si>
    <t>3,59*0,3</t>
  </si>
  <si>
    <t>11,6*0,15</t>
  </si>
  <si>
    <t>14,958*0,3</t>
  </si>
  <si>
    <t>11,6*0,3</t>
  </si>
  <si>
    <t>bíla vana :</t>
  </si>
  <si>
    <t xml:space="preserve"> 7,55*4,96*0,3</t>
  </si>
  <si>
    <t>8,091*4,35*0,3</t>
  </si>
  <si>
    <t>ŽB základ pro FŠ 1+2 :</t>
  </si>
  <si>
    <t>1,5*1,5*0,2*2</t>
  </si>
  <si>
    <t>ŽB základ pro AN1+AN2 :</t>
  </si>
  <si>
    <t>4,6*3,3*0,2</t>
  </si>
  <si>
    <t xml:space="preserve">STR4 STŘECHA S DILATAČNÍ VRSTVOU ZE SYLOMEROVÉ DESKY : </t>
  </si>
  <si>
    <t xml:space="preserve">žb deska tl. 150 mm (beton C25/30 XC4 XF3, : </t>
  </si>
  <si>
    <t xml:space="preserve"> vyztužený při obou povrchách KARI sístí 5/100-5/100 (krytí 30mm) : </t>
  </si>
  <si>
    <t>3*1,5*0,15</t>
  </si>
  <si>
    <t xml:space="preserve">STR4 STŘECHA S DILATAČNÍ VRSTVOU Z PRUŽNÉ DESKY : </t>
  </si>
  <si>
    <t xml:space="preserve">železobetonová deska tl. 175 mm (beton C25/30 XC1, : </t>
  </si>
  <si>
    <t xml:space="preserve">vyztužený při obou povrchách KARI sístí 5/100-5/100 (krytí 30mm) : </t>
  </si>
  <si>
    <t>3*1,5*0,175</t>
  </si>
  <si>
    <t xml:space="preserve">podkladní deska pod tepelné čerpadlo : </t>
  </si>
  <si>
    <t>1,5*0,15</t>
  </si>
  <si>
    <t>15</t>
  </si>
  <si>
    <t>273351215R00</t>
  </si>
  <si>
    <t>Bednění stěn základových desek zřízení svislé nebo šikmé (odkloněné) , půdorysně přímé nebo zalomené, stěn základových desek ve volných nebo zapažených jámách, rýhách, šachtách, včetně případných vzpěr,</t>
  </si>
  <si>
    <t>m2</t>
  </si>
  <si>
    <t>30</t>
  </si>
  <si>
    <t>32,04</t>
  </si>
  <si>
    <t>(1,5+1,5+1,5+1,5)*0,2*2</t>
  </si>
  <si>
    <t>(4,6+3,3+4,6+3,3)*0,2*2</t>
  </si>
  <si>
    <t>(3+3,+1,5+1,5)*0,2</t>
  </si>
  <si>
    <t>273351216R00</t>
  </si>
  <si>
    <t>Včetně očištění, vytřídění a uložení bednicího materiálu. svislé nebo šikmé (odkloněné) , půdorysně přímé nebo zalomené, stěn základových desek ve volných nebo zapažených jámách, rýhách, šachtách, včetně případných vzpěr,</t>
  </si>
  <si>
    <t>32</t>
  </si>
  <si>
    <t xml:space="preserve">Poznámka k položce:_x000d_
Včetně očištění, vytřídění a uložení bednicího materiálu.				_x000d_
</t>
  </si>
  <si>
    <t>17</t>
  </si>
  <si>
    <t>273361221R00</t>
  </si>
  <si>
    <t>Výztuž základových desek z betonářské oceli 10 216(E) včetně distančních prvků</t>
  </si>
  <si>
    <t>t</t>
  </si>
  <si>
    <t>34</t>
  </si>
  <si>
    <t>"D.1.2.08 Základová deska akvárií - výztuž :" 4,6306</t>
  </si>
  <si>
    <t>"D.1.2.13 Podlahová deska akvárií - výztuž : " 0,3874</t>
  </si>
  <si>
    <t>"ŽB základ pr FŠ 1 : "0,9*53/1000</t>
  </si>
  <si>
    <t>"ŽB základ pro AN1+AN2 : "3,036*53/1000</t>
  </si>
  <si>
    <t>"STR4 STŘECHA S DILATAČNÍ VRSTVOU ZE SYLOMEROVÉ DESKY : "0,675*60/1000</t>
  </si>
  <si>
    <t>"STR4 STŘECHA S DILATAČNÍ VRSTVOU ZE SYLOMEROVÉ DESKY : "0,7875*60/1000</t>
  </si>
  <si>
    <t>274321411R00</t>
  </si>
  <si>
    <t>Beton základových pasů železový třídy C 25/30 včetně dodávky a uložení betonu, bez výztuže</t>
  </si>
  <si>
    <t>36</t>
  </si>
  <si>
    <t xml:space="preserve">D.1.2.02 ZÁKLADY - TVAR : </t>
  </si>
  <si>
    <t xml:space="preserve">základové pasy, m3 : </t>
  </si>
  <si>
    <t>"vlevo : "13,404*0,5*0,8</t>
  </si>
  <si>
    <t>"horní : "14,25*0,8*0,8</t>
  </si>
  <si>
    <t>7,798*0,8*0,8</t>
  </si>
  <si>
    <t>6,12*0,8*0,8</t>
  </si>
  <si>
    <t>"vpravo : "3,71*2*0,8</t>
  </si>
  <si>
    <t>3,641*2*0,8</t>
  </si>
  <si>
    <t>3,692*2*0,8</t>
  </si>
  <si>
    <t>"dolní : "23,68*0,8*0,8</t>
  </si>
  <si>
    <t>"vnitřní pravá strana : "2,18*2*0,8</t>
  </si>
  <si>
    <t>1,98*2*0,8</t>
  </si>
  <si>
    <t>"vniřní levá strana : "6,235*2*0,8</t>
  </si>
  <si>
    <t>2,498*2*0,8</t>
  </si>
  <si>
    <t>3,655*3,046*0,8</t>
  </si>
  <si>
    <t>"pod bílou vanu : "21,29*2,03*0,65</t>
  </si>
  <si>
    <t>4,15*1,042*0,65</t>
  </si>
  <si>
    <t>2*2,16*0,65</t>
  </si>
  <si>
    <t>9,363*3*0,65</t>
  </si>
  <si>
    <t>8,166*3*0,65</t>
  </si>
  <si>
    <t>4,09*3*0,65</t>
  </si>
  <si>
    <t>19</t>
  </si>
  <si>
    <t>274351215R00</t>
  </si>
  <si>
    <t>Bednění stěn základových pasů zřízení svislé nebo šikmé (odkloněné), půdorysně přímé nebo zalomené, stěn základových pasů ve volných nebo zapažených jámách, rýhách, šachtách, včetně případných vzpěr,</t>
  </si>
  <si>
    <t>38</t>
  </si>
  <si>
    <t xml:space="preserve">základové pasy, m2 : </t>
  </si>
  <si>
    <t>"vlevo : "13,404*0,8*2</t>
  </si>
  <si>
    <t>"horní : "14,25*0,8*2</t>
  </si>
  <si>
    <t>7,798*0,8*2</t>
  </si>
  <si>
    <t>6,12*0,8*2</t>
  </si>
  <si>
    <t>"vpravo : "3,71*0,8*2</t>
  </si>
  <si>
    <t>3,641*0,8*2</t>
  </si>
  <si>
    <t>3,692*0,8*2</t>
  </si>
  <si>
    <t>"dolní : "23,68*0,8*2</t>
  </si>
  <si>
    <t>"vnitřní pravá strana : "2,18*0,8*2</t>
  </si>
  <si>
    <t>1,98*0,8*2</t>
  </si>
  <si>
    <t>"vniřní levá strana : "6,235*0,8*2</t>
  </si>
  <si>
    <t>2,498*0,8*2</t>
  </si>
  <si>
    <t>3,655*0,8*2</t>
  </si>
  <si>
    <t>"pod bílou vanu : "21,29*0,65*2</t>
  </si>
  <si>
    <t>4,15*0,65*2</t>
  </si>
  <si>
    <t>2*0,65*2</t>
  </si>
  <si>
    <t>9,363*0,65*2</t>
  </si>
  <si>
    <t>8,166*0,65*2</t>
  </si>
  <si>
    <t>4,09*0,65*2</t>
  </si>
  <si>
    <t>274351216R00</t>
  </si>
  <si>
    <t>Včetně očištění, vytřídění a uložení bednicího materiálu svislé nebo šikmé (odkloněné), půdorysně přímé nebo zalomené, stěn základových pasů ve volných nebo zapažených jámách, rýhách, šachtách, včetně případných vzpěr,</t>
  </si>
  <si>
    <t>40</t>
  </si>
  <si>
    <t>274361821R00</t>
  </si>
  <si>
    <t xml:space="preserve">Výztuž základových pasů z betonářské oceli výztuž, z oceli 10505, </t>
  </si>
  <si>
    <t>42</t>
  </si>
  <si>
    <t>"D.1.2.07 Základy - výztuž : "11,6297</t>
  </si>
  <si>
    <t>27.001</t>
  </si>
  <si>
    <t>D+M PVC těsnící pás výšky 125 mm s bobt. páskem</t>
  </si>
  <si>
    <t>m</t>
  </si>
  <si>
    <t>44</t>
  </si>
  <si>
    <t>"P.11 : "140</t>
  </si>
  <si>
    <t>23</t>
  </si>
  <si>
    <t>58160010R</t>
  </si>
  <si>
    <t>písek technický křemičitý; zrnitost 2,00 až 3,00 mm</t>
  </si>
  <si>
    <t>kg</t>
  </si>
  <si>
    <t>46</t>
  </si>
  <si>
    <t>"vyrovnávací vrstva (podsyp pískem) - ODHAD :" 400</t>
  </si>
  <si>
    <t>Svislé a kompletní konstrukce</t>
  </si>
  <si>
    <t>341321410R00</t>
  </si>
  <si>
    <t>Beton stěn nosných a výplňových železový třídy C 25/30 bez výztuže, s pomocným lešením o výšce podlahy do 1,90 m a pro zatížení do 1,5 kPa,</t>
  </si>
  <si>
    <t>48</t>
  </si>
  <si>
    <t xml:space="preserve">1NP : </t>
  </si>
  <si>
    <t>"osa 1 : "12,795*0,2*3,775</t>
  </si>
  <si>
    <t>"dveře : "-1,8*2,4*0,2</t>
  </si>
  <si>
    <t>"osa 2 : "12,389*0,3*3,775</t>
  </si>
  <si>
    <t>"dveře :" -1,*0,3*2,15</t>
  </si>
  <si>
    <t>-1,8*0,3*3,775</t>
  </si>
  <si>
    <t>"osa 6 : "10,7*0,3*3,775</t>
  </si>
  <si>
    <t>"dveře :" -1*0,3*2,15</t>
  </si>
  <si>
    <t>-1*0,3*2,02</t>
  </si>
  <si>
    <t>"osa 7 :" 4,33*0,2*3,775</t>
  </si>
  <si>
    <t>3,556*0,2*3,775</t>
  </si>
  <si>
    <t>3,384*0,2*3,775</t>
  </si>
  <si>
    <t>"dveře :" -1,1*2,4*0,2</t>
  </si>
  <si>
    <t>-1,8*2,4*0,2</t>
  </si>
  <si>
    <t>"osa D :" 24,85*0,2*3,3</t>
  </si>
  <si>
    <t>"okna/dveře : "-2*0,75*0,2*4</t>
  </si>
  <si>
    <t>"osa C :" 3,255*0,3*3,3</t>
  </si>
  <si>
    <t>"osa B.2 : "2,62*0,3*3,775</t>
  </si>
  <si>
    <t>1,85*0,3*3,775</t>
  </si>
  <si>
    <t>"okno kruhové : "-0,79</t>
  </si>
  <si>
    <t>"osa B.1 : "2,64*0,3*3,775</t>
  </si>
  <si>
    <t>2,525*0,3*3,775</t>
  </si>
  <si>
    <t>"dveře :" -1*2,15*0,3</t>
  </si>
  <si>
    <t>"osa A : "14,267*0,2*3,775</t>
  </si>
  <si>
    <t>7,798*0,2*3,775</t>
  </si>
  <si>
    <t>5,05*0,2*3,775</t>
  </si>
  <si>
    <t>"průvlak : "1,756*0,3*0,3</t>
  </si>
  <si>
    <t xml:space="preserve">2NP : </t>
  </si>
  <si>
    <t>"osa 1 : "7,91*0,2*2,83</t>
  </si>
  <si>
    <t>"osa 2 : "4,732*0,3*2,92</t>
  </si>
  <si>
    <t>"osa 3 : "4,66*0,3*2,92</t>
  </si>
  <si>
    <t>"osa 4 :" 4,66*0,3*2,92</t>
  </si>
  <si>
    <t>"osa 5 : "3,74*0,3*2,89</t>
  </si>
  <si>
    <t>5,33*0,25*3,12</t>
  </si>
  <si>
    <t>"dvere :" -1,5*2,1*0,25</t>
  </si>
  <si>
    <t>"osa 6 :" 6,57*0,3*2,8</t>
  </si>
  <si>
    <t>"dveře :" -0,9*2,02*0,3*2</t>
  </si>
  <si>
    <t>"osa 7.2 :" 12,358*0,2*2,94</t>
  </si>
  <si>
    <t>"osa A.1 :" 7,528*0,2*3,25</t>
  </si>
  <si>
    <t>"osa B.1 : "13,427*0,3*3,3</t>
  </si>
  <si>
    <t>8,063*0,3*3,3</t>
  </si>
  <si>
    <t>"osa B.2 : "6,108*0,3*2,98</t>
  </si>
  <si>
    <t>"dvere :" -1,5*2,02*0,3</t>
  </si>
  <si>
    <t>"osa C : "1,756*0,3*2,66</t>
  </si>
  <si>
    <t>7,97*0,3*0,465</t>
  </si>
  <si>
    <t>7,1*0,3*0,465</t>
  </si>
  <si>
    <t>"dveře :" -1*2,17*0,3</t>
  </si>
  <si>
    <t>"osa D : "25,258*0,2*2,63</t>
  </si>
  <si>
    <t>"okna :" -2*0,75*0,2*6</t>
  </si>
  <si>
    <t>-1,8*2,38*0,2</t>
  </si>
  <si>
    <t>"Atika nad 1NP : "4,36*0,2*2,215</t>
  </si>
  <si>
    <t>21,92*0,2*2,328</t>
  </si>
  <si>
    <t>"Atika nad 2NP :" 7,528*0,2*0,28</t>
  </si>
  <si>
    <t>12,378*0,2*0,27</t>
  </si>
  <si>
    <t>25,258*0,2*0,27</t>
  </si>
  <si>
    <t>7,91*0,2*0,27</t>
  </si>
  <si>
    <t>13,427*0,3*0,28</t>
  </si>
  <si>
    <t>8,063*0,3*0,28</t>
  </si>
  <si>
    <t>0,25*0,30*27</t>
  </si>
  <si>
    <t>"ŽB lavice : "3,366*1*0,725</t>
  </si>
  <si>
    <t>7,395*1*0,375</t>
  </si>
  <si>
    <t>7,395*0,5*0,35</t>
  </si>
  <si>
    <t>7,798*1*0,375</t>
  </si>
  <si>
    <t>7,798*0,5*0,35</t>
  </si>
  <si>
    <t>2,248*1*0,725</t>
  </si>
  <si>
    <t>4,96*3,3*0,3</t>
  </si>
  <si>
    <t>7,1*3,3*0,3</t>
  </si>
  <si>
    <t>7,97*3,3*0,3</t>
  </si>
  <si>
    <t>8,062*3,3*0,3</t>
  </si>
  <si>
    <t>3,74*3,3*0,3</t>
  </si>
  <si>
    <t>-5,5*2*0,3*2</t>
  </si>
  <si>
    <t>25</t>
  </si>
  <si>
    <t>341351105R00</t>
  </si>
  <si>
    <t xml:space="preserve">Bednění stěn a příček oboustranné zřízení svislé nebo šikmé (odkloněné), půdorysně přímé nebo zalomené, stěn nosných, výplňových, nebo příček, včetně vzpěr nebo jiného zajištění				_x000d_
</t>
  </si>
  <si>
    <t>50</t>
  </si>
  <si>
    <t>"osa 1 : "12,795*3,775*2</t>
  </si>
  <si>
    <t>"osa 2 : "12,389*3,775*2</t>
  </si>
  <si>
    <t>"osa 6 : "10,7*3,775*2</t>
  </si>
  <si>
    <t>"osa 7 : "4,33*3,775*2</t>
  </si>
  <si>
    <t>3,556*3,775*2</t>
  </si>
  <si>
    <t>3,384*3,775*2</t>
  </si>
  <si>
    <t>"osa D : "24,85*3,3*2</t>
  </si>
  <si>
    <t>"osa C :" 3,255*3,3*2</t>
  </si>
  <si>
    <t>"osa B.2 : "2,62*3,775*2</t>
  </si>
  <si>
    <t>1,85*3,775*2</t>
  </si>
  <si>
    <t>"osa B.1 : "2,64*3,775*2</t>
  </si>
  <si>
    <t>2,525*3,775*2</t>
  </si>
  <si>
    <t>"osa A : "14,267*3,775*2</t>
  </si>
  <si>
    <t>7,798*3,775*2</t>
  </si>
  <si>
    <t>5,05*3,775*2</t>
  </si>
  <si>
    <t>"průvlak : "1,756*0,3*2</t>
  </si>
  <si>
    <t>"osa 1 : "7,91*2,83*2</t>
  </si>
  <si>
    <t>"osa 2 : "4,732*2,92*2</t>
  </si>
  <si>
    <t>"osa 3 : "4,66*2,92*2</t>
  </si>
  <si>
    <t>"osa 4 :" 4,66*2,92*2</t>
  </si>
  <si>
    <t>"osa 5 :" 3,74*2,89*2</t>
  </si>
  <si>
    <t>5,33*3,12*2</t>
  </si>
  <si>
    <t>"osa 6 : "6,57*2,8*2</t>
  </si>
  <si>
    <t>"osa 7.2 : "12,358*0,2*2,94</t>
  </si>
  <si>
    <t>"osa A.1 : "7,528*3,25*2</t>
  </si>
  <si>
    <t>"osa B.1 :" 13,427*3,3*2</t>
  </si>
  <si>
    <t>8,063*3,3*2</t>
  </si>
  <si>
    <t>"osa B.2 : "6,108*2,98*2</t>
  </si>
  <si>
    <t>"osa C : "1,756*2,66*2</t>
  </si>
  <si>
    <t>7,97*0,465*2</t>
  </si>
  <si>
    <t>7,1*0,465*2</t>
  </si>
  <si>
    <t>"osa D : "25,258*2,63*2</t>
  </si>
  <si>
    <t>"Atika nad 1NP :" 4,36*2,215*2</t>
  </si>
  <si>
    <t>21,92*2,328*2</t>
  </si>
  <si>
    <t>"Atika nad 2NP :" 7,528*0,28*2</t>
  </si>
  <si>
    <t>12,378*0,27*2</t>
  </si>
  <si>
    <t>25,258*0,27*2</t>
  </si>
  <si>
    <t>7,91*0,27*2</t>
  </si>
  <si>
    <t>13,427*0,28*2</t>
  </si>
  <si>
    <t>8,063*0,28*2</t>
  </si>
  <si>
    <t>0,25*27*2</t>
  </si>
  <si>
    <t>"ŽB lavice : "3,366*0,725*2</t>
  </si>
  <si>
    <t>7,395*0,375*2</t>
  </si>
  <si>
    <t>7,395*0,35*2</t>
  </si>
  <si>
    <t>7,798*0,375*2</t>
  </si>
  <si>
    <t>7,798*0,35*2</t>
  </si>
  <si>
    <t>2,248*0,725*2</t>
  </si>
  <si>
    <t>4,96*3,3*2</t>
  </si>
  <si>
    <t>7,1*3,3*2</t>
  </si>
  <si>
    <t>7,97*3,3*2</t>
  </si>
  <si>
    <t>8,062*3,3*2</t>
  </si>
  <si>
    <t>3,74*3,3*2</t>
  </si>
  <si>
    <t>341351106R00</t>
  </si>
  <si>
    <t>Bednění stěn a příček oboustranné odstranění svislé nebo šikmé (odkloněné), půdorysně přímé nebo zalomené, stěn nosných, výplňových, nebo příček, včetně vzpěr nebo jiného zajištění</t>
  </si>
  <si>
    <t>52</t>
  </si>
  <si>
    <t>27</t>
  </si>
  <si>
    <t>341361821R00</t>
  </si>
  <si>
    <t>Výztuž stěn a příček z betonářské oceli 10 505(R) rovných i oblých, svislých i šikmých. Včetně distančních prvků.</t>
  </si>
  <si>
    <t>54</t>
  </si>
  <si>
    <t>"D.1.2.09 Svislé konstrukce 1 NP - výztuž : "13,3207</t>
  </si>
  <si>
    <t>"D.1.2.12 Svislé konstrukce 2 NP - výztuž : "6,2796</t>
  </si>
  <si>
    <t>342255028RT1</t>
  </si>
  <si>
    <t>Příčky z cihel a tvárnic nepálených příčky z příčkovek pórobetonových tloušťky 150 mm včetně pomocného lešení</t>
  </si>
  <si>
    <t>56</t>
  </si>
  <si>
    <t>"2.4. - 2.3 :" 3,3*2,66</t>
  </si>
  <si>
    <t>29</t>
  </si>
  <si>
    <t>319211332RT4</t>
  </si>
  <si>
    <t>Utěsnění zdiva - fabion z těsnicí malty v koutu podlahy r 50 mm</t>
  </si>
  <si>
    <t>58</t>
  </si>
  <si>
    <t>"P.14 : "80</t>
  </si>
  <si>
    <t>311271177RT6</t>
  </si>
  <si>
    <t>Zdivo nosné z tvárnic porobetonových hladkých tloušťky 300 mm, charakteristická pevnost v tlaku fk = 3,93 MPa, součinitel prostupu tepla U=0,541 W/m2.K</t>
  </si>
  <si>
    <t>60</t>
  </si>
  <si>
    <t>"P.09 : "1,5*0,25*0,3</t>
  </si>
  <si>
    <t>21,1*0,25*1</t>
  </si>
  <si>
    <t>342</t>
  </si>
  <si>
    <t>Stěny a příčky montované lehké</t>
  </si>
  <si>
    <t>31</t>
  </si>
  <si>
    <t>347016231R00</t>
  </si>
  <si>
    <t>Předstěny opláštěné sádrokartonovými deskami volně stojící, bez izolace 1x nosná ocelová konstrukce CW 100, dvojité opláštění, desky standard, tloušťky 12,5 mm, tloušťka stěny 125 mm, požární odolnost EI 45</t>
  </si>
  <si>
    <t>62</t>
  </si>
  <si>
    <t>Poznámka k položce:_x000d_
Včetně:_x000d_
- nezbytné úpravy desek na příslušný rozměr_x000d_
- úpravy rohů, koutů a hran konstrukcí ze sádrokartonu_x000d_
- standardního tmelení Q2, to je: základní tmelení Q1+ dodatečné tmelení (tmelení najemno) a případné přebroušení.</t>
  </si>
  <si>
    <t>"2.4 : "3,8*2,84</t>
  </si>
  <si>
    <t>"1.7 : "1,15*1,25</t>
  </si>
  <si>
    <t>"2.3 : "0,5*2,66</t>
  </si>
  <si>
    <t>347016221R00</t>
  </si>
  <si>
    <t>Předstěny opláštěné sádrokartonovými deskami volně stojící, bez izolace 1x nosná ocelová konstrukce CW 75, dvojité opláštění, desky standard, tloušťky 12,5 mm, tloušťka stěny 100 mm, požární odolnost EI 45</t>
  </si>
  <si>
    <t>64</t>
  </si>
  <si>
    <t>"2.4 : "3,3*2,66</t>
  </si>
  <si>
    <t>Vodorovné konstrukce</t>
  </si>
  <si>
    <t>33</t>
  </si>
  <si>
    <t>411321414R00</t>
  </si>
  <si>
    <t>Beton stropů železový stropů deskových, desek plochých střech, desek balkónových, desek hřibových stropů včetně hlavic hřibových sloupů, železový (bez výztuže) třídy C 25/30</t>
  </si>
  <si>
    <t>66</t>
  </si>
  <si>
    <t xml:space="preserve">D.1.2.03 KONSTRUKCE 1.NP - TVAR : </t>
  </si>
  <si>
    <t>346,16*0,2</t>
  </si>
  <si>
    <t>-0,45*0,75*0,2</t>
  </si>
  <si>
    <t>-7,1*4,36*0,2</t>
  </si>
  <si>
    <t>-8,016*3,735*0,2</t>
  </si>
  <si>
    <t>-2,655*2,6*0,2</t>
  </si>
  <si>
    <t>247,5*0,18</t>
  </si>
  <si>
    <t>411351203R00</t>
  </si>
  <si>
    <t>Bednění stropů deskových včetně podpěrné konstrukce výšky do 3,5 m přes 5 do 10 kPa, - zřízení</t>
  </si>
  <si>
    <t>68</t>
  </si>
  <si>
    <t>Poznámka k položce:_x000d_
s pomocným lešením</t>
  </si>
  <si>
    <t>346,15</t>
  </si>
  <si>
    <t>247,5</t>
  </si>
  <si>
    <t>35</t>
  </si>
  <si>
    <t>411351204R00</t>
  </si>
  <si>
    <t>Bednění stropů deskových včetně podpěrné konstrukce výšky do 3,5 m přes 5 do 10 kPa, - odstranění</t>
  </si>
  <si>
    <t>70</t>
  </si>
  <si>
    <t>411361221R00</t>
  </si>
  <si>
    <t>Výztuž stropů z betonářské oceli 10 216(E) prostě uložených, vetknutých i spojitých, deskových, trámových (žebrových, kazetových), s keramickými a jinými vložkami, konzolových nebo balkónových, hřibových včetně hlavic hřibových sloupů, plochých střech a pro zavěšení železobetonových podhledů. Včetně distančních prvků.</t>
  </si>
  <si>
    <t>72</t>
  </si>
  <si>
    <t>"D.1.2.10 Strop nad 1NP - výztuž : "5,7910</t>
  </si>
  <si>
    <t>"D.1.2.15 Strop nad 2NP - výztuž : "3,2295</t>
  </si>
  <si>
    <t>37</t>
  </si>
  <si>
    <t>430321414R00</t>
  </si>
  <si>
    <t>Beton schodišťových konstrukcí (stupňů, schodnic, ramen, podest s nosníky) železový třídy C 25/30</t>
  </si>
  <si>
    <t>74</t>
  </si>
  <si>
    <t>"schodiště, m3 :" 2,3</t>
  </si>
  <si>
    <t>430361821R00</t>
  </si>
  <si>
    <t>Výztuž schodišťových konstrukcí (stupňů, schodnic, ramen, podest s nosníky) z betonářské oceli 10505 Včetně distančních prvků.</t>
  </si>
  <si>
    <t>76</t>
  </si>
  <si>
    <t>"D1.2.11 Schodiště v 1NP - výztuž : "0,292</t>
  </si>
  <si>
    <t>39</t>
  </si>
  <si>
    <t>433351131R00</t>
  </si>
  <si>
    <t>Bednění schodnic přímočarých zřízení s pomocným lešením o výšce podlahy do 1900 mm a pro zatížení do 1,5 kPa, včetně podpěrné konstrukce do výšky 4 m</t>
  </si>
  <si>
    <t>78</t>
  </si>
  <si>
    <t>433351132R00</t>
  </si>
  <si>
    <t>Bednění schodnic přímočarých odstranění včetně podpěrné konstrukce do výšky 4 m</t>
  </si>
  <si>
    <t>80</t>
  </si>
  <si>
    <t>41</t>
  </si>
  <si>
    <t>434351141R00</t>
  </si>
  <si>
    <t>Bednění stupňů betonovaných na podstupňové desce nebo na terénu přímočarých zřízení</t>
  </si>
  <si>
    <t>82</t>
  </si>
  <si>
    <t>434351142R00</t>
  </si>
  <si>
    <t>Bednění stupňů betonovaných na podstupňové desce nebo na terénu přímočarých odstranění</t>
  </si>
  <si>
    <t>84</t>
  </si>
  <si>
    <t>61</t>
  </si>
  <si>
    <t>Úpravy povrchů vnitřní</t>
  </si>
  <si>
    <t>43</t>
  </si>
  <si>
    <t>612481211RT2</t>
  </si>
  <si>
    <t>Vyztužení povrchu vnitřních stěn sklotextilní síťovinou s dodávkou síťoviny a stěrkového tmelu</t>
  </si>
  <si>
    <t>86</t>
  </si>
  <si>
    <t>"2.3 - 2.4 : "3,*2,66</t>
  </si>
  <si>
    <t>612421637R00</t>
  </si>
  <si>
    <t>Omítky vnitřní stěn vápenné nebo vápenocementové v podlaží i ve schodišti štukové</t>
  </si>
  <si>
    <t>88</t>
  </si>
  <si>
    <t>"2.3 - 2.4 : "3*2,66</t>
  </si>
  <si>
    <t>Úpravy povrchů vnější</t>
  </si>
  <si>
    <t>45</t>
  </si>
  <si>
    <t>622311512R00</t>
  </si>
  <si>
    <t>Zateplení suterénu extrudovaným polysterenem, tloušťky 100 mm nanesení lepicího tmelu na izolační desky, nalepení desek a zajištění talířovými hmoždinkami (6 ks/m2). Bez povrchové úpravy desek.</t>
  </si>
  <si>
    <t>90</t>
  </si>
  <si>
    <t>622421143R00</t>
  </si>
  <si>
    <t>Omítky vnější stěn vápenné nebo vápenocementové štukové, , složitost 1÷ 2</t>
  </si>
  <si>
    <t>92</t>
  </si>
  <si>
    <t xml:space="preserve">STN3 STĚNA OBVODOVÁ 2NP – ATIKA (PROVĚTRÁVANÁ) : </t>
  </si>
  <si>
    <t>"probarvená omítka : "1,063*3,8</t>
  </si>
  <si>
    <t>1,063*21,56</t>
  </si>
  <si>
    <t>47</t>
  </si>
  <si>
    <t>622311232RT7</t>
  </si>
  <si>
    <t>Zateplení fasády, prodyšným expandovaným polystyrénem, tloušťky 100 mm, zakončené stěrkou s výztužnou tkaninou</t>
  </si>
  <si>
    <t>94</t>
  </si>
  <si>
    <t>Poznámka k položce:_x000d_
Součinitel tepelné vodivosti izolantu je 0,039 W/mK. nanesení lepicího tmelu na izolační desky, nalepení desek, zajištění talířovými hmoždinkami (6 ks/m2), přebroušení desek EPS, nebo kašírování u minerálních desek, natažení stěrky, vtlačení výztužné tkaniny, přehlazení stěrky. Další vrstvy podle popisu položky. Včetně rohových lišt na hranách budov.</t>
  </si>
  <si>
    <t xml:space="preserve">flexibilní lepidlo : </t>
  </si>
  <si>
    <t xml:space="preserve">tepelná izolace – fasádní EPS, mechanicky kotvený s přerušením tep. mostu : </t>
  </si>
  <si>
    <t xml:space="preserve">armovaná stěrka : </t>
  </si>
  <si>
    <t>1,063*3,8</t>
  </si>
  <si>
    <t>63</t>
  </si>
  <si>
    <t>Podlahy a podlahové konstrukce</t>
  </si>
  <si>
    <t>631312711R00</t>
  </si>
  <si>
    <t>Mazanina z betonu prostého tl. přes 50 do 80 mm třídy C 25/30, Včetně vytvoření dilatačních spár, bez zaplnění.(z kameniva) hlazená dřevěným hladítkem</t>
  </si>
  <si>
    <t>96</t>
  </si>
  <si>
    <t xml:space="preserve">betonová mazanina ve spádu tl. 60 mm, m3 : </t>
  </si>
  <si>
    <t>"1.4 : "20,8*0,06</t>
  </si>
  <si>
    <t>"1.5 : "60,2*0,11</t>
  </si>
  <si>
    <t>"1.10 :" 9,9*0,11</t>
  </si>
  <si>
    <t>"1.11 : "6,4*0,11</t>
  </si>
  <si>
    <t>"1.4 : "20,8*0,11</t>
  </si>
  <si>
    <t>"1.6 : "9,3*0,11</t>
  </si>
  <si>
    <t xml:space="preserve">PDL4a PODLAHA 2NP (ZÁZEMÍ) : </t>
  </si>
  <si>
    <t xml:space="preserve">betonová mazanina ve spádu, tl. 60 mm, m3 : </t>
  </si>
  <si>
    <t>"2.1 : "88,3*0,11</t>
  </si>
  <si>
    <t>"2.2 : "9,3*0,06</t>
  </si>
  <si>
    <t>"2.3 : "9,3*0,06</t>
  </si>
  <si>
    <t>"2.4 :" 11,7*0,06</t>
  </si>
  <si>
    <t xml:space="preserve">PDL4b PODLAHA 2NP (ZÁZEMÍ, BEZ PODL. TOPENÍ ) : </t>
  </si>
  <si>
    <t>"2.5 : "35*0,117</t>
  </si>
  <si>
    <t xml:space="preserve">PDL5 PODLAHA 2NP - KONZOLA : </t>
  </si>
  <si>
    <t xml:space="preserve">betonová mazanina ve spádu, tl. 60 mm , m3 : </t>
  </si>
  <si>
    <t>"2.5 : "35*0,06</t>
  </si>
  <si>
    <t>49</t>
  </si>
  <si>
    <t>63.002</t>
  </si>
  <si>
    <t>D+M Systémový fabion v. 100 mm</t>
  </si>
  <si>
    <t>100</t>
  </si>
  <si>
    <t>"1.1 :" 12,79</t>
  </si>
  <si>
    <t>"1.2 :" 48</t>
  </si>
  <si>
    <t>"1.3 : "13,7</t>
  </si>
  <si>
    <t>"1.4 : "21,1</t>
  </si>
  <si>
    <t>"1.5 : "44,72</t>
  </si>
  <si>
    <t>"1.6 : "12,35</t>
  </si>
  <si>
    <t>"1.10 : "13,61</t>
  </si>
  <si>
    <t>"1.11 : "10,44</t>
  </si>
  <si>
    <t>"2.1 : "67</t>
  </si>
  <si>
    <t>"2.2 : "13,1</t>
  </si>
  <si>
    <t>"2.3 : "12,25</t>
  </si>
  <si>
    <t>63.003</t>
  </si>
  <si>
    <t>D+M Strojně hlazený beton</t>
  </si>
  <si>
    <t>-260418617</t>
  </si>
  <si>
    <t xml:space="preserve">strojně hlazený beton C 20/25 se vsypem tl. 125 mm </t>
  </si>
  <si>
    <t>"1.1 : "10,6</t>
  </si>
  <si>
    <t>"1.2 :" 83,3</t>
  </si>
  <si>
    <t>"1.3 : "11,1</t>
  </si>
  <si>
    <t>"1.7 : "9,6</t>
  </si>
  <si>
    <t>"2.2 : "9,3</t>
  </si>
  <si>
    <t>"2.3 : "9,3</t>
  </si>
  <si>
    <t>"2.4 : "11,7</t>
  </si>
  <si>
    <t>"2.5 : "35</t>
  </si>
  <si>
    <t>51</t>
  </si>
  <si>
    <t>63.004</t>
  </si>
  <si>
    <t>D+M Dvousložková epoxidová snátěrová hmota se vsypem</t>
  </si>
  <si>
    <t>1029547851</t>
  </si>
  <si>
    <t>"1.4 : "20,8</t>
  </si>
  <si>
    <t>"1.5 : "60,2</t>
  </si>
  <si>
    <t>"1.6 : "9,3</t>
  </si>
  <si>
    <t>"1.10 : "9,9</t>
  </si>
  <si>
    <t>"1.11 : "6,4</t>
  </si>
  <si>
    <t>"2.1 : "88,3</t>
  </si>
  <si>
    <t>632922913R00</t>
  </si>
  <si>
    <t>Kladení dlaždic na terče - podložky terče plastové dlaždice 500 x 500 mm</t>
  </si>
  <si>
    <t>104</t>
  </si>
  <si>
    <t xml:space="preserve">STŘECHA : </t>
  </si>
  <si>
    <t>"betonová dlažba 500x500x50 mm : "7,5</t>
  </si>
  <si>
    <t>53</t>
  </si>
  <si>
    <t>592453331R</t>
  </si>
  <si>
    <t>Dlažba betonová typ: dvouvrstvý, s fazetou; tl. = 50,00 mm; délka = 500,0 mm; šířka = 500,0 mm; povrch: impregnace, hladký; zátěž: pochozí</t>
  </si>
  <si>
    <t>106</t>
  </si>
  <si>
    <t>"betonová dlažba 500x500x50 mm :" 7,5</t>
  </si>
  <si>
    <t>Výplně otvorů</t>
  </si>
  <si>
    <t>64.O01</t>
  </si>
  <si>
    <t>O/01 D+M Hliníkové okno jednodílné s izolačním trijsklem, 2000x750 mm</t>
  </si>
  <si>
    <t>ks</t>
  </si>
  <si>
    <t>108</t>
  </si>
  <si>
    <t>55</t>
  </si>
  <si>
    <t>64.O02</t>
  </si>
  <si>
    <t>O/02 D+M Ext. hliníkové dvoukřídlé dveře do rámové zárubně, 1800x2400 mm, PK</t>
  </si>
  <si>
    <t>110</t>
  </si>
  <si>
    <t>64.O03</t>
  </si>
  <si>
    <t>O/03 D+M Ext. hliníkové dvoukřídlé dveře prosklené do rámové zárubně, 1800x2400 mm, PK</t>
  </si>
  <si>
    <t>112</t>
  </si>
  <si>
    <t>57</t>
  </si>
  <si>
    <t>64.O05</t>
  </si>
  <si>
    <t>O/05 D+M Ext. hliníkové dvoukřídlé dveře s prosklením do rámové zárubně, 1100x2400 mm, PK</t>
  </si>
  <si>
    <t>114</t>
  </si>
  <si>
    <t>64.O06</t>
  </si>
  <si>
    <t>O/06 D+M Hliníkové okno jednodílné s izolačním trojsklem, 1800x900 mm</t>
  </si>
  <si>
    <t>116</t>
  </si>
  <si>
    <t>59</t>
  </si>
  <si>
    <t>64.O07</t>
  </si>
  <si>
    <t>O/07 D+M Ext. hliníkové dvoukřídlé dveře plné do rámové zárubně, 1500x2100 mm</t>
  </si>
  <si>
    <t>118</t>
  </si>
  <si>
    <t>64.O08</t>
  </si>
  <si>
    <t>O/08 D+M Ext. hliníkové dvoukřídlé dveře plné do rámové zárubně, 1800x2300 mm</t>
  </si>
  <si>
    <t>120</t>
  </si>
  <si>
    <t>Lešení a stavební výtahy</t>
  </si>
  <si>
    <t>941941031R00</t>
  </si>
  <si>
    <t>Montáž lešení lehkého pracovního řadového s podlahami šířky od 0,80 do 1,00 m, výšky do 10 m Včetně kotvení lešení.</t>
  </si>
  <si>
    <t>122</t>
  </si>
  <si>
    <t>Poznámka k položce:_x000d_
včetně kotvení</t>
  </si>
  <si>
    <t>941941831R00</t>
  </si>
  <si>
    <t>Demontáž lešení lehkého řadového s podlahami šířky od 0,8 do 1 m, výšky do 10 m</t>
  </si>
  <si>
    <t>124</t>
  </si>
  <si>
    <t>941941191R00</t>
  </si>
  <si>
    <t>Montáž lešení lehkého pracovního řadového s podlahami příplatek za každý další i započatý měsíc použití lešení šířky šířky od 0,80 do 1,00 m a výšky do 10 m</t>
  </si>
  <si>
    <t>126</t>
  </si>
  <si>
    <t>941955003R00</t>
  </si>
  <si>
    <t>Lešení lehké pracovní pomocné pomocné, o výšce lešeňové podlahy přes 1,9 do 2,5 m</t>
  </si>
  <si>
    <t>128</t>
  </si>
  <si>
    <t>99</t>
  </si>
  <si>
    <t>Staveništní přesun hmot</t>
  </si>
  <si>
    <t>65</t>
  </si>
  <si>
    <t>998012022R00</t>
  </si>
  <si>
    <t>Přesun hmot pro budovy s nosnou konstr. monolit. výšky přes 6 do 12 m přesun hmot pro budovy občanské výstavby (JKSO 801), budovy pro bydlení (JKSO 803) budovy pro výrobu a služby (JKSO 812) s nosnou svislou konstrukcí monolitickou betonovou tyčovou nebo plošnou</t>
  </si>
  <si>
    <t>130</t>
  </si>
  <si>
    <t>711</t>
  </si>
  <si>
    <t>Izolace proti vodě</t>
  </si>
  <si>
    <t>711112001</t>
  </si>
  <si>
    <t>Provedení izolace proti zemní vlhkosti natěradly a tmely za studena na ploše svislé S nátěrem penetračním</t>
  </si>
  <si>
    <t>CS ÚRS 2024 01</t>
  </si>
  <si>
    <t>1492742218</t>
  </si>
  <si>
    <t>Online PSC</t>
  </si>
  <si>
    <t>https://podminky.urs.cz/item/CS_URS_2024_01/711112001</t>
  </si>
  <si>
    <t>(14,524+7,798+5,249+4,292+3,532+3,384+25,258+12,795)*1,75</t>
  </si>
  <si>
    <t>67</t>
  </si>
  <si>
    <t>M</t>
  </si>
  <si>
    <t>11163150</t>
  </si>
  <si>
    <t>lak penetrační asfaltový</t>
  </si>
  <si>
    <t>-1254071311</t>
  </si>
  <si>
    <t>Poznámka k položce:_x000d_
Spotřeba 0,3-0,4kg/m2</t>
  </si>
  <si>
    <t>134,456*0,00034 'Přepočtené koeficientem množství</t>
  </si>
  <si>
    <t>711212000RW4</t>
  </si>
  <si>
    <t>Izolace proti vodě nátěr podkladní pod hydroizolační stěrky, Penetrace silikátová; funkce: proti tvorbě skvrn, zpevnění povrchu, proti průniku chemikálií, hydrofobizační; ředidlo: bez nutnosti ředit</t>
  </si>
  <si>
    <t>132</t>
  </si>
  <si>
    <t>"P.14 : "98</t>
  </si>
  <si>
    <t>69</t>
  </si>
  <si>
    <t>711212002RW5</t>
  </si>
  <si>
    <t>Izolace proti vodě stěrka hydroizolační dvousložková, proti tlakové vodě</t>
  </si>
  <si>
    <t>134</t>
  </si>
  <si>
    <t>"P.14 :" 98</t>
  </si>
  <si>
    <t>"P.17 :" 45</t>
  </si>
  <si>
    <t>711111001RZ1</t>
  </si>
  <si>
    <t>Provedení izolace proti zemní vlhkosti natěradly za studena na ploše vodorovné nátěrem penetračním, 1 x nátěr, včetně dodávky penetračního laku ALP, Penetrace asfaltová; funkce: zpevnění povrchu, adhezní můstek; ředidlo: organické</t>
  </si>
  <si>
    <t>136</t>
  </si>
  <si>
    <t>320,257</t>
  </si>
  <si>
    <t>71</t>
  </si>
  <si>
    <t>711141559RY5</t>
  </si>
  <si>
    <t>Provedení očištění povrchu a natavení dvou vrstev asfaltového těžkého pásu a modifikovaného asfaltového pásu včetně dodávky materiálů.</t>
  </si>
  <si>
    <t>138</t>
  </si>
  <si>
    <t>320,257*0,1</t>
  </si>
  <si>
    <t>711142559S</t>
  </si>
  <si>
    <t>Provedení izolace proti zemní vlhkosti pásy přitavením NAIP na ploše svislé S</t>
  </si>
  <si>
    <t>-393175803</t>
  </si>
  <si>
    <t>134,*0,15</t>
  </si>
  <si>
    <t>73</t>
  </si>
  <si>
    <t>711212002RT1</t>
  </si>
  <si>
    <t>dvouvrstvá</t>
  </si>
  <si>
    <t>140</t>
  </si>
  <si>
    <t xml:space="preserve">podkladní beton vč. voděodolné stěrky (horní rovina ve spádu) tl. 75 mm, m2 : </t>
  </si>
  <si>
    <t>"1.8 :" 30,9</t>
  </si>
  <si>
    <t>"1.9 : "29,8</t>
  </si>
  <si>
    <t>711823121RT6</t>
  </si>
  <si>
    <t>Ochrana konstrukcí nopovou fólií svisle, výška nopu 20 mm, včetně dodávky fólie</t>
  </si>
  <si>
    <t>142</t>
  </si>
  <si>
    <t>75</t>
  </si>
  <si>
    <t>711823129RT5</t>
  </si>
  <si>
    <t>Ochrana konstrukcí nopovou fólií ukončovací lišta, , včetně dodávky lišty</t>
  </si>
  <si>
    <t>144</t>
  </si>
  <si>
    <t>711007</t>
  </si>
  <si>
    <t>D+M Třísložková tixotropní epoxicementová malta na vyrovnávací stěrku vlhkých povrchů</t>
  </si>
  <si>
    <t>-1774385971</t>
  </si>
  <si>
    <t xml:space="preserve">PDL2  PODLAHA NA TERÉNU – 1NP (VODNÍ NÁDRŽ) - vodorovné </t>
  </si>
  <si>
    <t xml:space="preserve">STN4 STĚNA NÁDRŽE 1.np / 2.np / DO v +3,400 /  - svislé</t>
  </si>
  <si>
    <t>Třísložková tixotropní epoxicementová malta na vyrovnávací stěrku vlhkých povrchů</t>
  </si>
  <si>
    <t>Třísložkový epoxicementový primer na nesavé podklady s vyšším obsahem vlhkosti</t>
  </si>
  <si>
    <t>190</t>
  </si>
  <si>
    <t>77</t>
  </si>
  <si>
    <t>998711202R00</t>
  </si>
  <si>
    <t>Přesun hmot pro izolace proti vodě svisle do 12 m 50 m vodorovně měřeno od těžiště půdorysné plochy skládky do těžiště půdorysné plochy objektu</t>
  </si>
  <si>
    <t>%</t>
  </si>
  <si>
    <t>146</t>
  </si>
  <si>
    <t>712</t>
  </si>
  <si>
    <t>Povlakové krytiny</t>
  </si>
  <si>
    <t>712372111RX</t>
  </si>
  <si>
    <t>Provedení povlakové krytiny střech do 10°, fólií kotvenou do betonového podkladu, 4 kotvy/m2, včetně dodávky fólie tl. 2 mm včetně ukotvení k podkladu hmoždinkami, svaření všech spojů a překrytí kotev fólií.</t>
  </si>
  <si>
    <t>148</t>
  </si>
  <si>
    <t xml:space="preserve">"PVC fólie kotvená, tl.  2 mm, m2 : "3*1,5</t>
  </si>
  <si>
    <t>79</t>
  </si>
  <si>
    <t>712771401</t>
  </si>
  <si>
    <t>Provedení vegetační vrstvy ze substrátu tl do 100 mm vegetační střechy sklon do 5°</t>
  </si>
  <si>
    <t>150</t>
  </si>
  <si>
    <t xml:space="preserve">STR1 STŘECHA PLOCHÁ 2.NP, VEGETAČNÍ – EXTENZIVNÍ (spád 3°) : </t>
  </si>
  <si>
    <t>"substrát pro extenzivní zelené střechy + vegetace, tl. 100 mm, m2 :" 240</t>
  </si>
  <si>
    <t>712391171RT1</t>
  </si>
  <si>
    <t>Textílie na střechách do 10° podkladní, položení - bez dodávky textílie</t>
  </si>
  <si>
    <t>152</t>
  </si>
  <si>
    <t>"separační vrstva - netkaná textilie ze 100% polypropylenu o plošné hm. min 200g/m, tl. 2 mm, m2 : "240</t>
  </si>
  <si>
    <t>"separační vrstva - netkaná textilie ze 100% polypropylenu o plošné hm. min 300g/m, tl. 2 mm, m2 : "240</t>
  </si>
  <si>
    <t>"separační vrstva – netkaná textilie ze 100% polypropylenu o plošné hm. min 300g/m : "240</t>
  </si>
  <si>
    <t xml:space="preserve">STR2 STŘECHA PLOCHÁ 1.NP (spád 3%) B ROOF T3 !!! : </t>
  </si>
  <si>
    <t>"separační vrstva - netkaná textilie ze 100% polypropylenu o plošné hm. min 300g/m, tl. 2 mm,m2 : "85</t>
  </si>
  <si>
    <t xml:space="preserve">STR3 STŘECHA PŘÍSTŘEŠKŮ : </t>
  </si>
  <si>
    <t>"separační vrstva – netkaná textilie ze 100% polypropylenu o plošné hm. min 300g/m, tl. 2 mm, m2 :" 1,2*2,4*2</t>
  </si>
  <si>
    <t>81</t>
  </si>
  <si>
    <t>67390524R</t>
  </si>
  <si>
    <t>geotextilie PP, PES; funkce drenážní, separační, ochranná, výztužná, filtrační; plošná hmotnost 200 g/m2; tl. při 2 kPa 2,10 mm</t>
  </si>
  <si>
    <t>154</t>
  </si>
  <si>
    <t>"prořez a ztratné 15%, m2 : "240*0,15</t>
  </si>
  <si>
    <t>67390526R</t>
  </si>
  <si>
    <t>geotextilie PP, PES; funkce drenážní, separační, ochranná, výztužná, filtrační; plošná hmotnost 300 g/m2; tl. při 2 kPa 2,80 mm</t>
  </si>
  <si>
    <t>156</t>
  </si>
  <si>
    <t>"prořez a ztratné 15%, m2 : "85*0,15</t>
  </si>
  <si>
    <t>"separační vrstva – netkaná textilie ze 100% polypropylenu o plošné hm. min 300g/m, tl. 2 mm, m2 : "1,2*2,4*2</t>
  </si>
  <si>
    <t>"prořez a ztratné 15%, m2 : "5,76*0,15</t>
  </si>
  <si>
    <t>83</t>
  </si>
  <si>
    <t>712571801R00</t>
  </si>
  <si>
    <t>Povlaková krytina střech oblých termoplasty 1 vrstva, materiál ve specifikaci, bez rozlišení tloušťky fólie</t>
  </si>
  <si>
    <t>158</t>
  </si>
  <si>
    <t>"hydroizolace - fólie na bázi PVC-P se skleněnou výztužnou vložkou, odolná proti prorůstání kořenů vegetace (stabilizovaná přitížením), tl. 1,5 mm, m2</t>
  </si>
  <si>
    <t>240</t>
  </si>
  <si>
    <t xml:space="preserve">"hydroizolace - fólie na bázi PVC-P  se skleněnou výztužnou vložkou (stabilizovaná přitížením) B ROOF T3, tl. 2 mm, m2 : "85</t>
  </si>
  <si>
    <t>"PVC fólie kotvená, tl. 2 mm, m2 : "1,2*2,4*2</t>
  </si>
  <si>
    <t>"atika :" 0,9*(8,33+13,25+8,3+5,6+2,3+1,2+2,8+1,2+2,3+12,7+25)</t>
  </si>
  <si>
    <t>1015102161</t>
  </si>
  <si>
    <t>Fólie hydroizolační z PVC-P 77 šedá tl. 1,5 mm šířka 2,15 m (32,25 m2/role)</t>
  </si>
  <si>
    <t>160</t>
  </si>
  <si>
    <t>"hydroizolace - fólie na bázi PVC-P se skleněnou výztužnou vložkou, odolná proti prorůstání kořenů vegetace (stabilizovaná přitížením), tl. 1,5 mm, m</t>
  </si>
  <si>
    <t>"atika : "0,9*(8,33+13,25+8,3+5,6+2,3+1,2+2,8+1,2+2,3+12,7+25)</t>
  </si>
  <si>
    <t>85</t>
  </si>
  <si>
    <t>1015102162</t>
  </si>
  <si>
    <t>Fólie hydroizolační z PVC-P 77 šedá tl. 2,0 mm šířka 2,15 m (32,25 m2/role)</t>
  </si>
  <si>
    <t>162</t>
  </si>
  <si>
    <t>2615261395</t>
  </si>
  <si>
    <t>Substrát střešní extenzivní (2 m3/bigbag)</t>
  </si>
  <si>
    <t>164</t>
  </si>
  <si>
    <t>"substrát pro extenzivní zelené střechy + vegetace, tl. 100 mm, m3 : "240*0,1</t>
  </si>
  <si>
    <t>87</t>
  </si>
  <si>
    <t>712001</t>
  </si>
  <si>
    <t>Vegetace zelené střechy</t>
  </si>
  <si>
    <t>166</t>
  </si>
  <si>
    <t>"substrát pro extenzivní zelené střechy + vegetace : "240</t>
  </si>
  <si>
    <t>712771221</t>
  </si>
  <si>
    <t>Provedení drenážní vrstvy vegetační střechy z plastových nopových fólií v nopů do 25 mm do 5°</t>
  </si>
  <si>
    <t>168</t>
  </si>
  <si>
    <t>"drenážní a hydroakumulační vrstva (profil. hydroakumulační fólie z HDPE s perforací), tl. 20 mm, m2 :" 240</t>
  </si>
  <si>
    <t>89</t>
  </si>
  <si>
    <t>2640240902</t>
  </si>
  <si>
    <t>Kompozit vegetační 20 PLUS 1200×800 mm</t>
  </si>
  <si>
    <t>170</t>
  </si>
  <si>
    <t xml:space="preserve">drenážní a hydroakumulační vrstva : </t>
  </si>
  <si>
    <t>"(profil. hydroakumulační fólie z HDPE s perforací), tl. 20 mm, m2 : "240</t>
  </si>
  <si>
    <t>"prořez a ztratné 15%, m2 :" 240*0,15</t>
  </si>
  <si>
    <t>712311101RZ2</t>
  </si>
  <si>
    <t>Povlakové krytiny střech do 10° za studena nátěrem 2 x, penetračním nebo asfaltovým lakem, včetně dodávky materiálu, Penetrace asfaltová; funkce: zpevnění povrchu, adhezní můstek; ředidlo: organické</t>
  </si>
  <si>
    <t>172</t>
  </si>
  <si>
    <t xml:space="preserve">STR1STŘECHA PLOCHÁ 2.NP, VEGETAČNÍ – EXTENZIVNÍ (spád 3°) : </t>
  </si>
  <si>
    <t xml:space="preserve">parozábrana – asfaltový pás (1x) : </t>
  </si>
  <si>
    <t>"penetrační nátěr pod asfaltové pásy : "240</t>
  </si>
  <si>
    <t>"penetrační nátěr pod asfaltové pásy :" 85</t>
  </si>
  <si>
    <t>91</t>
  </si>
  <si>
    <t>712771201</t>
  </si>
  <si>
    <t>Provedení drenážní vrstvy vegetační střechy z kameniva tl do 100 mm sklon do 5°</t>
  </si>
  <si>
    <t>174</t>
  </si>
  <si>
    <t>"prané říční kamenivo - kačírek - fr. 16/32, tl. 50 mm, m2 :" 85</t>
  </si>
  <si>
    <t>58333674</t>
  </si>
  <si>
    <t>kamenivo těžené hrubé frakce 16/32</t>
  </si>
  <si>
    <t>176</t>
  </si>
  <si>
    <t>"prané říční kamenivo - kačírek - fr. 16/32, tl. 50 mm, t :" 85*0,05*1,6</t>
  </si>
  <si>
    <t>93</t>
  </si>
  <si>
    <t>998712202R00</t>
  </si>
  <si>
    <t>Přesun hmot pro povlakové krytiny v objektech výšky přes 6 do 12 m 50 m vodorovně</t>
  </si>
  <si>
    <t>178</t>
  </si>
  <si>
    <t>713</t>
  </si>
  <si>
    <t>Izolace tepelné</t>
  </si>
  <si>
    <t>713131141</t>
  </si>
  <si>
    <t>Montáž tepelné izolace stěn rohožemi, pásy, deskami, dílci, bloky (izolační materiál ve specifikaci) lepením celoplošně bez mechanického kotvení</t>
  </si>
  <si>
    <t>-303203157</t>
  </si>
  <si>
    <t>https://podminky.urs.cz/item/CS_URS_2024_01/713131141</t>
  </si>
  <si>
    <t xml:space="preserve">D13 - SOKL BUDOVY, Základy, XPS tl. 100 mm (lepené bitumenovou stěrkou) </t>
  </si>
  <si>
    <t>84,075*1,05</t>
  </si>
  <si>
    <t xml:space="preserve">D13 - SOKL BUDOVY, Základy, XPS tl. 160 mm  </t>
  </si>
  <si>
    <t>84,075*0,65</t>
  </si>
  <si>
    <t>95</t>
  </si>
  <si>
    <t>28376425</t>
  </si>
  <si>
    <t>deska XPS hrana polodrážková a hladký povrch 300kPA λ=0,035 tl 160mm</t>
  </si>
  <si>
    <t>-284457653</t>
  </si>
  <si>
    <t>54,64875*1,15 'Přepočtené koeficientem množství</t>
  </si>
  <si>
    <t>28376422</t>
  </si>
  <si>
    <t>deska XPS hrana polodrážková a hladký povrch 300kPA λ=0,035 tl 100mm</t>
  </si>
  <si>
    <t>1943570569</t>
  </si>
  <si>
    <t>88,27875*1,15 'Přepočtené koeficientem množství</t>
  </si>
  <si>
    <t>97</t>
  </si>
  <si>
    <t>713141124R00</t>
  </si>
  <si>
    <t>Montáž tepelné izolace plochých střech lepená na pruhy z PU lepidla</t>
  </si>
  <si>
    <t>180</t>
  </si>
  <si>
    <t>"tepelná izolace - polystyrén EPS 200 S (přilepeno), tl. 160 mm, m2 : "240</t>
  </si>
  <si>
    <t>"tepelná izolace - polystyrén EPS 200 S (přilepeno), tl. 240 mm, m2 :" 85</t>
  </si>
  <si>
    <t>"EPS spád klín / 20-50 mm/, m2 : "1,2*2,4*2</t>
  </si>
  <si>
    <t>98</t>
  </si>
  <si>
    <t>713141312R00</t>
  </si>
  <si>
    <t>Montáž tepelné izolace plochých střech jednovrstvé, tloušťky do 160 mm na kotvy</t>
  </si>
  <si>
    <t>182</t>
  </si>
  <si>
    <t>"tepelná izolace - polystyrén EPS 150 S, tl.100mm :" 240</t>
  </si>
  <si>
    <t xml:space="preserve">(mech. kotvený přes asf. pás do střechy), tl. 160 mm, m2 : </t>
  </si>
  <si>
    <t>"tepelná izolace - polystyrén EPS 150 S, tl.20-100mm (spádové klíny ~3%) (mech. kotvený přes asf. pás do střechy) :" 85</t>
  </si>
  <si>
    <t>713121111R00</t>
  </si>
  <si>
    <t>Montáž tepelné izolace podlah jednovrstvá, bez dodávky materiálu</t>
  </si>
  <si>
    <t>184</t>
  </si>
  <si>
    <t xml:space="preserve">tepelná izolace – polystyrén EPS 200 S, tl. 140 mm, m2 : </t>
  </si>
  <si>
    <t>"1.7 :" 9,6</t>
  </si>
  <si>
    <t>"1.1 :" 10,6</t>
  </si>
  <si>
    <t>"1.3 :" 11,1</t>
  </si>
  <si>
    <t xml:space="preserve">tepelná izolace – FOAMGLASS tl. 140 mm, m2 : </t>
  </si>
  <si>
    <t>"1.9 :" 29,8</t>
  </si>
  <si>
    <t>"1.4 :" 20,8</t>
  </si>
  <si>
    <t>"1.5 :" 60,2</t>
  </si>
  <si>
    <t>"1.10 :" 9,9</t>
  </si>
  <si>
    <t>"1.11 :" 6,4</t>
  </si>
  <si>
    <t>"1.6 :" 9,3</t>
  </si>
  <si>
    <t xml:space="preserve">kročejová izolace – polystyrén EPS 4000, tl. 40 mm, m2 : </t>
  </si>
  <si>
    <t>"2.1 :" 88,3</t>
  </si>
  <si>
    <t>"2.2 :" 9,3</t>
  </si>
  <si>
    <t>"2.3 :" 9,3</t>
  </si>
  <si>
    <t>"2.4 :" 11,7</t>
  </si>
  <si>
    <t>"2.5 :" 35</t>
  </si>
  <si>
    <t>713141151R00</t>
  </si>
  <si>
    <t>Montáž tepelné izolace plochých střech kladená na sucho, jednovrstvá</t>
  </si>
  <si>
    <t>186</t>
  </si>
  <si>
    <t>"antivibrační desky na bázi PUR tl. 25mm, pevnost 1,5t/m2 : "3*1,5</t>
  </si>
  <si>
    <t>"XPS polystyren tl. 250 mm, pevnost 300 kPa při 10% stlačení : "3*1,5</t>
  </si>
  <si>
    <t>"atika : "14,65</t>
  </si>
  <si>
    <t>101</t>
  </si>
  <si>
    <t>28376412.AR</t>
  </si>
  <si>
    <t>Výrobek izolační pro budovy z extrudovaného polystyrenu (XPS) tvar: deska; tloušťka d = 50,0 mm; lambda = 0,034 W/(m.K); pevnost v tlaku CS 500 kPa; RtF: E</t>
  </si>
  <si>
    <t>188</t>
  </si>
  <si>
    <t>69,65*0,08</t>
  </si>
  <si>
    <t>102</t>
  </si>
  <si>
    <t>283754601R</t>
  </si>
  <si>
    <t>Výrobek izolační pro budovy z extrudovaného polystyrenu (XPS) tvar: deska; lambda = 0,035 W/(m.K)</t>
  </si>
  <si>
    <t>"XPS polystyren tl. 250 mm, pevnost 300 kPa při 10% stlačení : "3*1,5*0,25</t>
  </si>
  <si>
    <t>103</t>
  </si>
  <si>
    <t>713191100RT9</t>
  </si>
  <si>
    <t>Izolace tepelné běžných konstrukcí - doplňky položení separační fólie, včetně dodávky PE fólie, Fólie hladká separační</t>
  </si>
  <si>
    <t>192</t>
  </si>
  <si>
    <t xml:space="preserve">separační vrstva – PE fólie : </t>
  </si>
  <si>
    <t>"1.8 : "30,9</t>
  </si>
  <si>
    <t>"prořez a ztratné 10%, m2 : "60,7*0,1</t>
  </si>
  <si>
    <t>"prořez a ztratné 10%, m2 : "123,3*0,1</t>
  </si>
  <si>
    <t>28375977R</t>
  </si>
  <si>
    <t>Výrobek izolační pro budovy z pěnového polystyrenu (EPS) tvar: spádová deska; označení: S, GREY; OH = 25 kg/m3; lambda = 0,030 W/(m.K); pevnost v tlaku CS 150 kPa; RtF: E</t>
  </si>
  <si>
    <t>194</t>
  </si>
  <si>
    <t>"tepelná izolace - polystyrén EPS 150 S, tl.100mm : "240*0,16</t>
  </si>
  <si>
    <t xml:space="preserve">(mech. kotvený přes asf. pás do střechy), tl. 160 mm, m3 : </t>
  </si>
  <si>
    <t>"prořez a ztratné 15%, m3 : "38,4*0,16</t>
  </si>
  <si>
    <t>105</t>
  </si>
  <si>
    <t>28375977RX2</t>
  </si>
  <si>
    <t>Deska spádová EPS150 S</t>
  </si>
  <si>
    <t>196</t>
  </si>
  <si>
    <t>"tepelná izolace - polystyrén EPS 200 S (přilepeno), tl. 240 mm, m3 : "85*0,06</t>
  </si>
  <si>
    <t>"prořez a ztratné 15%, m3 : "5,1*0,15</t>
  </si>
  <si>
    <t>"EPS spád klín / 20-50 mm/, m3 : "1,2*2,4*2*0,35</t>
  </si>
  <si>
    <t>"prořez a ztratné 15%, m3 : "2,016*0,15</t>
  </si>
  <si>
    <t>713141221RK4</t>
  </si>
  <si>
    <t>Montáž tepelné izolace plochých střech montáž parozábrany na plný podklad plochých střech, včetně dodávky materiálu, Parozábrana polymerní</t>
  </si>
  <si>
    <t>198</t>
  </si>
  <si>
    <t>"parozábrana – asfaltový pás (1x), tl. 4 mm, m2 : "240</t>
  </si>
  <si>
    <t>107</t>
  </si>
  <si>
    <t>713.001</t>
  </si>
  <si>
    <t>Tepelná izolace z desek z pěnového skla, pevnost v tlaku min. 1,6 Mpa</t>
  </si>
  <si>
    <t>200</t>
  </si>
  <si>
    <t xml:space="preserve">tepelná izolace – FOAMGLASS tl. 160 mm, m2 : </t>
  </si>
  <si>
    <t>28375769.AR</t>
  </si>
  <si>
    <t>Výrobek izolační pro budovy z pěnového polystyrenu (EPS) tvar: deska; OH = 30 kg/m3; lambda = 0,034 W/(m.K); pevnost v tlaku CS 200 kPa; RtF: E</t>
  </si>
  <si>
    <t>202</t>
  </si>
  <si>
    <t xml:space="preserve">tepelná izolace – polystyrén EPS 200 S, tl. 140 mm, m3 : </t>
  </si>
  <si>
    <t>"1.2 : "83,3*0,14</t>
  </si>
  <si>
    <t>"1.7 : "9,6*0,14</t>
  </si>
  <si>
    <t>"prořez 15%, m3 : "*13,006*0,15</t>
  </si>
  <si>
    <t xml:space="preserve">tepelná izolace – polystyrén EPS 200 S v zónách mimo podl.vytápění, tl. 30 mm, m2 : </t>
  </si>
  <si>
    <t>"1.1 : "10,6*0,03</t>
  </si>
  <si>
    <t>"1.3 : "11,1*0,03</t>
  </si>
  <si>
    <t>"prořez 15%, m3 : "0,651*0,15</t>
  </si>
  <si>
    <t>"1.1 : "10,6*0,14</t>
  </si>
  <si>
    <t>"1.3 : "11,1*0,14</t>
  </si>
  <si>
    <t>"prořez 15%, m3 : "3,038*0,15</t>
  </si>
  <si>
    <t>"1.4 :" 20,8*0,14</t>
  </si>
  <si>
    <t>"1.5 : "60,2*0,14</t>
  </si>
  <si>
    <t>"1.10 : "9,9*0,14</t>
  </si>
  <si>
    <t>"1.11 : "6,4*0,14</t>
  </si>
  <si>
    <t>"prořez 15%, m3 : "*13,622*0,15</t>
  </si>
  <si>
    <t xml:space="preserve">tepelná izolace – polystyrén EPS 200 S, tl. 30 mm, m3 : </t>
  </si>
  <si>
    <t>"1.4 : "20,8*0,03</t>
  </si>
  <si>
    <t>"1.5 : "60,2*0,03</t>
  </si>
  <si>
    <t>"1.6 : "9,3*0,03</t>
  </si>
  <si>
    <t>"prořez 15%, m3 : "2,709*0,15</t>
  </si>
  <si>
    <t>"1.4 : "20,8*0,14</t>
  </si>
  <si>
    <t>"1.6 : "9,3*0,14</t>
  </si>
  <si>
    <t>"prořez 15%, m3 : "*12,642*0,15</t>
  </si>
  <si>
    <t>"2.1 : "88,3*0,03</t>
  </si>
  <si>
    <t>"2.5 : "35*0,03</t>
  </si>
  <si>
    <t>"prořez 15%, m3 :" 3,699*0,15</t>
  </si>
  <si>
    <t>"tepelná izolace - polystyrén EPS 200 S (přilepeno), tl. 160 mm, m3 : "240*0,16</t>
  </si>
  <si>
    <t>"prořez 15%, m3 :" 38,4*0,16</t>
  </si>
  <si>
    <t>"tepelná izolace - polystyrén EPS 200 S (přilepeno), tl. 240 mm, m3 : "85*0,24</t>
  </si>
  <si>
    <t>"prořez 15%, m3 : "20,4*0,15</t>
  </si>
  <si>
    <t>109</t>
  </si>
  <si>
    <t>28376285R</t>
  </si>
  <si>
    <t>Výrobek izolační pro budovy z pěnového polystyrenu (EPS) tvar: deska; typ: T; tloušťka d = 40,0 mm; OH = 10 kg/m3; lambda = 0,044 W/(m.K); RtF: E</t>
  </si>
  <si>
    <t>204</t>
  </si>
  <si>
    <t>"prořez a ztratné 15%, m2 : "118,6*0,15</t>
  </si>
  <si>
    <t>"prořez a ztratné 15%, m2 : "123,3*0,15</t>
  </si>
  <si>
    <t>"2.5" : 35</t>
  </si>
  <si>
    <t>prořez a ztratné 15%, m2 : "35*0,15"</t>
  </si>
  <si>
    <t>283769802R</t>
  </si>
  <si>
    <t>Výrobek izolační pro budovy z polyurethanové pěny - PIR; tvar: deska; tloušťka d = 40,0 mm; OH = 35 kg/m3; lambda = 0,026 W/(m.K); pevnost v tlaku CS 150 kPa</t>
  </si>
  <si>
    <t>208</t>
  </si>
  <si>
    <t>"P.13 POD PLECHOVÝ BOX NÁVINU VENKOVNÍCH ŽALUZÍ : "2,3*0,2*12</t>
  </si>
  <si>
    <t>111</t>
  </si>
  <si>
    <t>61721211R</t>
  </si>
  <si>
    <t>deska izolační antivibrační; lisovaný korek; rovná hrana; tl. 25,0 mm; R = 0,530 m2K/W; obj. hmotnost 180,00 kg/m3</t>
  </si>
  <si>
    <t>210</t>
  </si>
  <si>
    <t>"antivibrační desky na bázi PUR tl. 25mm, pevnost 1,5t/m2 :" 3*1,5</t>
  </si>
  <si>
    <t>63151548R</t>
  </si>
  <si>
    <t>Výrobek izolační pro budovy z minerální vlny (MW) tvar: deska; tloušťka d = 180,0 mm; vlákna: podélná; OH = 150 kg/m3; lambda = 0,035 W/(m.K); pevnost v tlaku CS 30 kPa; RtF: A1</t>
  </si>
  <si>
    <t>214</t>
  </si>
  <si>
    <t xml:space="preserve">STN1 STĚNA OBVODOVÁ (PROVĚTRÁVANÁ) : </t>
  </si>
  <si>
    <t xml:space="preserve">tepelná izolace – fasádní desky z minerální vlny, tl. 180 mm, m2 : </t>
  </si>
  <si>
    <t>"prořez a ztratné, m2 : "490</t>
  </si>
  <si>
    <t xml:space="preserve">STN2 STĚNA OBVODOVÁ (PROVĚTRÁVANÁ) : </t>
  </si>
  <si>
    <t>"prořez a ztratné, m2 :" 104,6</t>
  </si>
  <si>
    <t>113</t>
  </si>
  <si>
    <t>998713202R00</t>
  </si>
  <si>
    <t>Přesun hmot pro izolace tepelné v objektech výšky do 12 m 50 m vodorovně</t>
  </si>
  <si>
    <t>212</t>
  </si>
  <si>
    <t>762</t>
  </si>
  <si>
    <t>Konstrukce tesařské</t>
  </si>
  <si>
    <t>762441113R00</t>
  </si>
  <si>
    <t>Obložení atiky montáž z dřevoštěpkových desek, 1 vrstva, připevnění hmoždinkami a šrouby</t>
  </si>
  <si>
    <t>216</t>
  </si>
  <si>
    <t>13,61*0,46</t>
  </si>
  <si>
    <t>8*0,46</t>
  </si>
  <si>
    <t>5,5*0,46</t>
  </si>
  <si>
    <t>13,3*0,46</t>
  </si>
  <si>
    <t>25,7*0,46</t>
  </si>
  <si>
    <t>8,9*0,46</t>
  </si>
  <si>
    <t>4,3*0,566</t>
  </si>
  <si>
    <t>22,3*0,566</t>
  </si>
  <si>
    <t>2,7*1,2</t>
  </si>
  <si>
    <t>115</t>
  </si>
  <si>
    <t>60726123R</t>
  </si>
  <si>
    <t>Deska z plochých třísek (OSB) typ: 3; tl. = 25,0 mm; povrch: broušený; hrana: P + D; RtF: D</t>
  </si>
  <si>
    <t>218</t>
  </si>
  <si>
    <t>56,4802*0,08</t>
  </si>
  <si>
    <t>762342202RT4</t>
  </si>
  <si>
    <t>Montáž laťování střech o sklonu do 60° při vzdálenost latí do 220 mm, včetně dodávky latí 40/60 mm</t>
  </si>
  <si>
    <t>220</t>
  </si>
  <si>
    <t>"Střešní latě 60/40, tl. 40 mm, m2 :" 1,2*2,4*2</t>
  </si>
  <si>
    <t>"prořez a ztratné %, m2 :" 5,76*0,15</t>
  </si>
  <si>
    <t>117</t>
  </si>
  <si>
    <t>998762202R00</t>
  </si>
  <si>
    <t>Přesun hmot pro konstrukce tesařské v objektech výšky do 12 m 50 m vodorovně</t>
  </si>
  <si>
    <t>222</t>
  </si>
  <si>
    <t>763</t>
  </si>
  <si>
    <t>Dřevostavby</t>
  </si>
  <si>
    <t>763613112R00</t>
  </si>
  <si>
    <t>Montáž záklop stropů, z desek tl. do 18 mm, na P+D, přibitím, bez dodávky desky vč. dodávky a montáže spojovacího materiálu</t>
  </si>
  <si>
    <t>224</t>
  </si>
  <si>
    <t>"záklop OSB desky, tl. 25 mm, m2 :" 1,2*2,4*2</t>
  </si>
  <si>
    <t>"Cetris deska tl. 25 mm, m2 : "1,2*2,4*2</t>
  </si>
  <si>
    <t>119</t>
  </si>
  <si>
    <t>59590743R</t>
  </si>
  <si>
    <t>deska cementotřísková l = 3 350 mm; š = 1 250 mm; tl. 24,0 mm; povrch hladký</t>
  </si>
  <si>
    <t>226</t>
  </si>
  <si>
    <t>"Cetris deska tl. 25 mm, m2 :" 1,2*2,4*2</t>
  </si>
  <si>
    <t>"prořez a ztratné 15%, m2 :" 5,76*0,15</t>
  </si>
  <si>
    <t xml:space="preserve">STN 1 STĚNA OBVODOVÁ (PROVĚTRÁVANÁ FASÁDA) : </t>
  </si>
  <si>
    <t xml:space="preserve">"bednění plné – cementotřísková  deska, tl. 25 mm, m2 : "490</t>
  </si>
  <si>
    <t>60725111R</t>
  </si>
  <si>
    <t>Deska z plochých třísek (OSB) typ: 3; tl. = 25,0 mm; povrch: nebroušený; hrana: rovná; RtF: D</t>
  </si>
  <si>
    <t>228</t>
  </si>
  <si>
    <t>"záklop OSB desky, tl. 25 mm, m2 : "1,2*2,4*2</t>
  </si>
  <si>
    <t>121</t>
  </si>
  <si>
    <t>998763201R00</t>
  </si>
  <si>
    <t>Přesun hmot dřevostaveb v objektech výšky do 6 m 50 m vodorovně</t>
  </si>
  <si>
    <t>230</t>
  </si>
  <si>
    <t>764</t>
  </si>
  <si>
    <t>Konstrukce klempířské</t>
  </si>
  <si>
    <t>764.K01a</t>
  </si>
  <si>
    <t>K/01a D+M venkovní parepet r.š. 380 mm</t>
  </si>
  <si>
    <t>232</t>
  </si>
  <si>
    <t>123</t>
  </si>
  <si>
    <t>764.K01b</t>
  </si>
  <si>
    <t>K/01b D+M venkovní parapet r.š. 380 mm</t>
  </si>
  <si>
    <t>234</t>
  </si>
  <si>
    <t>764.K02</t>
  </si>
  <si>
    <t>K/02 D+M dešťový svod 100x100 mm</t>
  </si>
  <si>
    <t>236</t>
  </si>
  <si>
    <t>125</t>
  </si>
  <si>
    <t>764.K03</t>
  </si>
  <si>
    <t>K/03 D+M oplechování přístřešku</t>
  </si>
  <si>
    <t>238</t>
  </si>
  <si>
    <t>764.K04</t>
  </si>
  <si>
    <t>K/04 D+M oplechování atiky r.š. 795 mm</t>
  </si>
  <si>
    <t>127</t>
  </si>
  <si>
    <t>764.K05</t>
  </si>
  <si>
    <t>K/05 D+M perforovaná kačírková lišta r.š. 220 mm</t>
  </si>
  <si>
    <t>242</t>
  </si>
  <si>
    <t>764.K06</t>
  </si>
  <si>
    <t>K/06 D+M závětrná lišta r.š. 460 mm</t>
  </si>
  <si>
    <t>244</t>
  </si>
  <si>
    <t>129</t>
  </si>
  <si>
    <t>764.K07</t>
  </si>
  <si>
    <t>K/07 D+M okapový žlab hranatý r.š. 280 mm</t>
  </si>
  <si>
    <t>246</t>
  </si>
  <si>
    <t>764.K08</t>
  </si>
  <si>
    <t>K/08 D+M okapnička z poplastovaného plechu ř.š. 250 mm</t>
  </si>
  <si>
    <t>248</t>
  </si>
  <si>
    <t>131</t>
  </si>
  <si>
    <t>764.K09</t>
  </si>
  <si>
    <t>K/09 D+M koutová lišta z poplastovaného plechu r.š. 100 mm</t>
  </si>
  <si>
    <t>250</t>
  </si>
  <si>
    <t>764.K10</t>
  </si>
  <si>
    <t>K/10 D+M rohová lišta z poplastovaného plechu r.š. 100 mm</t>
  </si>
  <si>
    <t>252</t>
  </si>
  <si>
    <t>133</t>
  </si>
  <si>
    <t>764.K11</t>
  </si>
  <si>
    <t>K/11 D+M stěnová lišta z poplastovaného plechu r.š. 70 mm</t>
  </si>
  <si>
    <t>254</t>
  </si>
  <si>
    <t>764.K12</t>
  </si>
  <si>
    <t>K/12 D+M parapetní plech, dveře 2 NP r.š. 240 mm</t>
  </si>
  <si>
    <t>256</t>
  </si>
  <si>
    <t>135</t>
  </si>
  <si>
    <t>998764202R00</t>
  </si>
  <si>
    <t>Přesun hmot pro konstrukce klempířské v objektech výšky do 12 m 50 m vodorovně</t>
  </si>
  <si>
    <t>258</t>
  </si>
  <si>
    <t>766</t>
  </si>
  <si>
    <t>Konstrukce truhlářské</t>
  </si>
  <si>
    <t>766.T01</t>
  </si>
  <si>
    <t>T/01 D+M Interiérové dveře do ocelové zárubně, 1700x1970 mm, vč. ocelové zárubně</t>
  </si>
  <si>
    <t>260</t>
  </si>
  <si>
    <t>137</t>
  </si>
  <si>
    <t>766.T02</t>
  </si>
  <si>
    <t>T/02 D+M Interiérové dveře do ocelové zárubně, 900x2100 mm, vč. ocelové zárubně</t>
  </si>
  <si>
    <t>262</t>
  </si>
  <si>
    <t>766.T03</t>
  </si>
  <si>
    <t>T/03 D+M Interiérové dveře do ocelové zárubně, 900x2100 mm, PK, vč. ocelové zárubně</t>
  </si>
  <si>
    <t>264</t>
  </si>
  <si>
    <t>139</t>
  </si>
  <si>
    <t>766.T04</t>
  </si>
  <si>
    <t>T/04 D+M Interiérové dveře do ocelové zárubně, 900x1970 mm, vč. ocelové zárubně</t>
  </si>
  <si>
    <t>266</t>
  </si>
  <si>
    <t>766.T05</t>
  </si>
  <si>
    <t>T/05 D+M Interiéové dveře do ocelové zárubně, 800x1970 mm, vč. ocelové zárubně</t>
  </si>
  <si>
    <t>268</t>
  </si>
  <si>
    <t>141</t>
  </si>
  <si>
    <t>766.T06</t>
  </si>
  <si>
    <t>T/06 D+M Interiérové dveře do ocelové zárubně, 1400x1970 mm, EW15/DP3-C</t>
  </si>
  <si>
    <t>270</t>
  </si>
  <si>
    <t>766.T07</t>
  </si>
  <si>
    <t>T/07 D+M Interiérové zasklení bezrámové, D 1100 mm</t>
  </si>
  <si>
    <t>272</t>
  </si>
  <si>
    <t>143</t>
  </si>
  <si>
    <t>998766201R00</t>
  </si>
  <si>
    <t>Přesun hmot pro konstrukce truhlářské v objektech výšky do 6 m 50 m vodorovně</t>
  </si>
  <si>
    <t>274</t>
  </si>
  <si>
    <t>767</t>
  </si>
  <si>
    <t>Konstrukce zámečnické</t>
  </si>
  <si>
    <t>767.001</t>
  </si>
  <si>
    <t xml:space="preserve">D+M Minerální kazety 600x600x19+skrytá hrana </t>
  </si>
  <si>
    <t>276</t>
  </si>
  <si>
    <t>Poznámka k položce:_x000d_
Minerální kazety, skrytá hrana šířky 24 mm</t>
  </si>
  <si>
    <t xml:space="preserve">Minerální deska s hladkým povrchem s akustickou textilií v černé barvě: </t>
  </si>
  <si>
    <t>"1.1. : "10,6</t>
  </si>
  <si>
    <t>"1.2. :" 83,3</t>
  </si>
  <si>
    <t>"1.3. :" 11,1</t>
  </si>
  <si>
    <t>"1.7. : "9,6</t>
  </si>
  <si>
    <t>"prořez a ztratné 15%, m2 :" 114,6*0,15</t>
  </si>
  <si>
    <t>145</t>
  </si>
  <si>
    <t>767.002</t>
  </si>
  <si>
    <t>D+M FASÁDA - hliníková kompozitní deska</t>
  </si>
  <si>
    <t>278</t>
  </si>
  <si>
    <t xml:space="preserve">Poznámka k položce:_x000d_
Hliníková kompozitní deska_x000d_
"_x000d_
TECHNICKÉ ÚDAJE   Materiál hliník lakovaný (přední strana), FR jádro,_x000d_
hliník s ochranným lakem (rubová strana)_x000d_
"_x000d_
"POVRCHOVÁ ÚPRAVA   kvalitní povrchová úprava přední strana: P.10;_x000d_
rubová strana: ochranný lak_x000d_
"_x000d_
ROZMĚRY     4 010×1 535×4,0 mm využitelný formát:_x000d_
HMOTNOST     7,6 kg/m2_x000d_
KOTVENÍ     přilepení na hliníkovou spodní_x000d_
_x000d_
"_x000d_
SKLADBA DESKY_x000d_
_x000d_
hliník lakovaný (přední strana)_x000d_
FR jádro (nesnadno hořlavé)_x000d_
hliník s ochranným lakem (rubová strana)_x000d_
"_x000d_
BEZ DODÁVKY TI - FASDÁNÍ DESKY Z MINERÁLNÍ VLNY TL. 180 MM, OCENIT ZVLÁŠŤ</t>
  </si>
  <si>
    <t xml:space="preserve">VSTUPNÍ ČÁST OBJEKTU V 1.NP : </t>
  </si>
  <si>
    <t xml:space="preserve">obkladová hliníková kompozitní deska (barva antracit), tl. 4 mm, m2 : </t>
  </si>
  <si>
    <t xml:space="preserve">provětrávaná mezera + vertikalní ALU T-profil, tl. 60 mm : </t>
  </si>
  <si>
    <t xml:space="preserve">difúzní folie kontaktní : </t>
  </si>
  <si>
    <t xml:space="preserve">systémová hliníková L-konzola  : </t>
  </si>
  <si>
    <t>"prořez a ztratné, m2 : "104,6</t>
  </si>
  <si>
    <t>767.003</t>
  </si>
  <si>
    <t>D+M FASÁDA - hliníkové falcované šindely</t>
  </si>
  <si>
    <t>280</t>
  </si>
  <si>
    <t xml:space="preserve">Poznámka k položce:_x000d_
Fasádní  krytina z hliníkových falcovaných šindelů P.10_x000d_
_x000d_
Velikost: 420 x 240 mm v položené ploše, spotřeba 10 ks/m2_x000d_
_x000d_
Tloušťka:  0,7 mm_x000d_
Materiál: legovaný hliník_x000d_
Legura:  AlMn1Mg0,5_x000d_
Povrch: embosovaný povrch stucco nebo hladký_x000d_
Povrchová úprava lícové strany: dvojitý vypalovaný lak na bázi polyamid-polyuretanu typ P.10, matný povrch, způsob lakování Coil-Coating, UV odolný, barevně stálý se zárukou na barvu 40 let_x000d_
Povrchová úprava rubové strany: ochranný transparentní lak_x000d_
Protihluková úprava: integrovaný protihlukový pásek na rubové straně_x000d_
Barva: světle šedá_x000d_
_x000d_
Příčné spoje na ležatou drážku s nepřímým připevněním_x000d_
Minimální sklon střechy 25°_x000d_
Sněhové háky: počet a rozmístění dle sněhové oblasti, umístěné do příčných spojů_x000d_
Nosný podklad: plné bednění min. 24mm_x000d_
Pokládka na vazbu 1/3_x000d_
_x000d_
Barva: dle standartní barevné škály, P.10 se zárukou 40 let_x000d_
_x000d_
Včetně připojovacího materiálu pro nepřímé připevnění šindelů: 10 ks patentované příponky/m2  připevněné pozinkovanými vroubkovanými hřebíky_x000d_
_x000d_
_x000d_
Součástí dodávky fasády jsou:_x000d_
Oplechování soklu a nadpr. dveří (rš 200 mm) - 83 bm_x000d_
Oplechování vnějších rohů (rš 200 mm) - 26 bm_x000d_
Oplechování ostění oken a dveří (rš 300 mm) - 30bm_x000d_
Oplechování nadpraží oken (rš 250 mm) - 20 bm _x000d_
Sokl a nadpraží dveří (podkladní pás+mřížka) - 83 bm_x000d_
_x000d_
_x000d_
_x000d_
BEZ DODÁVKY CEMENTOTŘÍSKOVÉ DESKY TL. 25 MM A MINERÁLNÍ IZOLACE TL. 180 MM  - OCENIT ZVLÁŠŤ V V POLOŽKÁCH</t>
  </si>
  <si>
    <t xml:space="preserve">fasádní hliníkový šindel, 420x240 mm, tl. 0,7 mm, m2 : </t>
  </si>
  <si>
    <t xml:space="preserve">bednění plné – cementotřísková  deska, tl. 25 mm, m2 : </t>
  </si>
  <si>
    <t xml:space="preserve">provětrávaná mezera + průběžný systémový hliníkový fasádní T-profil     á 1 m, tl. 60 mm : </t>
  </si>
  <si>
    <t xml:space="preserve">difúzní folie kontaktní  : </t>
  </si>
  <si>
    <t xml:space="preserve">"tepelná izolace – fasádní desky z minerální vlny   +systémová hliníková L-konzola á 0,6 m ", tl. 180 mm, m2 : </t>
  </si>
  <si>
    <t>147</t>
  </si>
  <si>
    <t>767.Z01a</t>
  </si>
  <si>
    <t>Z/01a D+M ocelová konstrukce únikového schodiště</t>
  </si>
  <si>
    <t>282</t>
  </si>
  <si>
    <t>767.Z01b</t>
  </si>
  <si>
    <t>Z/01b D+M zábradlí únikového schodiště s brankou</t>
  </si>
  <si>
    <t>284</t>
  </si>
  <si>
    <t>149</t>
  </si>
  <si>
    <t>767.Z02</t>
  </si>
  <si>
    <t>Z/02 D+M madlo a vnitřní schodišťové stupně</t>
  </si>
  <si>
    <t>286</t>
  </si>
  <si>
    <t>767.Z03abc</t>
  </si>
  <si>
    <t>Z/03a, Z/03b, Z/03c D+M zábradlí a madlo vnitřního schodiště</t>
  </si>
  <si>
    <t>288</t>
  </si>
  <si>
    <t>151</t>
  </si>
  <si>
    <t>767.Z04</t>
  </si>
  <si>
    <t>Z/04 D+M zákryt instalačních rozvodů</t>
  </si>
  <si>
    <t>290</t>
  </si>
  <si>
    <t>767.Z05-Z07</t>
  </si>
  <si>
    <t>Z/05, Z/06, Z/07 D+M zábradlí</t>
  </si>
  <si>
    <t>292</t>
  </si>
  <si>
    <t>Poznámka k položce:_x000d_
Z/05 - zábradlí kotvené do betonové hlavy s brankou 600 mm - Z/05a délka 6424 mm, Z/05b délka 7294 mm_x000d_
Z/06 - zábradlí kotvené do ocelové lávky - Z/06a délka 7000 mm, Z/06b délka 6424 + 1800 mm_x000d_
Z/07 - zábradlí kotvené do ocelové lávky - Z/07a délka 7848 mm, Z/07b délka 7294 + 1190 mm</t>
  </si>
  <si>
    <t>153</t>
  </si>
  <si>
    <t>767.Z08</t>
  </si>
  <si>
    <t>Z/08 D+M schodišťové stupně na terasu</t>
  </si>
  <si>
    <t>294</t>
  </si>
  <si>
    <t>767.Z09</t>
  </si>
  <si>
    <t>Z/09 D+M čistící zóna exteriér</t>
  </si>
  <si>
    <t>296</t>
  </si>
  <si>
    <t>155</t>
  </si>
  <si>
    <t>767.Z10</t>
  </si>
  <si>
    <t>Z/10 D+M výstupový žebřík s přímám výstupem (požární)</t>
  </si>
  <si>
    <t>298</t>
  </si>
  <si>
    <t>767.Z11</t>
  </si>
  <si>
    <t>Z/11 D+M nápis na fasádu</t>
  </si>
  <si>
    <t>300</t>
  </si>
  <si>
    <t>157</t>
  </si>
  <si>
    <t>767.Z12</t>
  </si>
  <si>
    <t>Z/12 D+M sanitární příčka</t>
  </si>
  <si>
    <t>302</t>
  </si>
  <si>
    <t>767.Z13</t>
  </si>
  <si>
    <t>Z/13 D+M ocelová konstrukce přístřešku nad vstupem</t>
  </si>
  <si>
    <t>304</t>
  </si>
  <si>
    <t>159</t>
  </si>
  <si>
    <t>767.Z14</t>
  </si>
  <si>
    <t>Z/14 D+M lávka chovatelů</t>
  </si>
  <si>
    <t>306</t>
  </si>
  <si>
    <t>767.Z15</t>
  </si>
  <si>
    <t>Z/15 D+M stříška zásobování + konzola kladky</t>
  </si>
  <si>
    <t>308</t>
  </si>
  <si>
    <t>161</t>
  </si>
  <si>
    <t>767.Z16</t>
  </si>
  <si>
    <t>Z/16 D+M přejezdový plech na venkovním schodišti ve 2 NP</t>
  </si>
  <si>
    <t>310</t>
  </si>
  <si>
    <t>998767202R00</t>
  </si>
  <si>
    <t>Přesun hmot pro kovové stavební doplňk. konstrukce v objektech výšky do 12 m 50 m vodorovně</t>
  </si>
  <si>
    <t>312</t>
  </si>
  <si>
    <t>781</t>
  </si>
  <si>
    <t>Obklady keramické</t>
  </si>
  <si>
    <t>163</t>
  </si>
  <si>
    <t>781475116RT2</t>
  </si>
  <si>
    <t>Montáž obkladů vnitřních z dlaždic keramických 300 x 300 mm, , kladených do flexibilního tmele</t>
  </si>
  <si>
    <t>318</t>
  </si>
  <si>
    <t>"1.7 : "12,13*2,2</t>
  </si>
  <si>
    <t>-1,1*2,4</t>
  </si>
  <si>
    <t>"2.4 :" 13,27*2,02</t>
  </si>
  <si>
    <t>-0,8*1,97</t>
  </si>
  <si>
    <t>781101210R00</t>
  </si>
  <si>
    <t>Příprava podkladu pod obklady penetrace podkladu pod obklady, Penetrace epoxidová (EP); funkce: zpevnění povrchu, úprava savosti, adhezní můstek; ředidlo: voda (disperzní) včetně dodávky materiálu.</t>
  </si>
  <si>
    <t>314</t>
  </si>
  <si>
    <t>"1.7 :" 12,13*2,2</t>
  </si>
  <si>
    <t>"2.4 : "13,27*2,02</t>
  </si>
  <si>
    <t>165</t>
  </si>
  <si>
    <t>781.001</t>
  </si>
  <si>
    <t>Obklad dle výběru investora</t>
  </si>
  <si>
    <t>320</t>
  </si>
  <si>
    <t>prořez a ztratné 15%, m2 : 24,046*0,15</t>
  </si>
  <si>
    <t>"prořez a ztratné 15%, m2 : "25,229*0,15</t>
  </si>
  <si>
    <t>998781201R00</t>
  </si>
  <si>
    <t>Přesun hmot pro obklady keramické v objektech výšky do 6 m</t>
  </si>
  <si>
    <t>322</t>
  </si>
  <si>
    <t>783</t>
  </si>
  <si>
    <t>Nátěry</t>
  </si>
  <si>
    <t>167</t>
  </si>
  <si>
    <t>783.001</t>
  </si>
  <si>
    <t>D+M Protiprašný nátěr betonových konstrukcí</t>
  </si>
  <si>
    <t>324</t>
  </si>
  <si>
    <t xml:space="preserve">protisprašující nátěr, m2 : </t>
  </si>
  <si>
    <t xml:space="preserve">protisprašující nátěr - interiér : </t>
  </si>
  <si>
    <t>"2.8 :" 85,5</t>
  </si>
  <si>
    <t>"protisprašující nátěr - interiér :" 240</t>
  </si>
  <si>
    <t>"povrchová úprava interiéru + protisprašující nátěr : "450</t>
  </si>
  <si>
    <t xml:space="preserve">STN2 "STĚNA OBVODOVÁ (PROVĚTRÁVANÁ) VSTUPNÍ ČÁST OBJEKTU V 1.NP" : </t>
  </si>
  <si>
    <t>"povrchová úprava interiéru + protisprašující nátěr : "70</t>
  </si>
  <si>
    <t>"1.1 : "(3,8+2,62)*2,85</t>
  </si>
  <si>
    <t>"1.2 : "(4,17+102+8,6+2,15+3,18)*2,85</t>
  </si>
  <si>
    <t>"1.3 :" (2,62+4,2)*2,85</t>
  </si>
  <si>
    <t>"2.1 : "(4,7+2,28+4,68+3,45+3,45+1,18+6,58)*2,7</t>
  </si>
  <si>
    <t>"2.2 : "(4,36+4,36+1,756)*2,7</t>
  </si>
  <si>
    <t>"2.3 : "(2,92+3,15)*2,66</t>
  </si>
  <si>
    <t>"2.4 :" 13,18*0,7</t>
  </si>
  <si>
    <t>"2.5 : "(6,11+5,23)*3</t>
  </si>
  <si>
    <t>"2.6, 2.7 : "(4,7+4,7+4,7+3,5)*2,23</t>
  </si>
  <si>
    <t>783.002</t>
  </si>
  <si>
    <t>D+M Omyvatelný nátěr</t>
  </si>
  <si>
    <t>326</t>
  </si>
  <si>
    <t>"1.4 :" 20,97*3</t>
  </si>
  <si>
    <t>"1.5 : "44*3</t>
  </si>
  <si>
    <t>"1.6 :" 12,24*3</t>
  </si>
  <si>
    <t>"1.10 :" 12,02*3</t>
  </si>
  <si>
    <t>"1.11 : "10,55*3</t>
  </si>
  <si>
    <t>784</t>
  </si>
  <si>
    <t>Malby</t>
  </si>
  <si>
    <t>169</t>
  </si>
  <si>
    <t>784191101R00</t>
  </si>
  <si>
    <t>Příprava povrchu Penetrace (napouštění) podkladu disperzní, jednonásobná, Penetrace akrylátová; funkce: zpevnění povrchu, úprava savosti; ředidlo: voda (disperzní)</t>
  </si>
  <si>
    <t>328</t>
  </si>
  <si>
    <t xml:space="preserve">SDK : </t>
  </si>
  <si>
    <t>"2.4 : "3,8*2,84-(3,8*2,02)</t>
  </si>
  <si>
    <t>3,3*2,84-(3,3*2,02)</t>
  </si>
  <si>
    <t>"2.3 :" (0,2+0,54)*2,66</t>
  </si>
  <si>
    <t>784142113R00</t>
  </si>
  <si>
    <t>Malby vápenné se začištěním , bílé, trojnásobné</t>
  </si>
  <si>
    <t>316</t>
  </si>
  <si>
    <t>"2.3 : "(0,2+0,54)*2,66</t>
  </si>
  <si>
    <t>171</t>
  </si>
  <si>
    <t>784195112R00</t>
  </si>
  <si>
    <t>Malby z malířských směsí hlinkových, , bělost 77 %, dvojnásobné</t>
  </si>
  <si>
    <t>330</t>
  </si>
  <si>
    <t>"2.3 - 2.4 :" 3*2,66</t>
  </si>
  <si>
    <t>799</t>
  </si>
  <si>
    <t>Ostatní</t>
  </si>
  <si>
    <t>799.D01</t>
  </si>
  <si>
    <t>D/01 D+M hasící přístroj, PHP práškových s hasicí schopností 21A</t>
  </si>
  <si>
    <t>332</t>
  </si>
  <si>
    <t>Poznámka k položce:_x000d_
Objekt bude vybaven 4 ks (2 ks v 1.NP, 1 ks ve 2.NP a 1ks v m.č. 2.5) PHP práškových s hasicí schopností 21A</t>
  </si>
  <si>
    <t>173</t>
  </si>
  <si>
    <t>799.D02</t>
  </si>
  <si>
    <t>D/02 D+M záchytný systém střechy</t>
  </si>
  <si>
    <t>334</t>
  </si>
  <si>
    <t>799.D04</t>
  </si>
  <si>
    <t>D/04 D+M protiradonový odvětrávací systém, pod zákl. deskou</t>
  </si>
  <si>
    <t>336</t>
  </si>
  <si>
    <t>Poznámka k položce:_x000d_
VIZ. VÝKRES ZÁKLADŮ_x000d_
PERFORMOVANÉ DRENÁŽNÍ POTRUBÍ_x000d_
Vnitřní průměr 100mm (DN 100)_x000d_
Na konci opatřeno systémovými záslepkami_x000d_
Délka: 53,5 m_x000d_
SYSTÉMOVÉ PRŮCHODKY (PLNÉ POTRUBÍ)_x000d_
V místech průchodu performovaného drenážního potrubí základovými pasy_x000d_
Délka: 7,6 m_x000d_
PLNÉ STOUPACÍ ODVĚTRÁVACÍ POTRUBÍ_x000d_
Vnitřní průměr 150 mm (DN 150)_x000d_
Vyvedené přímo (rovně) nad úroveň střešní krytiny do větracího komínku_x000d_
Délka 8 m_x000d_
ODVĚTRÁVACÍ KOMÍNEK_x000d_
S integrovaným PVC límcem o průměru 150 mm_x000d_
Integrovaná manžeta z hydroizolační fólie z měkčeného PVC</t>
  </si>
  <si>
    <t>175</t>
  </si>
  <si>
    <t>799.D05</t>
  </si>
  <si>
    <t>D/05 D+M systémové těsnící prostupy</t>
  </si>
  <si>
    <t>338</t>
  </si>
  <si>
    <t>Poznámka k položce:_x000d_
Prostupová pažnice ,rozměr: 150/500_x000d_
• pro vodorovné konstrukce, plnostěnné PVC_x000d_
• vnitřní průměr pažnice: DN/ID 150• vnější průměr pažnice: O 150 mm_x000d_
• kruhový límec: pro modifikované asfaltové pásy a nátěry a PVC Fólie_x000d_
šířka kruhového límce 150 mm_x000d_
tlaková odolnost: vodotěsnost, plynotěsnost do 1,5 bar_x000d_
• délka pažnice 500 mm (možnost zkrácení na stavbě)_x000d_
• příslušenství – těsnící a fixační tmel PU 50_x000d_
_x000d_
CELKEM 1 KS PRO VEDENÍ PROSTUPU RADON ODVĚTRÁNÍ + VEDENÍ UT PRO TČ VENKOVNÍ JEDNOTKU 2 KS_x000d_
/ zbylé systémové prostupky v ZTI/</t>
  </si>
  <si>
    <t>799.D06a</t>
  </si>
  <si>
    <t>D/06a D+M těsnící vložka pro prostup zdivem</t>
  </si>
  <si>
    <t>340</t>
  </si>
  <si>
    <t>177</t>
  </si>
  <si>
    <t>799.D06b</t>
  </si>
  <si>
    <t>D/06b D+M kabelová průchodka</t>
  </si>
  <si>
    <t>799.D06c</t>
  </si>
  <si>
    <t>D/06c D+M systémová prostupová pažnice pro stěnu v systému bílé vany</t>
  </si>
  <si>
    <t>344</t>
  </si>
  <si>
    <t>179</t>
  </si>
  <si>
    <t>799.D07</t>
  </si>
  <si>
    <t>D/07 D+M systémový bezpečnostní přepad</t>
  </si>
  <si>
    <t>346</t>
  </si>
  <si>
    <t>799.D10</t>
  </si>
  <si>
    <t>D/10 D+M podlahový kanál pro vedení instalací ve 2NP</t>
  </si>
  <si>
    <t>350</t>
  </si>
  <si>
    <t>Poznámka k položce:_x000d_
SYSTÉMOVÝ PODLAHOVÝ ŽLAB_x000d_
ROZMĚRY: 400X100X3000 mm_x000d_
SE SPODNÍM DÍLEM Z NEREZOVÉHO PLECHU SE ZÁKRYTOVÝM PŘEJEZDOVÝM VÍKEM SE SLZIČKOVÉHO PLECHU S ÚNOSNOSTÍ 1,5 t, VČETNĚ ZÁKRYTOVÉHO TĚSNĚNÍ PROTI ZATEČENÍ VODY</t>
  </si>
  <si>
    <t>181</t>
  </si>
  <si>
    <t>799.D11</t>
  </si>
  <si>
    <t>D/11 D+M elektrokladkostroj s pojezdem</t>
  </si>
  <si>
    <t>352</t>
  </si>
  <si>
    <t xml:space="preserve">Poznámka k položce:_x000d_
Umístění na konzole ve 2.NP pro zásobování skladu krmiva_x000d_
Nosnost: 1000 kg_x000d_
- rychlost hlavního zdvihu: 4 m/min_x000d_
- minimální projektovaná životnost dle FEM 9.511/ISO: 2m/M5_x000d_
- zatěžovatel/ počet sepnutí za hodinu: 60/ 240 %/ S/hod_x000d_
- počet nosných řetězů: 1_x000d_
- rozměr řetězů: 7,2x21 mm_x000d_
- výkon motoru zdvihu: 0,75 kW_x000d_
- el. krytí: IP 55_x000d_
- omezovač nosnosti: patentovaná suchá kluzná spojka  Výška zdvihu: 6 m_x000d_
- způsob ovládání: závěsný ovládací panel_x000d_
- délka ovládacího kabelu: 4 m_x000d_
Způsob zavěšení: elektrický pojezd 2-rychlostní_x000d_
- rychlost hlavního pojezdu: 20 m/min_x000d_
- rychlost mikropojezdu: 5 m/min - šířka pojezdové příruby: 66-300 mm (rozměr je potřeba upřesnit při objednání)_x000d_
- výkon motoru pojezdu: 0,18/0,04 kW_x000d_
_x000d_
Ovládání: stykačové řízení s ovládacím napětím 24V/50Hz_x000d_
- pracovní koncové spínače zdvihu a spouštění - limitní_x000d_
- tepelné čidlo ve vinutí motoru zdvihu Napájecí napětí: 3x400V/50Hz Hmotnost: 64 kg_x000d_
- obsahuje hmotnost tělesa, řetězu i elektrického pojezdu_x000d_
 - stavební výška: 460 mm</t>
  </si>
  <si>
    <t>799.D12</t>
  </si>
  <si>
    <t>D/12 D+M přístupový systém</t>
  </si>
  <si>
    <t>354</t>
  </si>
  <si>
    <t>Poznámka k položce:_x000d_
PRO VÝROBKY	 T/02, O /02, O / 03, O / 05, O / 07, O / 08_x000d_
_x000d_
Rozšíření systému 3DNCE – Zoologická zahrada Hodonín</t>
  </si>
  <si>
    <t>183</t>
  </si>
  <si>
    <t>799.D13</t>
  </si>
  <si>
    <t>D/13 D+M Nástěnný box na hadici</t>
  </si>
  <si>
    <t>356</t>
  </si>
  <si>
    <t>Poznámka k položce:_x000d_
Vlastnosti výrobku_x000d_
Materiál: Plast_x000d_
Vč. hadice:_x000d_
Vč. sprchy:_x000d_
O hadice: 13 mm_x000d_
Délka hadice: 20 m_x000d_
Rozměry a hmotnost (netto)_x000d_
Hmotnost: 13,9 kg_x000d_
Výška: 48,4 cm_x000d_
Šířka: 26,1 cm_x000d_
Hloubka: 66,0 cm</t>
  </si>
  <si>
    <t>799.D14a</t>
  </si>
  <si>
    <t>D/14a D+M mycí stůl svařovaný s jednodřezem</t>
  </si>
  <si>
    <t>358</t>
  </si>
  <si>
    <t>Poznámka k položce:_x000d_
-se zadní deskou_x000d_
Materiál: nerezová ocel_x000d_
Hloubka komory: 300 mm_x000d_
Rozměry: 1200X600X850 mm</t>
  </si>
  <si>
    <t>185</t>
  </si>
  <si>
    <t>799.D14b</t>
  </si>
  <si>
    <t>D/14b D+M mycí stůl se dřezem s malým dřezem</t>
  </si>
  <si>
    <t>360</t>
  </si>
  <si>
    <t>Poznámka k položce:_x000d_
-se zadní deskou_x000d_
Materiál: nerezová ocel_x000d_
Rozměry: 800X600X850 mm</t>
  </si>
  <si>
    <t>799.D14c</t>
  </si>
  <si>
    <t>D/14c D+M nerezové umyvadlo</t>
  </si>
  <si>
    <t>362</t>
  </si>
  <si>
    <t>Poznámka k položce:_x000d_
Materiál: ušlechtilá ocel_x000d_
Rozměry: 440x390x330 mm, Rozměry mísy: 355x255x130 mm</t>
  </si>
  <si>
    <t>187</t>
  </si>
  <si>
    <t>799.D14d</t>
  </si>
  <si>
    <t>D/14d D+M censtální pracovní stůl se zasní deskou</t>
  </si>
  <si>
    <t>364</t>
  </si>
  <si>
    <t>Poznámka k položce:_x000d_
Materiál: nerezová ocel_x000d_
Rozměry: 1400X600X850 mm</t>
  </si>
  <si>
    <t>VN</t>
  </si>
  <si>
    <t>Vedlejší náklady</t>
  </si>
  <si>
    <t>005211080R</t>
  </si>
  <si>
    <t>Bezpečnostní a hygienická opatření na staveništi</t>
  </si>
  <si>
    <t>Soubor</t>
  </si>
  <si>
    <t>366</t>
  </si>
  <si>
    <t>Poznámka k položce:_x000d_
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</si>
  <si>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189</t>
  </si>
  <si>
    <t>005121011R</t>
  </si>
  <si>
    <t>Vybudování zařízení staveniště pro JKSO 801 až 803</t>
  </si>
  <si>
    <t>368</t>
  </si>
  <si>
    <t>Poznámka k položce:_x000d_
Vybudování zpevněných ploch pro skladování materiálu, doprava a osazení kontejnerů pro skladování._x000d_
Sejmutí ornice, hrubá úprava terénu a zpevnění ploch pro osazení objektů sociálního zařízení staveniště a kanceláří stavby._x000d_
Doprava a osazení mobilních buněk sociálního zařízení – umývárny, toalety, šatny._x000d_
Doprava a osazení dočasného oplocení staveniště._x000d_
Doprava a osazení kanceláří stavby a technického dozoru._x000d_
Zřízení vnitrostaveništního rozvodu energie do 5 kV od připojení na hlavní přívod na staveništi včetně rozvaděčů pro připojení přenosných zásuvkových skříní, obecné osvětlení staveniště (včetně stožárů a osvětlovacích těles)._x000d_
Zřízení základů a opěrných konstrukcí pro stavební stroje (mimo jeřábové dráhy)_x000d_
Zřízení přípojky elektrické energie a vody do vzdálenosti 1 km od obvodu staveniště. Náhradní zdroj elektrické energie.</t>
  </si>
  <si>
    <t>005121020R</t>
  </si>
  <si>
    <t>Provoz zařízení staveniště</t>
  </si>
  <si>
    <t>370</t>
  </si>
  <si>
    <t xml:space="preserve">Poznámka k položce:_x000d_
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</si>
  <si>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191</t>
  </si>
  <si>
    <t>005121031R</t>
  </si>
  <si>
    <t>Odstranění zařízení staveniště pro JKSO 801 až 803</t>
  </si>
  <si>
    <t>372</t>
  </si>
  <si>
    <t>Poznámka k položce:_x000d_
Odvoz kontejnerů pro skladování a uvedení zpevněných ploch pro skladování do původního stavu._x000d_
Uvedení zpevněných ploch pro objekty sociálního zařízení staveniště a kanceláří stavby do původního stavu. Případné ohumusování._x000d_
Odvoz mobilních buněk sociálního zařízení, nebo uvedení do původního stavu prostor pronajatých._x000d_
Odvoz dočasného oplocení staveniště._x000d_
Odvoz mobilních kanceláří stavby a technického dozoru, nebo uvedení do původního stavu prostor pronajatých._x000d_
Zrušení vnitrostaveništního rozvodu energie včetně rozvaděčů a osvětlení staveniště (včetně stožárů a osvětlovacích těles)._x000d_
Odstranění základů a opěrných konstrukcí pro stavební stroje._x000d_
Zrušení přípojky elektrické energie a vody.</t>
  </si>
  <si>
    <t>005122010R</t>
  </si>
  <si>
    <t>Provoz objednatele</t>
  </si>
  <si>
    <t>374</t>
  </si>
  <si>
    <t>Poznámka k položce:_x000d_
Náklady na ztížené provádění stavebních prací v důsledku nepřerušeného provozu na staveništi nebo v případech nepřerušeného provozu v objektech v nichž se stavební p</t>
  </si>
  <si>
    <t>ON</t>
  </si>
  <si>
    <t>Ostatní náklady</t>
  </si>
  <si>
    <t>193</t>
  </si>
  <si>
    <t>909.005</t>
  </si>
  <si>
    <t>Příplatek za pohledovost ŽB konstrukcí</t>
  </si>
  <si>
    <t>376</t>
  </si>
  <si>
    <t xml:space="preserve">1NP stěny , PB-S : </t>
  </si>
  <si>
    <t>"1.1 : "12,82*2,85</t>
  </si>
  <si>
    <t>"1.2 :" 49,12*2,85</t>
  </si>
  <si>
    <t>"1.3 :" 13,6*2,85</t>
  </si>
  <si>
    <t>"1.7 : "12,13*2,85</t>
  </si>
  <si>
    <t xml:space="preserve">1NP stěny, PB-1 : </t>
  </si>
  <si>
    <t>"1.4 : "21*3</t>
  </si>
  <si>
    <t>"1.5 : "44,9*3</t>
  </si>
  <si>
    <t>"1.6 : "12,35*3</t>
  </si>
  <si>
    <t xml:space="preserve">1NP strop, bez třídy PB : </t>
  </si>
  <si>
    <t>"1.2 : "83,3</t>
  </si>
  <si>
    <t>"1.4 : "11,1</t>
  </si>
  <si>
    <t xml:space="preserve">2NP, strop bez třídy PB : </t>
  </si>
  <si>
    <t>"2.6 : "30,9</t>
  </si>
  <si>
    <t>"2.7 : "29,8</t>
  </si>
  <si>
    <t xml:space="preserve">2NP stěny, PB1 : </t>
  </si>
  <si>
    <t>"2.1 :" 67*2,7</t>
  </si>
  <si>
    <t>"2.2 :" 12,6*2,8</t>
  </si>
  <si>
    <t>"2.3 : "12,3*2,8</t>
  </si>
  <si>
    <t>"2.4 :" 10*2,7</t>
  </si>
  <si>
    <t>"2.5 : "23,9*2,7</t>
  </si>
  <si>
    <t>"2.6 : "17*3</t>
  </si>
  <si>
    <t>"2.7 : "14*3</t>
  </si>
  <si>
    <t xml:space="preserve">909      R00</t>
  </si>
  <si>
    <t>Hzs-nezmeritelne stavebni prace</t>
  </si>
  <si>
    <t>378</t>
  </si>
  <si>
    <t xml:space="preserve">P.14 : </t>
  </si>
  <si>
    <t>"INSTALACE HADIČEK, TLAKOVÁNÍ 1 ŘADY HADIČEK : "32</t>
  </si>
  <si>
    <t>195</t>
  </si>
  <si>
    <t>909.003</t>
  </si>
  <si>
    <t>1NP Prostupy konstrukcí, vč. likvidace</t>
  </si>
  <si>
    <t>380</t>
  </si>
  <si>
    <t>Poznámka k položce:_x000d_
1NP_x000d_
D.1.4.3 VZT ZAŘÍZENÍ_x000d_
VZT1 PROSTUP STROPEM 500/350 MM 1 KS_x000d_
VZT2 PROSTUP STROPEM 500/400 MM 1 KS_x000d_
VZT3 PROSTUP STĚNOU D165, OSA +2,775 3 KS_x000d_
VZT4 PROSTUP STĚNOU 500/400 D.H. +2,600 1 KS_x000d_
VZT 5 PROSTUP STĚNOU 700/400 MM 2 KS_x000d_
_x000d_
D.1.4.6 AKVARIJNÍ SYSTÉMY_x000d_
AS1 PROSTUP STROPEM 750/400 4 KS_x000d_
AS2 PROSTUP STROPEM 700/400 2 KS_x000d_
AS3 PROSTUP STĚNOU 700/400 D.H H+2,600 2 KS_x000d_
AS4 PROSTUP STĚNOU D120 OSA +0,15 6 KS_x000d_
_x000d_
OSTATNÍ_x000d_
PR 400X200 PROSTUP STROPEM RADON, NN, SLP 400X200 1 KS_x000d_
DR50X25 DRÁŽKA NA SPODNÍM ŽB SEDACÍ LAVICE_x000d_
SPODNÍ ÚROVEŇ D.H. -0,15 15 M_x000d_
HORNÍ ÚROVEŇ D.H. -0,525 21 M_x000d_
_x000d_
D.1.4.1 VYTÝPĚNÍ+CHLAZENÍ_x000d_
CHL1 PROSTUP STROPEM 100/200 1 KS_x000d_
CHL2 PROSTUP STĚNOU 100/200 D.H. +2,750 2KS_x000d_
UT1 NIKA PRO ROZDĚLOVAČ P.T. 900/800/160 2 KS_x000d_
UT2 PROSTUP STROPEM 100/200 MM 8 KS_x000d_
UT3 PROSTUP STĚNOU 200/100 MM H.H. STROP 8 KS_x000d_
_x000d_
D1.4.2 ZFRAVOTECHNICKÉ INSTALACE_x000d_
ZTI1 PROSTUP STĚNOU PRO NEZÁMRZ. VENTIL D50 MM 1 KS_x000d_
ZTI1 PROSTUP STĚNOU D50 MM 2 KS_x000d_
ZTI1 PROSTUP STĚNOU D50 MM 2 KS_x000d_
ZTI12 PROSTUP STROPEM 100/200 MM 3 KS_x000d_
ZTI3 PROSTUP STROPEM D80 MM 2 KS_x000d_
ZTI 4 PROSTUP STĚNOU 100/500 MM D.H +2,750 1 KS_x000d_
ZTI 5 PROSTUP STĚNOU 300X100 D.H. 2,750 1 KS_x000d_
ZTI6 PROSTUP STĚNOU D125 MM, OSA +0,3M 1 KS_x000d_
_x000d_
SK1 PROSTUP STROPEM D125 MM 7 KS_x000d_
SK2 PROSTUP STROPEM D75 MM 3 KS_x000d_
SK3 PROSTUP STĚNOU D125 MM, OSA +0,3 M 1 KS_x000d_
_x000d_
D.1.4.4 SILNOPROUDÁ ZAŘÍZENÍ_x000d_
NN1 PROSTUP STROPEM D75 MM 2KS_x000d_
NN2 PROSTUP STĚNOU D100 MM, OSA +2,75 6 KS_x000d_
NN/SLP NIKA PRO OSAZENÍ ZÁSUVKY 80/80/40 14 KS_x000d_
NN3 PROSTUP STĚNOU DN25_x000d_
-PRO EXTER. ŽALUZII POD STROPEM 4 KS_x000d_
-NAPÁJENÍ EXTER. ZÁSUVEK V. 0,3 2 KS_x000d_
-NAPÁJENÍ EXTER. SVÍTIDEL A NOUZ. SIGNAL. 7 KS_x000d_
_x000d_
D.1.4.5 SLABOPROUDÁ ZAŘÍZENÍ_x000d_
SLP1 PROSTUP STĚNOU D100 MM, OSA +2,75 4 KS_x000d_
SLP2 PROSTUP STĚNOU D100 MM, V PODLAZE 4 KS_x000d_
_x000d_
PROSTUPY ZÁKLADOVOU DESKOU_x000d_
SK 150 - PROSTUP DESKOU Ř150 PRO ROZVOD DN 110 SPLAŠK / DEŠT KANALIZACE</t>
  </si>
  <si>
    <t>909.004</t>
  </si>
  <si>
    <t>2NP prostupy konstrukcí, vč. likvidace</t>
  </si>
  <si>
    <t>382</t>
  </si>
  <si>
    <t>Poznámka k položce:_x000d_
2NP_x000d_
OSTATNÍ_x000d_
PR500/200 PROSTUP STROPEM 500/200 1 KS_x000d_
PR 150/150 PROSTUP ATIKOU 150/150 D.H. +3,62 2 KS_x000d_
_x000d_
D.1.4.1 VYTÁPĚNÍ + CHLAZENÍ_x000d_
CHL1 PROSTUP STĚNOU 100/200 D.H. +2,400 1 KS_x000d_
UT1 NIKA PRO ROZDĚLOVAČ P.T. 600/600/160 2 KS_x000d_
UT2 PROSTUP STĚNOU D150 MM, D.H. +0,050 1 KS_x000d_
_x000d_
D.1.4.2 ZDRAVOTECHNICKÉ INSTALACE_x000d_
SK 1 PROSTUP STROPEM D125 MM 3 KS_x000d_
_x000d_
D.1.4.3 VZDUCHOTECJNICKÁ ZAŘÍZENÍ_x000d_
VZT1 PROSTUP STROPEM 550/600 MM 1 KS_x000d_
VZT2 PROSTUP STROPEM D415 MM 1 KS_x000d_
VZT3 PROSTUP STĚNOU 810/750 MM 3 KS_x000d_
VZT4 PROSTUP STENOU D365 MM 3 KS_x000d_
VZT5 PROSTUP STĚNOU D250 MM 1 KS_x000d_
VZT6 PROSTUP STĚNOU D275 1 KS_x000d_
_x000d_
D.1.4.4 SILNOPROUDÁ ZAŘÍZENÍ_x000d_
NN1 PROSTUP STĚNOU D50 MM, POD STROPEM 4 KS_x000d_
NN2 PROSTUP STROPEM D50 MM 2 KS_x000d_
NN3 DN25 MM_x000d_
-PRO EXTER. ŽALUZII POD STROPEM 7KS_x000d_
-NAPÁJENÍ SVÍTIDEL A NOUZ. SIG. 2 KS_x000d_
-NAPÁJENÍ VJ TČ 1 KS_x000d_
_x000d_
D.1.4.5 SLABOPROUDÁ ZAŘÍZENÍ_x000d_
SLP1 PROSTUP STĚNOU D50MM POD STROPEM 4 KS</t>
  </si>
  <si>
    <t>197</t>
  </si>
  <si>
    <t>909.001</t>
  </si>
  <si>
    <t>Sada pro instalaci injektážních hadiček</t>
  </si>
  <si>
    <t>384</t>
  </si>
  <si>
    <t>909.002</t>
  </si>
  <si>
    <t>5 IN 1 Elastická dvousložková PU pryskyřice s nízkou viskozitou pro injektáž trhlin a hadic</t>
  </si>
  <si>
    <t>386</t>
  </si>
  <si>
    <t>199</t>
  </si>
  <si>
    <t>909.006</t>
  </si>
  <si>
    <t>Vlepovaná výztuž pro desku dna nádrže a ŽB schodiště</t>
  </si>
  <si>
    <t>388</t>
  </si>
  <si>
    <t>Poznámka k položce:_x000d_
P.18_x000d_
VLEPOVANÁ VÝZTUŽ U ŽB DESKY SNA AKVÁRIA - VIZ D.1.2 SKŘ_x000d_
VLEPOVANÁ VÝZTUŽ U ŽB SCHODIŠTĚ - VIZ D.1.2 SKŘ</t>
  </si>
  <si>
    <t>909.007</t>
  </si>
  <si>
    <t>Smršťovací těsnící profil do řízených spar</t>
  </si>
  <si>
    <t>390</t>
  </si>
  <si>
    <t>Poznámka k položce:_x000d_
P.19_x000d_
SMRŠŤOVACÍ TĚSNÍCÍ PROFIL DO ŘÍZENÝCH SPÁR VIZ 1.2 SKŘ - POZNÁMKA Z2_x000d_
DL. 3,5 x 5 M</t>
  </si>
  <si>
    <t>201</t>
  </si>
  <si>
    <t>909.008</t>
  </si>
  <si>
    <t>Základ z prostého betonu tl. 100 mm pro akumulační nádobu a pod čistící zónu</t>
  </si>
  <si>
    <t>392</t>
  </si>
  <si>
    <t xml:space="preserve">Poznámka k položce:_x000d_
P.20_x000d_
ZÁKLAD Z PROSTÉHO BETONU tl. 100 mm NA PODLAZE TECHNICKÉ MÍSTNOSTI PRO AKUMULAČNÍ NÁDOBU 600 l 1200x1200 mm,  + 400 l  1000x1000 mm_x000d_
pod čistící zónu SO 02 2x1,8 a 1,2 m</t>
  </si>
  <si>
    <t>909.010</t>
  </si>
  <si>
    <t>Rezerva rozpočtu - finanční rezerva pro neočekávané náklady</t>
  </si>
  <si>
    <t>394</t>
  </si>
  <si>
    <t>203</t>
  </si>
  <si>
    <t>909.011</t>
  </si>
  <si>
    <t>AKVARIJNÍ SYSTÉM - PMMA vč. statického posudku dodavatele,ocenit dle PD</t>
  </si>
  <si>
    <t>-586683492</t>
  </si>
  <si>
    <t xml:space="preserve">Poznámka k položce:_x000d_
plexiglas GS 150 mm, 6.000 x 2.500 mm _x000d_
ochranná fólie na plexiglas 5.000 x 2.000 mm, vč. aplikace _x000d_
kotvící, těsnící a instalační materiál l_x000d_
manipulace s těžkými břemeny 2.300 kg _x000d_
kotvení, usazení a zatěsnění do připraveného otvoru l_x000d_
manipulační práce l_x000d_
instalace a montáž a ochrana během stavby (zakrytí dřevěnou konstrukcí z hranolů 50x50 a OSB deskou 22 mmoboustanně a před tím obalení geotextílií 500g/m2)_x000d_
doprava </t>
  </si>
  <si>
    <t>909.012</t>
  </si>
  <si>
    <t xml:space="preserve">Hutnící zkoušky podloží </t>
  </si>
  <si>
    <t>117789003</t>
  </si>
  <si>
    <t xml:space="preserve">Poznámka k položce:_x000d_
min. 5 sond, se soupravou </t>
  </si>
  <si>
    <t>205</t>
  </si>
  <si>
    <t>909.013</t>
  </si>
  <si>
    <t xml:space="preserve">Archeologický průzkum lokality </t>
  </si>
  <si>
    <t>1823436754</t>
  </si>
  <si>
    <t>206</t>
  </si>
  <si>
    <t>909.014</t>
  </si>
  <si>
    <t>Vakuová zkouška těsnosti HI vrstvy střechy</t>
  </si>
  <si>
    <t>kompl</t>
  </si>
  <si>
    <t>-1880465344</t>
  </si>
  <si>
    <t>Poznámka k položce:_x000d_
Zkouška dle metodiky ČSN EN 1593 Nedestruktivní zkoušení - Zkoušení těsnosti - Bublinková metoda. Ověření kvality svárových spojů je určeno podtlakem 0,020-0,025 Mpa (0,20-0,25 bar) pro fólie z PVC-P a 0,050 Mpa (0,50 bar) pro fólie z PE-HD a TPO_x000d_
včetně_x000d_
zpracování protokolu o provedené zkoušce_x000d_
předání certifikátu vodotěsnosti hydroizolační vrstvy</t>
  </si>
  <si>
    <t>D.1.2 SO 02 - ZPEVNĚNÉ PLOCHY</t>
  </si>
  <si>
    <t>5 - Komunikace</t>
  </si>
  <si>
    <t>91 - Doplňující práce na komunikaci</t>
  </si>
  <si>
    <t>D96 - Přesuny suti a vybouraných hmot</t>
  </si>
  <si>
    <t>112101104R00</t>
  </si>
  <si>
    <t>s odřezáním kmene a odvětvením, včetně případného odklizení kmene a větví na oddělené hromady na vzdálenost do 50 m nebo s naložením na dopravní prostředek,</t>
  </si>
  <si>
    <t>kus</t>
  </si>
  <si>
    <t>112201104R00</t>
  </si>
  <si>
    <t>s jejich vykopáním nebo vytrháním, s přesekáním kořenů a s případným nutným přemístěním pařezů na hromady do vzdálenosti do 50 m nebo s naložením na dopravní prostředek,</t>
  </si>
  <si>
    <t>113106121R00</t>
  </si>
  <si>
    <t>s přemístěním hmot na skládku na vzdálenost do 3 m nebo s naložením na dopravní prostředek</t>
  </si>
  <si>
    <t xml:space="preserve">SO 02 - SITUACE BOURANÝCH PLOCH : </t>
  </si>
  <si>
    <t>"Bouraný betonový chodník - betonová kartáčovaná dlažba tl. 100 mm, m2 :" 40</t>
  </si>
  <si>
    <t>113106231R00</t>
  </si>
  <si>
    <t>"Bouraná zámková dlažba - betonová zámková dlažba tl. 6 cm, m2 : "275</t>
  </si>
  <si>
    <t>113107510R00</t>
  </si>
  <si>
    <t>Odstranění podkladů nebo krytů z kameniva hrubého drceného, v ploše jednotlivě do 50 m2, tloušťka vrstvy 100 mm</t>
  </si>
  <si>
    <t>"Bouraná zámková dlažba - podsyp z drtě 16/32 tl. 100 mm, m2 : "275</t>
  </si>
  <si>
    <t>"Bouraný betonový panel - podsysp z drtě 16/32 tl. 100 mm, m2 : "74</t>
  </si>
  <si>
    <t>"Bouraný betonový chodník - podsysp z drtě 16/32 tl. 100 mm, m2 : "40</t>
  </si>
  <si>
    <t>113151111R00</t>
  </si>
  <si>
    <t>s přemístěním na skládku na vzdálenost do 20 m nebo s naložením na dopravní prostředek,</t>
  </si>
  <si>
    <t>"Bouraný betonový panel - silniční pojezdobý panel tl. 150 mm, m2 : "74</t>
  </si>
  <si>
    <t>113201111R00</t>
  </si>
  <si>
    <t>s vybouráním lože, s přemístěním hmot na skládku na vzdálenost do 3 m nebo naložením na dopravní prostředek</t>
  </si>
  <si>
    <t>130901121R00</t>
  </si>
  <si>
    <t>s přemístěním suti na hromady na vzdálenost do 20 m nebo s uložením na dopravní prostředek,</t>
  </si>
  <si>
    <t>0,6*0,6*0,15</t>
  </si>
  <si>
    <t>"Betonové kanalizační šachty, 3 ks : "0,9*0,9*0,3*3</t>
  </si>
  <si>
    <t>0,9*1,5*0,3*4*3</t>
  </si>
  <si>
    <t>162201413R00</t>
  </si>
  <si>
    <t>s naložením, složením a dopravou,</t>
  </si>
  <si>
    <t>162201423R00</t>
  </si>
  <si>
    <t>174201203R00</t>
  </si>
  <si>
    <t>výkopkem z horniny získané při dobývání pařezů s hrubým urovnáním povrchu zasypávky,</t>
  </si>
  <si>
    <t>184807111R00</t>
  </si>
  <si>
    <t>před poškozením stavebním provozem,</t>
  </si>
  <si>
    <t xml:space="preserve">Poznámka k položce:_x000d_
Včetně řeziva.				_x000d_
</t>
  </si>
  <si>
    <t>184807112R00</t>
  </si>
  <si>
    <t>215901101RT5</t>
  </si>
  <si>
    <t>z rostlé horniny tř.1 - 4 pod násypy z hornin soudržných do 92% PS a hornin nesoudržných sypkých relativní ulehlosti I(d) do 0,8</t>
  </si>
  <si>
    <t xml:space="preserve">SO 02 ZPEVNĚNÉ PLOCHY : </t>
  </si>
  <si>
    <t xml:space="preserve">ŽD 1 - ŽULOVÁ DLAŽBA : </t>
  </si>
  <si>
    <t>"-zhutněná zemina, m2 : "513</t>
  </si>
  <si>
    <t>212850001RA0</t>
  </si>
  <si>
    <t>včetně betonového lože C 16/20, obsypu kamenivem, ochranné geotextilie a revizní šachty</t>
  </si>
  <si>
    <t>Komunikace</t>
  </si>
  <si>
    <t>564851111R00</t>
  </si>
  <si>
    <t>Podklad ze štěrkodrti s rozprostřením a zhutněním frakce 0-63 mm, tloušťka po zhutnění 150 mm</t>
  </si>
  <si>
    <t>"-štěrkodrť ŠD 0/32, tl. 150 mm, m2 : "513</t>
  </si>
  <si>
    <t xml:space="preserve">KB 1 KARTÁČOVANÝ BETON POCHŮZÍ : </t>
  </si>
  <si>
    <t>"-štěrkodrť ŠD 0/32, tl. 150 mm, m2 : "21</t>
  </si>
  <si>
    <t>591211111R00</t>
  </si>
  <si>
    <t>Kladení dlažby z kostek drobných z kamene, do lože z kameniva těženého tloušťky 50 mm</t>
  </si>
  <si>
    <t>Poznámka k položce:_x000d_
s provedením lože do 50 mm, s vyplněním spár, s dvojím beraněním a se smetením přebytečného materiálu na krajnici</t>
  </si>
  <si>
    <t>"- lože z kamenné drti tl.50 mm, m2 : "513</t>
  </si>
  <si>
    <t>581114118RX</t>
  </si>
  <si>
    <t>Kryt z betonu komunikací pro pěší tl.15 cm C25/30, vyztužený KARI, kartáčovaný</t>
  </si>
  <si>
    <t xml:space="preserve">KB 1 KARTÁČOVANÝ BETON : </t>
  </si>
  <si>
    <t xml:space="preserve">-silniční beton C25/30XC3XF4, tl. 150 mm, m2 : </t>
  </si>
  <si>
    <t>"-s vloženou KARI sítí 100/100/5, dilatovaný v celcích 3x3 m. upravený kartáčováním : "145</t>
  </si>
  <si>
    <t>597.Z201RX</t>
  </si>
  <si>
    <t>Z2/01 D+M Liniový žlab</t>
  </si>
  <si>
    <t>Poznámka k položce:_x000d_
POLYESTEROVÉ ŽLABY VYZTUŽENÉ SKELNÝMI VLÁKNY_x000d_
_x000d_
ROZMĚRY D. 1000X V. 187X Č. 150MM_x000d_
 S POJÍŽDĚNÝM LITINOVÝM ROŠTEM MŮSTKOVÝM_x000d_
12/147; D400; dl. 0,5m CXL_x000d_
UKONČENÍ - ČELEM PLNÝM_x000d_
-ČELNÍ STĚNOU S NÁTRUBKEM DN 160_x000d_
-ZAÚSTĚNO DO STÁV.JEZÍRKA PLAMEŇÁKŮ_x000d_
POMOCÍ TRUBKY DN 160</t>
  </si>
  <si>
    <t>"Z2/01A : "11,5+4</t>
  </si>
  <si>
    <t>"Z2/01B : "5+1</t>
  </si>
  <si>
    <t>"Z2/01C : "3</t>
  </si>
  <si>
    <t>58380120.AR</t>
  </si>
  <si>
    <t>kostka dlažební materiálová skupina I/2 (žula); tř. I.; 8/10 cm</t>
  </si>
  <si>
    <t>"-kostky z růžové žuly 80-100mm, m2 : "513</t>
  </si>
  <si>
    <t>"prořez a ztratné, 15 % : "513*0,15</t>
  </si>
  <si>
    <t>631571005R00</t>
  </si>
  <si>
    <t>pod mazaniny a dlažby, popř. na plochých střechách, vodorovný nebo ve spádu, s udusáním a urovnáním povrchu,</t>
  </si>
  <si>
    <t>(2,197+15,235+0,15+7,668+5,738+1,895+2+3,91+11,4+10+1+9,616)*0,4*0,2</t>
  </si>
  <si>
    <t>639571311R00</t>
  </si>
  <si>
    <t>Textilie proti prorůstání 45 g/m2</t>
  </si>
  <si>
    <t>(2,197+15,235+0,15+7,668+5,738+1,895+2+3,91+11,4+10+1+9,616)*0,4</t>
  </si>
  <si>
    <t>639561121R00</t>
  </si>
  <si>
    <t>se zřízením lože z betonu prostého tl. 5 až 10 cm. Včetně dodávky obrubníku.</t>
  </si>
  <si>
    <t>"SO 02 ZPEVNĚNÉ PLOCHY : "85</t>
  </si>
  <si>
    <t>Doplňující práce na komunikaci</t>
  </si>
  <si>
    <t>917862114RV3</t>
  </si>
  <si>
    <t>S dodáním hmot pro lože tl. 80-100 mm.</t>
  </si>
  <si>
    <t>"nájezdový obrubník 150x1000x150, m :" 31</t>
  </si>
  <si>
    <t>917.001RX</t>
  </si>
  <si>
    <t>Obrubník tvořený krajní řadou žulové kostky zabetonovaný, 800x1000x200</t>
  </si>
  <si>
    <t>"obrubník tvořený krajní řadou žulové kostky zabetonovaný 80x1000x200, m : "1,03+2,67+5,14+2,93+1,95+3,965</t>
  </si>
  <si>
    <t>2,875+2,115+1,52+1,72+1,58+1,28+2,04+1,89</t>
  </si>
  <si>
    <t>2,04+2+2,08+1,885+1,91+2,025+5,75+3+2,97+5,49</t>
  </si>
  <si>
    <t>6,285+4,13+2,376+5,55</t>
  </si>
  <si>
    <t>"prořez a ztratné 10%, m :" 80,196*0,1</t>
  </si>
  <si>
    <t>917862114RT5.RX</t>
  </si>
  <si>
    <t>Osazení stojatého obrubníku betonového, s boční opěrou, do lože z betonu C 25/30, včetně obrubníku 1000 x 80 x 250 mm</t>
  </si>
  <si>
    <t>"chodníkový obrubník 80x1000x250, m : "130</t>
  </si>
  <si>
    <t>998222012R00</t>
  </si>
  <si>
    <t>Přesun hmot, plochy pro tělovýchovu</t>
  </si>
  <si>
    <t>767.Z202</t>
  </si>
  <si>
    <t>Z2/02 D+M lemování stromového záhonu</t>
  </si>
  <si>
    <t>998767201R00</t>
  </si>
  <si>
    <t>Přesun hmot pro kovové stavební doplňk. konstrukce v objektech výšky do 6 m</t>
  </si>
  <si>
    <t>Poznámka k položce:_x000d_
50 m vodorovně</t>
  </si>
  <si>
    <t>D96</t>
  </si>
  <si>
    <t>Přesuny suti a vybouraných hmot</t>
  </si>
  <si>
    <t>979081111R00</t>
  </si>
  <si>
    <t>Odvoz suti a vybouraných hmot na skládku do 1 km</t>
  </si>
  <si>
    <t>Poznámka k položce:_x000d_
Včetně naložení na dopravní prostředek a složení na skládku, bez poplatku za skládku.</t>
  </si>
  <si>
    <t>979081121R00</t>
  </si>
  <si>
    <t>Odvoz suti a vybouraných hmot na skládku příplatek za každý další 1 km</t>
  </si>
  <si>
    <t>979990107R00</t>
  </si>
  <si>
    <t>Poplatek za skládku za uložení, směs betonu, cihel a dřeva, , skupina 17 09 04 z Katalogu odpadů</t>
  </si>
  <si>
    <t>D.1.4.1 - Vytápění</t>
  </si>
  <si>
    <t>729 - Chlazení</t>
  </si>
  <si>
    <t>731 - Kotelny</t>
  </si>
  <si>
    <t>732 - Strojovny</t>
  </si>
  <si>
    <t>733 - Rozvod potrubí</t>
  </si>
  <si>
    <t>734 - Armatury</t>
  </si>
  <si>
    <t>735 - Otopná tělesa</t>
  </si>
  <si>
    <t>736 - Podlahové vytápění</t>
  </si>
  <si>
    <t>722181214RT6</t>
  </si>
  <si>
    <t>Izolace vodovodního potrubí návleková z trubic z pěnového polyetylenu, tloušťka stěny 20 mm, d 18 mm</t>
  </si>
  <si>
    <t>Poznámka k položce:_x000d_
V položce je kalkulována dodávka izolační trubice, spon a lepicí pásky.</t>
  </si>
  <si>
    <t>722181214RT7</t>
  </si>
  <si>
    <t>Izolace vodovodního potrubí návleková z trubic z pěnového polyetylenu, tloušťka stěny 20 mm, d 22 mm</t>
  </si>
  <si>
    <t>713567332V</t>
  </si>
  <si>
    <t>Tepelná izolace potrubí- kaučuková, 22/9</t>
  </si>
  <si>
    <t>713567333V</t>
  </si>
  <si>
    <t>Tepelná izolace potrubí- kaučuková, 28/9</t>
  </si>
  <si>
    <t>713567334V</t>
  </si>
  <si>
    <t>Tepelná izolace potrubí- kaučuková, 35/9</t>
  </si>
  <si>
    <t>713567335V</t>
  </si>
  <si>
    <t>Tepelná izolace potrubí- kaučuková, 42/9</t>
  </si>
  <si>
    <t>713567336V</t>
  </si>
  <si>
    <t>Tepelná izolace potrubí- kaučuková, 42/25</t>
  </si>
  <si>
    <t>Přesun hmot pro izolace tepelné v objektech výšky do 12 m</t>
  </si>
  <si>
    <t>729</t>
  </si>
  <si>
    <t>Chlazení</t>
  </si>
  <si>
    <t>729564331V</t>
  </si>
  <si>
    <t>Podstropní fancoil - chladicí jednotka s možností řízení plynule pomocí modulačního napětí 0-10</t>
  </si>
  <si>
    <t>Poznámka k položce:_x000d_
v příp. třírychlostně, jm. průtok vzduchu 702m3/h, jm. chladicí výkon 2,75 kW, jm. průtok chladicí vody 0,5 m3/h možnost teplovzdušného vytápění (nepřepokládá se), tlaková ztráta max. 8,5kPa, příkon ventilátoru max. 40W; součástí příslušenství trojcestný ventil s pohonem, oběhové čerpadlo kondenzátu, regulace, možnost přiobjednání termostatu nástěnný termostat nutno odvádět kondenzát pr. Ř16mm (požadavek na profesi zti), připojení chladicí vody 1/2", délka 600mm, výška 328mm, šířka 600mm</t>
  </si>
  <si>
    <t>729564332V</t>
  </si>
  <si>
    <t>Nástěnný fancoil - chladicí jednotka šestirychlostní, průtok vzduchu 250-545m3/h jm. chladicí výkon</t>
  </si>
  <si>
    <t>Poznámka k položce:_x000d_
1,4 kW, celkový 1,4-2,35kW, možnost teplovzdušného vytápění (nepřepokládá se), tlaková ztráta max. 15,2kPa, příkon ventilátoru max. 32W; součástí příslušenství nástěnný termostat ts alt. dálkový infra ovladač, regulátor s infra přijímačem. připojení jednotek přes nerezový vlnovec, připojeno přes termostatický ventil s možností regulace průtoku a na zpětném potrubí uzavíratelné radiátorové šroubení DN15; nutno odvádět kondenzát pr. Ř16mm (požadavek na profesi zti), délka 880mm, výška 322mm, hloubka 212mm</t>
  </si>
  <si>
    <t>731</t>
  </si>
  <si>
    <t>Kotelny</t>
  </si>
  <si>
    <t>731119620V</t>
  </si>
  <si>
    <t>Tepelné čerpadlo vzduch/voda - zdroj tepla</t>
  </si>
  <si>
    <t xml:space="preserve">Poznámka k položce:_x000d_
Tepelné čerpadlo vzduch/voda,  jm. výkon 22,4kW (v pracovním bodě A2/Q35), příkon v daném bodě 5,9 kW, jmenovitý chladicí výkon 22,8 kW (A35/W7, příkon v daném bodě 7,12 kW); max. příkon zařízení 13,4 kW, max. proud 22 A, napájení 400 V/3n/50Hz použité chladivo R410a (9,1 kg). jm. objemový tok topné vody 4,248 m3/h, hladina akustického tlaku (v 10m od jednotky) 42dB(a), při instalaci dbát na dodržení pokynů výrobce, zejména volné cirkulace vzduchu (průtok výměníkem až 12000 m3/h) - dodržet odstup od fasády. kondenzát sváděn do sběrače kondenzátu (nádržka) z níž bude sveden do kanalizace, rozměry (d/š/v): 1105x505x1385; hmotnost 250kg._x000d_
montuje se na ocelovou konstrukci, ukotvení řeší stavba</t>
  </si>
  <si>
    <t>731119621V</t>
  </si>
  <si>
    <t>Uvedení TČ do provcozu servisním technikem a seznámení uživatele s obsluhou</t>
  </si>
  <si>
    <t>731249211V</t>
  </si>
  <si>
    <t>Elektrokotel - 24 kW</t>
  </si>
  <si>
    <t>soubor</t>
  </si>
  <si>
    <t>731260842V</t>
  </si>
  <si>
    <t>Práce autojeřábekm</t>
  </si>
  <si>
    <t>hod</t>
  </si>
  <si>
    <t xml:space="preserve">904      R02</t>
  </si>
  <si>
    <t>Hzs-zkousky v ramci montaz.praci, Topná zkouška</t>
  </si>
  <si>
    <t>731119625V</t>
  </si>
  <si>
    <t>Antivibrační podložky</t>
  </si>
  <si>
    <t>sada</t>
  </si>
  <si>
    <t>731119626V</t>
  </si>
  <si>
    <t>Externí displej</t>
  </si>
  <si>
    <t>998731201R00</t>
  </si>
  <si>
    <t>Přesun hmot pro kotelny umístěné ve výšce (hloubce) do 6 m</t>
  </si>
  <si>
    <t>732</t>
  </si>
  <si>
    <t>Strojovny</t>
  </si>
  <si>
    <t>732111142V</t>
  </si>
  <si>
    <t>opatřený izolací, rozteč hrdel 125mm, celková délka L=1475mm, 2x s převlečnou maticí pro připojení větví vyšší dimenze než DN25</t>
  </si>
  <si>
    <t>732219303V</t>
  </si>
  <si>
    <t>výstup 45°C, a teplotě topné vody 60°C) - rozměry d/š/v: 346/250/943 mm, hmotnost 24 kg, připojení G 1", vybaven pojistným ventilem (na sekundární straně, otevírací přetlak 10bar, oběhovým čerpadlem, deskovým výměníkem (16 desek), vč cirkulační řady s oběhovým čerpadlem cirkulace</t>
  </si>
  <si>
    <t>732331518V</t>
  </si>
  <si>
    <t>Expanzní nádoba o objemu 140 l, 6 bar vč. připojovací a servisní armatury</t>
  </si>
  <si>
    <t>732341318V</t>
  </si>
  <si>
    <t>Akumulační nádoba objem 400 l, a=859mm, b=885mm (bez izolace 650mm), výška 1617mm, hmotnost 122 kg</t>
  </si>
  <si>
    <t>Poznámka k položce:_x000d_
Akumulační nádoba objem 400 l, a=859mm, b=885mm (Řbez izolace 650mm), výška 1617mm, hmotnost 122 kg</t>
  </si>
  <si>
    <t>732341319V</t>
  </si>
  <si>
    <t>Akumulační nádoba objem 600 l a=1119mm, b=1064mm (bez izolace 790mm), výška 1645mm, hmotnost 112 kg</t>
  </si>
  <si>
    <t>732421312V</t>
  </si>
  <si>
    <t>Elektronické oběhové čerpadlo primárního okruhu (Č1p) pracovní bod 4,25m3/h, 5 m v.sl., příkon max.</t>
  </si>
  <si>
    <t>Poznámka k položce:_x000d_
160 W, jm. proud 1,05A, EEI 0,19</t>
  </si>
  <si>
    <t>732421313V</t>
  </si>
  <si>
    <t>Elektronické oběhové čerpadlo (Č1), pracovní bod 1,08 m3/h, 3 m v.sl.,příkon max. 40 W,</t>
  </si>
  <si>
    <t>Poznámka k položce:_x000d_
EEI 0,18 (max. dopravní výška 6,3 m, max. čerpací výkon 3,7m3/h)</t>
  </si>
  <si>
    <t>732421315V</t>
  </si>
  <si>
    <t>Elektronické oběhové čerpadlo (Č2), pracovní bod 0,8 m3/h, 3 m v.sl.,příkon max. 40 W,</t>
  </si>
  <si>
    <t>732421316V</t>
  </si>
  <si>
    <t>Elektronické oběhové čerpadlo (Č3), pracovní bod 0,3 m3/h, 2,5m v.sl., příkon max. 20 W,</t>
  </si>
  <si>
    <t>Poznámka k položce:_x000d_
EEI 0,18 (max. dopravní výška 4,2 m, max. čerpací výkon 2,9m3/h)</t>
  </si>
  <si>
    <t>732421317V</t>
  </si>
  <si>
    <t>Elektronické oběhové čerpadlo (Č4), pracovní bod 3,24 m3/h, 3,5m v.sl., příkon max. 75 W,</t>
  </si>
  <si>
    <t>Poznámka k položce:_x000d_
EEI 0,23 (max. dopravní výška 8,1 m, max. čerpací výkon 4,4m3/h)</t>
  </si>
  <si>
    <t>732421318V</t>
  </si>
  <si>
    <t>Elektronické oběhové čerpadlo (Č5), pracovní bod 0,8 m3/h, 2,5m v.sl., příkon max. 20 W,</t>
  </si>
  <si>
    <t>998732202R00</t>
  </si>
  <si>
    <t>Přesun hmot pro strojovny v objektech výšky do 12 m</t>
  </si>
  <si>
    <t>733</t>
  </si>
  <si>
    <t>Rozvod potrubí</t>
  </si>
  <si>
    <t>733111117R00</t>
  </si>
  <si>
    <t>Potrubí z trubek závitových ocelových bezešvých, běžných, v kotelnách a strojovnách, DN 40</t>
  </si>
  <si>
    <t>Poznámka k položce:_x000d_
Potrubí včetně tvarovek a zednických výpomocí.</t>
  </si>
  <si>
    <t>733113116R00</t>
  </si>
  <si>
    <t>Potrubí z trubek závitových příplatek k ceně za zhotovení přípojky z ocelových trubek závitových, , , DN 32</t>
  </si>
  <si>
    <t>733123116R00</t>
  </si>
  <si>
    <t>Potrubí z trubek hladkých příplatek k ceně za zhotovení přípojky z trubek hladkých D 44,5, tloušťka stěny 2,6 mm</t>
  </si>
  <si>
    <t>733163102R00</t>
  </si>
  <si>
    <t>Potrubí z měděných trubek měděné potrubí, D 15 mm, s 1,0 mm, pájení pomocí kapilárních pájecích tvarovek</t>
  </si>
  <si>
    <t>Poznámka k položce:_x000d_
Včetně pomocného lešení o výšce podlahy do 1900 mm a pro zatížení do 1,5 kPa.</t>
  </si>
  <si>
    <t>733163103R00</t>
  </si>
  <si>
    <t>Potrubí z měděných trubek měděné potrubí, D 18 mm, s 1,0 mm, pájení pomocí kapilárních pájecích tvarovek</t>
  </si>
  <si>
    <t>733163104R00</t>
  </si>
  <si>
    <t>Potrubí z měděných trubek měděné potrubí, D 22 mm, s 1,0 mm, pájení pomocí kapilárních pájecích tvarovek</t>
  </si>
  <si>
    <t>733163105R00</t>
  </si>
  <si>
    <t>Potrubí z měděných trubek měděné potrubí, D 28 mm, s 1,5 mm, pájení pomocí kapilárních pájecích tvarovek</t>
  </si>
  <si>
    <t>733163106R00</t>
  </si>
  <si>
    <t>Potrubí z měděných trubek měděné potrubí, D 35 mm, s 1,5 mm, pájení pomocí kapilárních pájecích tvarovek</t>
  </si>
  <si>
    <t>733163107R00</t>
  </si>
  <si>
    <t>Potrubí z měděných trubek měděné potrubí, D 42 mm, s 1,5 mm, pájení pomocí kapilárních pájecích tvarovek</t>
  </si>
  <si>
    <t>733167002R00</t>
  </si>
  <si>
    <t>Příplatek k ceně za zhotovení přípojky z trubek měděných D 18 mm, tloušťka stěny 1 mm</t>
  </si>
  <si>
    <t>Poznámka k položce:_x000d_
Příplatek k ceně za zhotovení přípojky z trubek měděných D 18 mm, tloušťka stěny 1 mm</t>
  </si>
  <si>
    <t>733167003R00</t>
  </si>
  <si>
    <t>(28)</t>
  </si>
  <si>
    <t>733190107R00</t>
  </si>
  <si>
    <t>Tlakové zkoušky potrubí ocelových závitových, plastových, měděných přes DN 32 do DN 40</t>
  </si>
  <si>
    <t>Poznámka k položce:_x000d_
Včetně dodávky vody, uzavření a zabezpečení konců potrubí.</t>
  </si>
  <si>
    <t>733190306R00</t>
  </si>
  <si>
    <t>Tlakové zkoušky potrubí ocelových závitových, plastových, měděných do D 35</t>
  </si>
  <si>
    <t>733191112R00</t>
  </si>
  <si>
    <t>Manžety prostupové přes DN 20 do DN 32</t>
  </si>
  <si>
    <t>733191113R00</t>
  </si>
  <si>
    <t>Manžety prostupové přes DN 32 do DN 50</t>
  </si>
  <si>
    <t>998733203R00</t>
  </si>
  <si>
    <t>Přesun hmot pro rozvody potrubí v objektech výšky do 24 m</t>
  </si>
  <si>
    <t>734</t>
  </si>
  <si>
    <t>Armatury</t>
  </si>
  <si>
    <t>734255112R00</t>
  </si>
  <si>
    <t>Ventil pojistný závitový 3,0 bar, mosazný, DN 15, vnitřní-vnitřní závit, včetně dodávky materiálu</t>
  </si>
  <si>
    <t>734255122R00</t>
  </si>
  <si>
    <t>Ventil pojistný závitový 3,0 bar, mosazný, DN 20, vnitřní-vnitřní závit, včetně dodávky materiálu</t>
  </si>
  <si>
    <t>734215133R00</t>
  </si>
  <si>
    <t>Ventil automatický, odvzdušňovací, mosazný, PN 14, DN 15, včetně dodávky materiálu</t>
  </si>
  <si>
    <t>734226212RT1</t>
  </si>
  <si>
    <t>Ventil termostatický, dvouregulační, přímý, mosazný, DN 15, bez termostatické hlavice, PN 10, vnější závit, včetně dodávky materiálu</t>
  </si>
  <si>
    <t>734221672RT3</t>
  </si>
  <si>
    <t>Hlavice termostatická, včetně dodávky materiálu</t>
  </si>
  <si>
    <t>734235121R00</t>
  </si>
  <si>
    <t>Kohout kulový, mosazný, DN 15, PN 42, vnitřní-vnitřní, včetně dodávky materiálu</t>
  </si>
  <si>
    <t>734235122R00</t>
  </si>
  <si>
    <t>Kohout kulový, mosazný, DN 20, PN 42, vnitřní-vnitřní, včetně dodávky materiálu</t>
  </si>
  <si>
    <t>734235123R00</t>
  </si>
  <si>
    <t>Kohout kulový, mosazný, DN 25, PN 35, vnitřní-vnitřní, včetně dodávky materiálu</t>
  </si>
  <si>
    <t>734235124R00</t>
  </si>
  <si>
    <t>Kohout kulový, mosazný, DN 32, PN 35, vnitřní-vnitřní, včetně dodávky materiálu</t>
  </si>
  <si>
    <t>734235125R00</t>
  </si>
  <si>
    <t>Kohout kulový, mosazný, DN 40, PN 35, vnitřní-vnitřní, včetně dodávky materiálu</t>
  </si>
  <si>
    <t>734245421R00</t>
  </si>
  <si>
    <t>Klapka zpětná, mosazná, DN 15, PN 16, vnitřní-vnitřní závit, včetně dodávky materiálu</t>
  </si>
  <si>
    <t>734245422R00</t>
  </si>
  <si>
    <t>Klapka zpětná, mosazná, DN 20, PN 16, vnitřní-vnitřní závit, včetně dodávky materiálu</t>
  </si>
  <si>
    <t>734245423R00</t>
  </si>
  <si>
    <t>Klapka zpětná, mosazná, DN 25, PN 16, vnitřní-vnitřní závit, včetně dodávky materiálu</t>
  </si>
  <si>
    <t>734245425R00</t>
  </si>
  <si>
    <t>Klapka zpětná, mosazná, DN 40, PN 12, vnitřní-vnitřní závit, včetně dodávky materiálu</t>
  </si>
  <si>
    <t>734263314R00</t>
  </si>
  <si>
    <t>Šroubení topenářské, přímé, mosazné, DN 25, PN 10, včetně dodávky materiálu</t>
  </si>
  <si>
    <t>734263315R00</t>
  </si>
  <si>
    <t>Šroubení topenářské, přímé, mosazné, DN 32, PN 10, včetně dodávky materiálu</t>
  </si>
  <si>
    <t>734263316R00</t>
  </si>
  <si>
    <t>Šroubení topenářské, přímé, mosazné, DN 40, PN 10, včetně dodávky materiálu</t>
  </si>
  <si>
    <t>734266222R00</t>
  </si>
  <si>
    <t>Šroubení uzavíratelné radiátorové regulační s vypouštěním, přímé, bronzové, DN 15, PN 10, včetně dodávky materiálu</t>
  </si>
  <si>
    <t>734266772R00</t>
  </si>
  <si>
    <t>Šroubení svěrné pro měděné potrubí, mosazné, D 16 x EK, PN 10, včetně dodávky materiálu</t>
  </si>
  <si>
    <t>734293322R00</t>
  </si>
  <si>
    <t>Kohout kulový, výtokový (zahradní), mosazný, DN 15x20, PN 10, včetně dodávky materiálu</t>
  </si>
  <si>
    <t>734295321R00</t>
  </si>
  <si>
    <t>Kohout kulový, napouštěcí a vypouštěcí, mosazný, DN 15, PN 10, včetně dodávky materiálu</t>
  </si>
  <si>
    <t>734293221R00</t>
  </si>
  <si>
    <t>Filtr mosazný, DN 15, PN 20, vnitřní-vnitřní závit, včetně dodávky materiálu</t>
  </si>
  <si>
    <t>734293223R00</t>
  </si>
  <si>
    <t>Filtr mosazný, DN 25, PN 20, vnitřní-vnitřní závit, včetně dodávky materiálu</t>
  </si>
  <si>
    <t>734293225R00</t>
  </si>
  <si>
    <t>Filtr mosazný, DN 40, PN 20, vnitřní-vnitřní závit, včetně dodávky materiálu</t>
  </si>
  <si>
    <t>734295212R00</t>
  </si>
  <si>
    <t>Filtr mosazný, DN 20, PN 20, vnitřní-vnitřní závit, včetně dodávky materiálu</t>
  </si>
  <si>
    <t>734413133R00</t>
  </si>
  <si>
    <t>Teploměr s jímkou D 80 mm, délka jímky 75 mm, T = 0 až 120°C, včetně dodávky materiálu</t>
  </si>
  <si>
    <t>734421150R00</t>
  </si>
  <si>
    <t>včetně tlakoměrových kohoutů</t>
  </si>
  <si>
    <t>734494213R00</t>
  </si>
  <si>
    <t>Návarek s trubkovým závitem G 1/2", včetně dodávky materiálu</t>
  </si>
  <si>
    <t>734494214R00</t>
  </si>
  <si>
    <t>Návarek s trubkovým závitem G 3/4", včetně dodávky materiálu</t>
  </si>
  <si>
    <t>731249212V</t>
  </si>
  <si>
    <t>3-cestný přepínací ventil pro TV 1 1/4", kvs=10m3/h</t>
  </si>
  <si>
    <t>734209127V</t>
  </si>
  <si>
    <t>Třícestný směšovací ventil DN20, kvs 4,0</t>
  </si>
  <si>
    <t>734209128V</t>
  </si>
  <si>
    <t>Třícestný směšovací ventil DN25, kvs 10,0</t>
  </si>
  <si>
    <t>734226212V</t>
  </si>
  <si>
    <t>E-Z armatura pro jednobodové připojení trubkového tělesa k dvoutrubkové soustavě</t>
  </si>
  <si>
    <t>734265334V</t>
  </si>
  <si>
    <t>Regulátor tlakové diference (vč. kapiláry a měřící vsuvky) DN15 5-30 kPa</t>
  </si>
  <si>
    <t>734265335V</t>
  </si>
  <si>
    <t>Regulátor tlakové diference (vč. kapiláry a měřící vsuvky) DN20 5-30 kPa</t>
  </si>
  <si>
    <t>734266773v</t>
  </si>
  <si>
    <t>Šroubení svěrné na měď Heimeier 22x1 mm - EK</t>
  </si>
  <si>
    <t>734296224V</t>
  </si>
  <si>
    <t>Filtr topné vody magnetický</t>
  </si>
  <si>
    <t>998734203R00</t>
  </si>
  <si>
    <t>Přesun hmot pro armatury v objektech výšky do 4 m</t>
  </si>
  <si>
    <t>735</t>
  </si>
  <si>
    <t>Otopná tělesa</t>
  </si>
  <si>
    <t>735156566R00</t>
  </si>
  <si>
    <t>včetně dodávky materiálu</t>
  </si>
  <si>
    <t>735171305V</t>
  </si>
  <si>
    <t>TRUBKOVÁ OTOPNÁ TĚLESA (výška.šířka), se spodním připojením zdola dolů v. 900 mm, dl. 600 mm</t>
  </si>
  <si>
    <t>735171306V</t>
  </si>
  <si>
    <t>TRUBKOVÁ OTOPNÁ TĚLESA (výška.šířka), se spodním připojením zdola dolů v. 1200 mm, dl. 600 mm</t>
  </si>
  <si>
    <t>735171307V</t>
  </si>
  <si>
    <t>TRUBKOVÁ OTOPNÁ TĚLESA (výška.šířka), se spodním připojením zdola dolů v. 1800 mm, dl. 450 mm</t>
  </si>
  <si>
    <t>735192332V</t>
  </si>
  <si>
    <t>El. topná vložka s integrovaným regulátorem teploty, výkon 500 W (pro 900.600)</t>
  </si>
  <si>
    <t>735192333V</t>
  </si>
  <si>
    <t>El. topná vložka s integrovaným regulátorem teploty, výkon 700 W (pro 1220.600)</t>
  </si>
  <si>
    <t>735192334V</t>
  </si>
  <si>
    <t>El. topná vložka s integrovaným regulátorem teploty, výkon 700 W (pro 1820.450)</t>
  </si>
  <si>
    <t>998735201R00</t>
  </si>
  <si>
    <t>Přesun hmot pro otopná tělesa v objektech výšky do 6 m</t>
  </si>
  <si>
    <t>736</t>
  </si>
  <si>
    <t>Podlahové vytápění</t>
  </si>
  <si>
    <t>736312111V</t>
  </si>
  <si>
    <t>Systémová izolační deska deska s ochrannou hydroizolační folii, pokládka 50/100/150/200/250mm</t>
  </si>
  <si>
    <t>736312312V</t>
  </si>
  <si>
    <t>Včetně dilatačního pásku, bez úpravy podkladu.</t>
  </si>
  <si>
    <t>736313316V</t>
  </si>
  <si>
    <t>Plastové potrubí vícevrstvé, 18x2 mm s kyslíkovou zábranou</t>
  </si>
  <si>
    <t>736313912V</t>
  </si>
  <si>
    <t>Ochranná trubka</t>
  </si>
  <si>
    <t>34*0,6</t>
  </si>
  <si>
    <t>736316123V</t>
  </si>
  <si>
    <t>2 ks kulových uzávěrů se šroubením, 2 ks průchozí mezikus s automatickým odvzdušňovacím ventilem, otočným vypouštěcím ventilem a teploměrem, 2 ks zátka pro 7 okruhů; připojovací rozměr ventilu ve sběrači M30x1,5, vč. skříně - Typová skříň pod omítku (rozměrů Š/V/H: 830/690-790/110-160 mm)</t>
  </si>
  <si>
    <t>736316124V</t>
  </si>
  <si>
    <t>2 ks kulových uzávěrů se šroubením, 2 ks průchozí mezikus s automatickým odvzdušňovacím ventilem, otočným vypouštěcím ventilem a teploměrem, 2 ks zátka pro 6 okruhů ; připojovací rozměr ventilu ve sběrači M30x1,5, vč. skříně - Typová skříň na omítku (P-klasik 2, rozměrů Š/V/H: 530/690-790/110-160 mm)</t>
  </si>
  <si>
    <t>736316125V</t>
  </si>
  <si>
    <t>2 ks kulových uzávěrů se šroubením, 2 ks průchozí mezikus s automatickým odvzdušňovacím ventilem, otočným vypouštěcím ventilem a teploměrem, 2 ks zátka pro 5 okruhů ; připojovací rozměr ventilu ve sběrači M30x1,5, vč. skříně - Typová skříň na omítku (P-klasik 2, rozměrů Š/V/H: 530/690-790/110-160 mm)</t>
  </si>
  <si>
    <t>736316126V</t>
  </si>
  <si>
    <t>2 ks kulových uzávěrů se šroubením, 2 ks průchozí mezikus s automatickým odvzdušňovacím ventilem, otočným vypouštěcím ventilem a teploměrem, 2 ks zátka pro 4 okruhů ; připojovací rozměr ventilu ve sběrači M30x1,5, vč. skříně - Typová skříň na omítku (P-klasik 2, rozměrů Š/V/H: 530/690-790/110-160 mm)</t>
  </si>
  <si>
    <t>736346914V</t>
  </si>
  <si>
    <t>Šroubení svěrné pro plast potrubí 18 x (18x2) mm</t>
  </si>
  <si>
    <t>736380122V</t>
  </si>
  <si>
    <t>Ruční hlavice</t>
  </si>
  <si>
    <t>736625413V</t>
  </si>
  <si>
    <t>Plastifikátor do betonu; izolační pás; obvodový dilatační pás 50 tl.=10 mm-množství se určí na místě, NEOCEŇOVAT, DODÁVKA STAVBY</t>
  </si>
  <si>
    <t>736894331V</t>
  </si>
  <si>
    <t>Tlaková zkouška potrubí podlahového sysému včetně odvzdušnění</t>
  </si>
  <si>
    <t>998736201R00</t>
  </si>
  <si>
    <t>Přesun hmot pro podlahové vytápění v objektech výšky do 6 m</t>
  </si>
  <si>
    <t>79973073V</t>
  </si>
  <si>
    <t>Pomocný materiál montážní, spojovací, tšsnící, konzoly,závěsy, drobné fitinky</t>
  </si>
  <si>
    <t>005121 R</t>
  </si>
  <si>
    <t>Veškeré náklady spojené s vybudováním, provozem a odstraněním zařízení staveniště.</t>
  </si>
  <si>
    <t>005124010R</t>
  </si>
  <si>
    <t>Koordinace stavebních a technologických dodávek stavby.</t>
  </si>
  <si>
    <t xml:space="preserve">D.1.4.2 - Zdravotechnické instalace </t>
  </si>
  <si>
    <t>17 - Konstrukce ze zemin</t>
  </si>
  <si>
    <t>8 - Trubní vedení</t>
  </si>
  <si>
    <t>96 - Bourání konstrukcí</t>
  </si>
  <si>
    <t>721 - Vnitřní kanalizace</t>
  </si>
  <si>
    <t>722 - Vnitřní vodovod</t>
  </si>
  <si>
    <t>724 - Strojní vybavení</t>
  </si>
  <si>
    <t>725 - Zařizovací předměty</t>
  </si>
  <si>
    <t>726 - Předstěnové systémy</t>
  </si>
  <si>
    <t>115101201R00</t>
  </si>
  <si>
    <t>Čerpání vody na dopravní výšku do 10 m s uvažovaným průměrným přítokem do 500 l/min</t>
  </si>
  <si>
    <t>115101301R00</t>
  </si>
  <si>
    <t>Pohotovost záložní čerpací soupravy na dopravní výšku do 10 m s uvažovaným průměrným přítokem do 500 l/min</t>
  </si>
  <si>
    <t>den</t>
  </si>
  <si>
    <t>131201110R00</t>
  </si>
  <si>
    <t>Hloubení nezapažených jam a zářezů do 50 m3, v hornině 3, hloubení strojně</t>
  </si>
  <si>
    <t>"AN2 :" 4*3*3,6</t>
  </si>
  <si>
    <t>"FŠ2 :" 2*2*3</t>
  </si>
  <si>
    <t>131201119R00</t>
  </si>
  <si>
    <t>Hloubení nezapažených jam a zářezů příplatek za lepivost, v hornině 3,</t>
  </si>
  <si>
    <t>132201211R00</t>
  </si>
  <si>
    <t>Hloubení rýh šířky přes 60 do 200 cm do 100 m3, v hornině 3, hloubení strojně</t>
  </si>
  <si>
    <t xml:space="preserve">"pro nové svodné potrubí vnitřní splaškové kanalizace  pod základovou deskou a do AN2 :" 73*0,9*1,5</t>
  </si>
  <si>
    <t>"pro nové potrubí užitkové vody z retenční nádrže AN1, AN2 a studny : "16*1,3*0,6</t>
  </si>
  <si>
    <t>132201219R00</t>
  </si>
  <si>
    <t>Hloubení rýh šířky přes 60 do 200 cm příplatek za lepivost, v hornině 3,</t>
  </si>
  <si>
    <t>151101101R00</t>
  </si>
  <si>
    <t>Zřízení pažení a rozepření stěn rýh příložné pro jakoukoliv mezerovitost, hloubky do 2 m</t>
  </si>
  <si>
    <t xml:space="preserve">"nové svodné potrubí vnitřní splaškové kanalizace  pod základovou deskou a do AN2 : "(73*1,5)*2</t>
  </si>
  <si>
    <t>151101111R00</t>
  </si>
  <si>
    <t>Odstranění pažení a rozepření rýh příložné , hloubky do 2 m</t>
  </si>
  <si>
    <t>151101201R00</t>
  </si>
  <si>
    <t>Zřízení pažení stěn výkopu bez rozepření, vzepření příložné, hloubky do 4 m</t>
  </si>
  <si>
    <t>"AN2 :" (4*3,6*2)+(3*3,6*2)</t>
  </si>
  <si>
    <t>151101211R00</t>
  </si>
  <si>
    <t>Odstranění pažení stěn výkopu příložné, hloubky do 4 m</t>
  </si>
  <si>
    <t>"AN2 :" 50,4</t>
  </si>
  <si>
    <t>161101101R00</t>
  </si>
  <si>
    <t>Svislé přemístění výkopku z horniny 1 až 4, při hloubce výkopu přes 1 do 2,5 m</t>
  </si>
  <si>
    <t>"výkop rýhy :" 111,03</t>
  </si>
  <si>
    <t>161101102R00</t>
  </si>
  <si>
    <t>Svislé přemístění výkopku z horniny 1 až 4, při hloubce výkopu přes 2,5 do 4 m</t>
  </si>
  <si>
    <t>"AN2 :" 43,2</t>
  </si>
  <si>
    <t>"FŠ2 :" 12</t>
  </si>
  <si>
    <t>162201101R00</t>
  </si>
  <si>
    <t>Vodorovné přemístění výkopku z horniny 1 až 4, na vzdálenost do 20 m</t>
  </si>
  <si>
    <t>"výkop rýhy : "111,03</t>
  </si>
  <si>
    <t>Vodorovné přemístění výkopku z horniny 1 až 4, na vzdálenost přes 9 000 do 10 000 m</t>
  </si>
  <si>
    <t>167101101R00</t>
  </si>
  <si>
    <t>Nakládání, skládání, překládání neulehlého výkopku nakládání výkopku do 100 m3, z horniny 1 až 4</t>
  </si>
  <si>
    <t>175101101RT2</t>
  </si>
  <si>
    <t>Obsyp potrubí bez prohození sypaniny, s dodáním štěrkopísku frakce 0 - 22 mm</t>
  </si>
  <si>
    <t xml:space="preserve">"nové svodné potrubí vnitřní splaškové kanalizace  pod základovou deskou a do AN2 :" 73*0,9*0,5</t>
  </si>
  <si>
    <t>"nové potrubí užitkové vody z retenční nádrže AN1, AN2 a studny :" 16*0,6*0,5</t>
  </si>
  <si>
    <t>Konstrukce ze zemin</t>
  </si>
  <si>
    <t>Zásyp sypaninou se zhutněním jam, šachet, rýh nebo kolem objektů v těchto vykopávkách</t>
  </si>
  <si>
    <t>"zásyp potrubí : "98,5-32,85</t>
  </si>
  <si>
    <t>"AN2 :" (3,3*2,3*2,2)+0,8</t>
  </si>
  <si>
    <t>"nové potrubí užitkové vody z retenční nádrže AN1, AN2 a studny : "16*0,6*0,8</t>
  </si>
  <si>
    <t>Zhutnění podloží z rostlé horniny 1 až 4 pod násypy z hornin soudržných do 92% PS a nesoudržných sypkých relativní ulehlosti l(d) do 0,8 vibrační deskou</t>
  </si>
  <si>
    <t>Poznámka k položce:_x000d_
po vrstvách 20cm</t>
  </si>
  <si>
    <t>Trubní vedení</t>
  </si>
  <si>
    <t>871161121R00</t>
  </si>
  <si>
    <t>Montáž potrubí z plastických hmot z tlakových trubek polyetylenových, vnějšího průměru 32 mm</t>
  </si>
  <si>
    <t>871211121R00</t>
  </si>
  <si>
    <t>Montáž potrubí z plastických hmot z tlakových trubek polyetylenových, vnějšího průměru 63 mm</t>
  </si>
  <si>
    <t>894111147V</t>
  </si>
  <si>
    <t>Akumulační betonová nádrž AN2 o objemu 10m3, vnější rozměr 3300x2300x2170 mm</t>
  </si>
  <si>
    <t>Poznámka k položce:_x000d_
(tl.stěn 100, dno 120, strop 150) vč dopravy</t>
  </si>
  <si>
    <t>894111150V</t>
  </si>
  <si>
    <t>Vstupní šachta DN1000 do AN2 (poklop B125 DN600 s odvětráním, vyrovnávací prstenec 63/10,</t>
  </si>
  <si>
    <t>Poznámka k položce:_x000d_
deska 100-63/17, skruž 100/100 vč. stupadel, těsnění DN1000 - 2 ks),</t>
  </si>
  <si>
    <t>894111153V</t>
  </si>
  <si>
    <t>Segmentové těsnění pro svodné potrubí DN/OD160 do prostupu O225 mm (pozn.: alt. příprava prostupů</t>
  </si>
  <si>
    <t>Poznámka k položce:_x000d_
při výrobě šachty)</t>
  </si>
  <si>
    <t>894111175V</t>
  </si>
  <si>
    <t>Železobetonová základová deska 3,7x2,7x0,2 m vč. podloží- dodávka stavby</t>
  </si>
  <si>
    <t>894111176V</t>
  </si>
  <si>
    <t>Podkladový beton 1,5x1,5x0,1 m - dodávka stavby</t>
  </si>
  <si>
    <t>894112236V</t>
  </si>
  <si>
    <t>Filtrační betonová šachta FŠ2 DN1000, tl. 120mm</t>
  </si>
  <si>
    <t xml:space="preserve">Poznámka k položce:_x000d_
Litinový poklop BEGU B 125 DN600 s odvětráním 	1 ks 	3 500  =   3500,-_x000d_
Vyrovnávací prstenec 63/10                   	 1 ks    350  =     350,-_x000d_
Vyrovnávací prstenec 63/12	                                1 ks		   420  =     420,-_x000d_
Konus 100-63/58/12	                       1 ks 2 500  =    2500,-_x000d_
Šachtová skruž 100/100 vč. ocelových_x000d_
 stupadel s PE povlakem	                             1 ks 3 450  =    3450,-_x000d_
_x000d_
Šachtové dno 100/100 slepé,_x000d_
 kamenina nebo čedič	                                 1 ks            15 000  =  15000,-_x000d_
_x000d_
Těsnění pro DN1000	                               2  ks	   250  =      250,-_x000d_
 Segmentové těsnění pro svodné_x000d_
  potrubí DN/OD160 do prostupu O225 mm	 1 ks 	4 620  =    4620,-_x000d_
 _x000d_
Segmentové těsnění pro svodné_x000d_
 potrubí DN/OD110 do prostupu O200 mm	 1 ks	 3 780  =    3780,-_x000d_
 _x000d_
Filtr DN/OD160	                                              1  ks	  1 800  =    1800,-_x000d_
_x000d_
_x000d_
                                                                              ----------------------------------------------_x000d_
                                        CELKEM                                                                          35 670,-Kč</t>
  </si>
  <si>
    <t>894815644V</t>
  </si>
  <si>
    <t>Práce autojeřábem</t>
  </si>
  <si>
    <t>286136743R</t>
  </si>
  <si>
    <t>trubka vícevrstvá PE100 RC; PE100 RC; PE100 RC; hladká; SDR 11,0; da = 32,0 mm; di = 26,0 mm; s = 3,00 mm; použití pro vodovody</t>
  </si>
  <si>
    <t>286136750R</t>
  </si>
  <si>
    <t>trubka vícevrstvá PE100 RC; PE100 RC; PE100 RC; hladká; SDR 11,0; da = 63,0 mm; di = 51,4 mm; s = 5,80 mm; použití pro vodovody</t>
  </si>
  <si>
    <t>Bourání konstrukcí</t>
  </si>
  <si>
    <t>970051250R00</t>
  </si>
  <si>
    <t>Jádrové vrtání, kruhové prostupy v železobetonu jádrové vrtání , do D 250 mm</t>
  </si>
  <si>
    <t>"AN2 :" 2*0,25</t>
  </si>
  <si>
    <t>"FŠ :" 2*0,15</t>
  </si>
  <si>
    <t>970053250R00</t>
  </si>
  <si>
    <t>Jádrové vrtání, kruhové prostupy v železobetonu příplatek za jádrové vrtání ve H nad 1,5 m, do D 250 mm</t>
  </si>
  <si>
    <t>970054250R00</t>
  </si>
  <si>
    <t>Jádrové vrtání, kruhové prostupy v železobetonu příplatek za jádrové vrtání vodorovně ve stěně , do D 250 mm</t>
  </si>
  <si>
    <t>970057250R00</t>
  </si>
  <si>
    <t>Jádrové vrtání, kruhové prostupy v železobetonu příplatek za časté přemístění stroje jádrového vrtání, do D 250 mm</t>
  </si>
  <si>
    <t>721</t>
  </si>
  <si>
    <t>Vnitřní kanalizace</t>
  </si>
  <si>
    <t>721176101R00</t>
  </si>
  <si>
    <t>Potrubí HT připojovací vnější průměr D 32 mm, tloušťka stěny 1,8 mm, DN 30</t>
  </si>
  <si>
    <t>Poznámka k položce:_x000d_
Potrubí včetně tvarovek. Bez zednických výpomocí.</t>
  </si>
  <si>
    <t>721176102R00</t>
  </si>
  <si>
    <t>Potrubí HT připojovací vnější průměr D 40 mm, tloušťka stěny 1,8 mm, DN 40</t>
  </si>
  <si>
    <t>721176103R00</t>
  </si>
  <si>
    <t>Potrubí HT připojovací vnější průměr D 50 mm, tloušťka stěny 1,8 mm, DN 50</t>
  </si>
  <si>
    <t>721176104R00</t>
  </si>
  <si>
    <t>Potrubí HT připojovací vnější průměr D 75 mm, tloušťka stěny 1,9 mm, DN 70</t>
  </si>
  <si>
    <t>721176105R00</t>
  </si>
  <si>
    <t>Potrubí HT připojovací vnější průměr D 110 mm, tloušťka stěny 2,7 mm, DN 100</t>
  </si>
  <si>
    <t>721176114R00</t>
  </si>
  <si>
    <t>Potrubí HT odpadní svislé vnější průměr D 75 mm, tloušťka stěny 1,9 mm, DN 70</t>
  </si>
  <si>
    <t>Poznámka k položce:_x000d_
Potrubí včetně tvarovek, objímek a vložek pro tlumení hluku. Bez zednických výpomocí._x000d_
Včetně zřízení a demontáže pomocného lešení.</t>
  </si>
  <si>
    <t>721176115R00</t>
  </si>
  <si>
    <t>Potrubí HT odpadní svislé vnější průměr D 110 mm, tloušťka stěny 2,7 mm, DN 100</t>
  </si>
  <si>
    <t>721176222R00</t>
  </si>
  <si>
    <t>Potrubí KG svodné (ležaté) v zemi vnější průměr D 110 mm, tloušťka stěny 3,2 mm, DN 100</t>
  </si>
  <si>
    <t>721176224R00</t>
  </si>
  <si>
    <t>Potrubí KG svodné (ležaté) v zemi vnější průměr D 160 mm, tloušťka stěny 4,0 mm, DN 150</t>
  </si>
  <si>
    <t>721194103R00</t>
  </si>
  <si>
    <t>Zřízení přípojek na potrubí D 32 mm, materiál ve specifikaci</t>
  </si>
  <si>
    <t>721194104R00</t>
  </si>
  <si>
    <t>Zřízení přípojek na potrubí D 40 mm, materiál ve specifikaci</t>
  </si>
  <si>
    <t>721194105R00</t>
  </si>
  <si>
    <t>Zřízení přípojek na potrubí D 50 mm, materiál ve specifikaci</t>
  </si>
  <si>
    <t>721194107R00</t>
  </si>
  <si>
    <t>Zřízení přípojek na potrubí D 75 mm, materiál ve specifikaci</t>
  </si>
  <si>
    <t>721194109R00</t>
  </si>
  <si>
    <t>Zřízení přípojek na potrubí D 110 mm, materiál ve specifikaci</t>
  </si>
  <si>
    <t>721273200RT2</t>
  </si>
  <si>
    <t>Ventilační hlavice D 75 mm, souprava z PP, včetně dodávky materiálu</t>
  </si>
  <si>
    <t>721273200RT3</t>
  </si>
  <si>
    <t>Ventilační hlavice D 110 mm, souprava z PP</t>
  </si>
  <si>
    <t>721290111R00</t>
  </si>
  <si>
    <t>Zkouška těsnosti kanalizace v objektech vodou, DN 125</t>
  </si>
  <si>
    <t>721290112R00</t>
  </si>
  <si>
    <t>Zkouška těsnosti kanalizace v objektech vodou, DN 200</t>
  </si>
  <si>
    <t>721190311V</t>
  </si>
  <si>
    <t>Těsnící límec DN100 (alt. prostupová tvarovka)</t>
  </si>
  <si>
    <t>721190637V</t>
  </si>
  <si>
    <t>Chránička KG DN 250</t>
  </si>
  <si>
    <t>Poznámka k položce:_x000d_
Potrubí včetně tvarovek. Bez zednické výpomoci.</t>
  </si>
  <si>
    <t>721190640</t>
  </si>
  <si>
    <t>Chránička KG DN 300</t>
  </si>
  <si>
    <t>721191224V</t>
  </si>
  <si>
    <t>Prostupová pažnice DN200, L= 0,9 m s těsnicí vložkou)</t>
  </si>
  <si>
    <t>721223423V</t>
  </si>
  <si>
    <t>Podlahová vpust DN 50 s mechanickou ZÚ, svislý odtok Q=0,5 l/s</t>
  </si>
  <si>
    <t>721223424V</t>
  </si>
  <si>
    <t>Podlahová vpust DN 70 s mechanickou ZÚ, svislý odtok Q=0,5 l/s</t>
  </si>
  <si>
    <t>721223425V</t>
  </si>
  <si>
    <t>Podlahová vpust DN 100 s mechanickou ZÚ, vodorovný odtok Q=0,5 l/s</t>
  </si>
  <si>
    <t>721223426V</t>
  </si>
  <si>
    <t>Podlahová vpust DN 100 s mechanickou ZÚ, svislý odtok Q=0,5 l/s</t>
  </si>
  <si>
    <t>721284110V</t>
  </si>
  <si>
    <t>Čistící kus HT 75</t>
  </si>
  <si>
    <t>721284111V</t>
  </si>
  <si>
    <t>Čistící kus HT 110</t>
  </si>
  <si>
    <t>721290116V</t>
  </si>
  <si>
    <t>Revizní dvířka pro čistící kus 300x150 mm</t>
  </si>
  <si>
    <t>721290893V</t>
  </si>
  <si>
    <t>Protipožární manžeta DN 50</t>
  </si>
  <si>
    <t>998721201R00</t>
  </si>
  <si>
    <t>Přesun hmot pro vnitřní kanalizaci v objektech výšky do 6 m</t>
  </si>
  <si>
    <t>722</t>
  </si>
  <si>
    <t>Vnitřní vodovod</t>
  </si>
  <si>
    <t>722178711R00</t>
  </si>
  <si>
    <t>Potrubí vícevrstvé z polypropylenu, polypropylenu s čedičovými vlákny a polypropylenu PP-RCT/ PP-RCT+BF/ PP-RCT, D 20 mm, s 2,8 mm, S 3,2, polyfúzně svařované</t>
  </si>
  <si>
    <t>722178712R00</t>
  </si>
  <si>
    <t>Potrubí vícevrstvé z polypropylenu, polypropylenu s čedičovými vlákny a polypropylenu PP-RCT/ PP-RCT+BF/ PP-RCT, D 25 mm, s 3,5 mm, S 3,2, polyfúzně svařované</t>
  </si>
  <si>
    <t>Poznámka k položce:_x000d_
Potrubí včetně tvarovek a zednických výpomocí._x000d_
Včetně pomocného lešení o výšce podlahy do 1900 mm a pro zatížení do 1,5 kPa.</t>
  </si>
  <si>
    <t>722178713R00</t>
  </si>
  <si>
    <t>Potrubí vícevrstvé z polypropylenu, polypropylenu s čedičovými vlákny a polypropylenu PP-RCT/ PP-RCT+BF/ PP-RCT, D 32 mm, s 4,4 mm, S 3,2, polyfúzně svařované</t>
  </si>
  <si>
    <t>722178716R00</t>
  </si>
  <si>
    <t>Potrubí vícevrstvé z polypropylenu, polypropylenu s čedičovými vlákny a polypropylenu PP-RCT/ PP-RCT+BF/ PP-RCT, D 63 mm, s 8,6 mm, S 3,2, polyfúzně svařované</t>
  </si>
  <si>
    <t>722181211RT7</t>
  </si>
  <si>
    <t>Izolace vodovodního potrubí návleková z trubic z pěnového polyetylenu, tloušťka stěny 6 mm, d 22 mm</t>
  </si>
  <si>
    <t>Poznámka k položce:_x000d_
V položce je kalkulována dodávka izolační trubice, spon a lepicí pásky._x000d_
SV ve zdi bez C</t>
  </si>
  <si>
    <t>722181211RT8</t>
  </si>
  <si>
    <t>Izolace vodovodního potrubí návleková z trubic z pěnového polyetylenu, tloušťka stěny 6 mm, d 25 mm</t>
  </si>
  <si>
    <t>Poznámka k položce:_x000d_
V položce je kalkulována dodávka izolační trubice, spon a lepicí pásky._x000d_
(SV ve zdi bez C)</t>
  </si>
  <si>
    <t>722181212RT7</t>
  </si>
  <si>
    <t>Izolace vodovodního potrubí návleková z trubic z pěnového polyetylenu, tloušťka stěny 9 mm, d 22 mm</t>
  </si>
  <si>
    <t>Poznámka k položce:_x000d_
V položce je kalkulována dodávka izolační trubice, spon a lepicí pásky._x000d_
TV ve zdi</t>
  </si>
  <si>
    <t>722181213RT7</t>
  </si>
  <si>
    <t>Izolace vodovodního potrubí návleková z trubic z pěnového polyetylenu, tloušťka stěny 13 mm, d 22 mm</t>
  </si>
  <si>
    <t>Poznámka k položce:_x000d_
V položce je kalkulována dodávka izolační trubice, spon a lepicí pásky._x000d_
SV pod str. s TV, C, ÚT</t>
  </si>
  <si>
    <t>722181213RT8</t>
  </si>
  <si>
    <t>Izolace vodovodního potrubí návleková z trubic z pěnového polyetylenu, tloušťka stěny 13 mm, d 25 mm</t>
  </si>
  <si>
    <t>Poznámka k položce:_x000d_
V položce je kalkulována dodávka izolační trubice, spon a lepicí pásky._x000d_
(SV pod str. s TV, C, ÚT)</t>
  </si>
  <si>
    <t>722181213RU1</t>
  </si>
  <si>
    <t>Izolace vodovodního potrubí návleková z trubic z pěnového polyetylenu, tloušťka stěny 13 mm, d 32 mm</t>
  </si>
  <si>
    <t>Poznámka k položce:_x000d_
V položce je kalkulována dodávka izolační trubice, spon a lepicí pásky._x000d_
 (SV pod str. s TV, C, ÚT)</t>
  </si>
  <si>
    <t>722181213RY3</t>
  </si>
  <si>
    <t>Izolace vodovodního potrubí návleková z trubic z pěnového polyetylenu, tloušťka stěny 13 mm, d 63 mm</t>
  </si>
  <si>
    <t>Poznámka k položce:_x000d_
V položce je kalkulována dodávka izolační trubice, spon a lepicí pásky._x000d_
(TV pod str.)</t>
  </si>
  <si>
    <t>722181214RT8</t>
  </si>
  <si>
    <t>Izolace vodovodního potrubí návleková z trubic z pěnového polyetylenu, tloušťka stěny 20 mm, d 25 mm</t>
  </si>
  <si>
    <t>Poznámka k položce:_x000d_
V položce je kalkulována dodávka izolační trubice, spon a lepicí pásky._x000d_
 (TV pod str. s C, ÚT)</t>
  </si>
  <si>
    <t>722190401R00</t>
  </si>
  <si>
    <t>Vyvedení a upevnění výpustek DN 15</t>
  </si>
  <si>
    <t>722220111R00</t>
  </si>
  <si>
    <t>Nástěnka nátrubková mosazná pro výtokový ventil, vnitřní závit, DN 15, PN 10, včetně dodávky materiálu</t>
  </si>
  <si>
    <t>Poznámka k položce:_x000d_
Včetně vyvedení a upevnění výpustek.</t>
  </si>
  <si>
    <t>722220121R00</t>
  </si>
  <si>
    <t>Nástěnka nátrubková mosazná pro baterii, vnitřní závit, DN 15, PN 10, včetně dodávky materiálu</t>
  </si>
  <si>
    <t>pár</t>
  </si>
  <si>
    <t>722221122R00</t>
  </si>
  <si>
    <t>Kohout kulový, výtokový (zahradní), vnější závit, mosazný, DN 15 x 20, PN 15, včetně dodávky materiálu</t>
  </si>
  <si>
    <t>722237121R00</t>
  </si>
  <si>
    <t>Kohout kulový, mosazný, vnitřní-vnitřní závit, DN 15, PN 42, včetně dodávky materiálu</t>
  </si>
  <si>
    <t>722237122R00</t>
  </si>
  <si>
    <t>Kohout kulový, mosazný, vnitřní-vnitřní závit, DN 20, PN 42, včetně dodávky materiálu</t>
  </si>
  <si>
    <t>722237123R00</t>
  </si>
  <si>
    <t>Kohout kulový, mosazný, vnitřní-vnitřní závit, DN 25, PN 35, včetně dodávky materiálu</t>
  </si>
  <si>
    <t>722237126R00</t>
  </si>
  <si>
    <t>Kohout kulový, mosazný, vnitřní-vnitřní závit, DN 50, PN 35, včetně dodávky materiálu</t>
  </si>
  <si>
    <t>722237131R00</t>
  </si>
  <si>
    <t>Kohout kulový s vypouštěním, mosazný, vnitřní-vnitřní závit, DN 15, PN 42, včetně dodávky materiálu</t>
  </si>
  <si>
    <t>722237132R00</t>
  </si>
  <si>
    <t>Kohout kulový s vypouštěním, mosazný, vnitřní-vnitřní závit, DN 20, PN 42, včetně dodávky materiálu</t>
  </si>
  <si>
    <t>722237133R00</t>
  </si>
  <si>
    <t>Kohout kulový s vypouštěním, mosazný, vnitřní-vnitřní závit, DN 25, PN 35, včetně dodávky materiálu</t>
  </si>
  <si>
    <t>722237136R00</t>
  </si>
  <si>
    <t>Kohout kulový s vypouštěním, mosazný, vnitřní-vnitřní závit, DN 50, PN 35, včetně dodávky materiálu</t>
  </si>
  <si>
    <t>722237661R00</t>
  </si>
  <si>
    <t>Klapka vodovodní, zpětná, vodorovná, mosazná, vnitřní-vnitřní závit, DN 15, PN 16, včetně dodávky materiálu</t>
  </si>
  <si>
    <t>Poznámka k položce:_x000d_
z toho 2 ks k pojistnému ventilu</t>
  </si>
  <si>
    <t>722237663R00</t>
  </si>
  <si>
    <t>Klapka vodovodní, zpětná, vodorovná, mosazná, vnitřní-vnitřní závit, DN 25, PN 16, včetně dodávky materiálu</t>
  </si>
  <si>
    <t>722237666R00</t>
  </si>
  <si>
    <t>Klapka vodovodní, zpětná, vodorovná, mosazná, vnitřní-vnitřní závit, DN 50, PN 12, včetně dodávky materiálu</t>
  </si>
  <si>
    <t>722280106R00</t>
  </si>
  <si>
    <t>Tlakové zkoušky vodovodního potrubí do DN 32</t>
  </si>
  <si>
    <t>722280109R00</t>
  </si>
  <si>
    <t>Tlakové zkoušky vodovodního potrubí přes DN 50 do DN 65</t>
  </si>
  <si>
    <t>722290234R00</t>
  </si>
  <si>
    <t>Proplach a dezinfekce vodovodního potrubí do DN 80</t>
  </si>
  <si>
    <t>Poznámka k položce:_x000d_
Včetně dodání desinfekčního prostředku.</t>
  </si>
  <si>
    <t>723150367R00</t>
  </si>
  <si>
    <t>Potrubí ocel. černé svařované - chráničky D 57 mm, s 2,9 mm</t>
  </si>
  <si>
    <t>734255115R00</t>
  </si>
  <si>
    <t>Ventil pojistný závitový 6,0 bar, mosazný, DN 15, vnitřní-vnitřní závit, včetně dodávky materiálu</t>
  </si>
  <si>
    <t>734293226R00</t>
  </si>
  <si>
    <t>Filtr mosazný, DN 50, PN 20, vnitřní-vnitřní závit, včetně dodávky materiálu</t>
  </si>
  <si>
    <t>Tlakoměr deformační 0-10 MPa č. 53312, D 100, včetně dodávky materiálu</t>
  </si>
  <si>
    <t>Poznámka k položce:_x000d_
včetně tlakoměrového kohoutu</t>
  </si>
  <si>
    <t>722181215V</t>
  </si>
  <si>
    <t>Izolace návleková tl. stěny 30 mm, vnitřní průměr 32 mm</t>
  </si>
  <si>
    <t>722224212V</t>
  </si>
  <si>
    <t>Venkovní nezámrzný ventil DN25</t>
  </si>
  <si>
    <t>722225688V</t>
  </si>
  <si>
    <t>Popiratelný filtr nečistot s kalovým ventilem DN20 (dopouštění ÚT)</t>
  </si>
  <si>
    <t>722225689V</t>
  </si>
  <si>
    <t>Popiratelný filtr nečistot s kalovým ventilem DN40</t>
  </si>
  <si>
    <t>722237327V</t>
  </si>
  <si>
    <t>Hydrantový ventil - 2" C52 spojka slitina AL PN16</t>
  </si>
  <si>
    <t>Poznámka k položce:_x000d_
Pro nouzový propoj</t>
  </si>
  <si>
    <t>722240356V</t>
  </si>
  <si>
    <t>Potrubní oddělovač, ochrana dle ČSN EN 1717 do rizikové třídy 3 (CA), voda do 65°C, PN 10, DN20, 3/4</t>
  </si>
  <si>
    <t>722240513V</t>
  </si>
  <si>
    <t>Průtočná expanzní nádoba TV 8 l/10 bar</t>
  </si>
  <si>
    <t>Poznámka k položce:_x000d_
včetně servisní a připojovací armatury</t>
  </si>
  <si>
    <t>722250324V</t>
  </si>
  <si>
    <t>Cirkulační čerpadlo Q= 0,003 l/s, H= 0,11 m</t>
  </si>
  <si>
    <t>722255632V</t>
  </si>
  <si>
    <t>Korugovaná chránička D110 pro prostup potrubí užitkové vody z AN1, A2 a studny včetně utěsnění</t>
  </si>
  <si>
    <t>722256952V</t>
  </si>
  <si>
    <t>Segmentové těsnění DN25/100 pro utěsnění prostupu užitkové vody z AN1 a AN2</t>
  </si>
  <si>
    <t>722265315V</t>
  </si>
  <si>
    <t>Podružný vodoměr Qn= 10 m3/h</t>
  </si>
  <si>
    <t>998722201R00</t>
  </si>
  <si>
    <t>Přesun hmot pro vnitřní vodovod v objektech výšky do 6 m</t>
  </si>
  <si>
    <t>006</t>
  </si>
  <si>
    <t>Nájem sestavy pojízdné Alu věže BOSS</t>
  </si>
  <si>
    <t>Kč</t>
  </si>
  <si>
    <t>724</t>
  </si>
  <si>
    <t>Strojní vybavení</t>
  </si>
  <si>
    <t>724211128V</t>
  </si>
  <si>
    <t>Domácí vodárna užitkové vody z AN2 s frekvenčním měničem (Q=4 m3/h, H=30 m, 230 V/50 Hz, 1,5 kW,</t>
  </si>
  <si>
    <t>Poznámka k položce:_x000d_
7,4 A)</t>
  </si>
  <si>
    <t>724236817V</t>
  </si>
  <si>
    <t>Kompaktní úpravna vody (Q= 1200 l/h, 240 V/50 Hz, dezinfekce vody přechodem přes UV lampu)</t>
  </si>
  <si>
    <t>724240157V</t>
  </si>
  <si>
    <t>Automatická doplňovací jednotka užitkové vody z AN1 (Q=3,6 m3/h, H=30 m, 230 V/50 Hz,</t>
  </si>
  <si>
    <t>Poznámka k položce:_x000d_
1,25 kW, 5,8 A) včetně plovoucího přídavného sání, tlakové nádoby 24 l</t>
  </si>
  <si>
    <t>724242611V</t>
  </si>
  <si>
    <t>Nástěnný odvlhčovač vzduchu (1100 m3/h; 46 dB(A); 1,6 kW, R410 A, 100 kg) vč. nástěnných konzol</t>
  </si>
  <si>
    <t>998724201R00</t>
  </si>
  <si>
    <t>Přesun hmot pro strojní vybavení v objektech výšky do 6 m</t>
  </si>
  <si>
    <t>725</t>
  </si>
  <si>
    <t>Zařizovací předměty</t>
  </si>
  <si>
    <t>725122231R00</t>
  </si>
  <si>
    <t>Pisoár diturvit, bílý, s radarovým splachovačem</t>
  </si>
  <si>
    <t>725017123R00</t>
  </si>
  <si>
    <t>Umyvadlo na šrouby, bílé, šířka 600 mm, hloubka 450 mm</t>
  </si>
  <si>
    <t>725017153R00</t>
  </si>
  <si>
    <t>Umyvadlo invalidní, bílé, šířka 640 mm, hloubka 550 mm</t>
  </si>
  <si>
    <t>725019101R00</t>
  </si>
  <si>
    <t>Výlevka diturvitová s plastovou mřížkou, stojící</t>
  </si>
  <si>
    <t>725334301R00</t>
  </si>
  <si>
    <t>Nálevka se sifonem PP DN 32</t>
  </si>
  <si>
    <t>725534225R00</t>
  </si>
  <si>
    <t>Elektrický ohřívač vody zásobníkový tlakový, závěsný svislý, objem 125 l, příkon 2,0 kW, IP 45, včetně dodávky materiálu</t>
  </si>
  <si>
    <t>Poznámka k položce:_x000d_
Včetně upevnění zásobníků na příčky tl. 15 cm, na zdi a na nosné konstrukce.</t>
  </si>
  <si>
    <t>725814105R00</t>
  </si>
  <si>
    <t>Ventil rohový, mosazný, s filtrem, s maticí, DN 15 x DN 10, včetně dodávky materiálu</t>
  </si>
  <si>
    <t>725014141V</t>
  </si>
  <si>
    <t>ZÁVĚSNÉ WC s prodlouženou délkou - bílé</t>
  </si>
  <si>
    <t>Poznámka k položce:_x000d_
hl=700 mm_x000d_
š=360 mm_x000d_
v=380 mm_x000d_
_x000d_
_x000d_
s hlubokým splachováním_x000d_
s otevřeným splachovacím okruhem_x000d_
odpad vodorovný_x000d_
sklopná sestava pro závěsný klozet ZTP -dodávka stavby</t>
  </si>
  <si>
    <t>725014142V</t>
  </si>
  <si>
    <t>WC SEDÁTKO S POKLOPEM, DUROPLAST, ODNÍMATELNÉ, NEREZ ÚCHYTY</t>
  </si>
  <si>
    <t>725014145V</t>
  </si>
  <si>
    <t>ZÁVĚSNÉ WC - keramika bílá</t>
  </si>
  <si>
    <t>Poznámka k položce:_x000d_
hl=530 mm_x000d_
š=360 mm_x000d_
v=360 mm_x000d_
_x000d_
s hlubokým splachováním_x000d_
s otevřeným splachovacím okruhem_x000d_
oblý tvar</t>
  </si>
  <si>
    <t>725019102V</t>
  </si>
  <si>
    <t>Podomítkový tlakový splachovač s redukcí hluku.-k výlevce</t>
  </si>
  <si>
    <t>725249101V</t>
  </si>
  <si>
    <t>Dveře sprchové posuvné, 115 cm, transparentní - černá, vysoce kvalitní tvrzené sklo</t>
  </si>
  <si>
    <t>Poznámka k položce:_x000d_
určené k zazdění do niky</t>
  </si>
  <si>
    <t>725249102V</t>
  </si>
  <si>
    <t>Sprchová vanička čtvercová 90x90 cm akrylát</t>
  </si>
  <si>
    <t>725249105V</t>
  </si>
  <si>
    <t>instalační nohy, sada 2ks</t>
  </si>
  <si>
    <t>725319101V</t>
  </si>
  <si>
    <t>Dřez - D+M - stavba</t>
  </si>
  <si>
    <t>725334311V</t>
  </si>
  <si>
    <t>Ovládací deska pro splachování</t>
  </si>
  <si>
    <t>725823111V</t>
  </si>
  <si>
    <t>Baterie umývadlová stojánková bez výpusti, lékařská páka, chrom- ZTP</t>
  </si>
  <si>
    <t>Poznámka k položce:_x000d_
s úsporným perlátorem_x000d_
keramická kartuše 35 mm_x000d_
bez výpusti_x000d_
chrom, vč. připojovacích hadic_x000d_
v=154 mm_x000d_
v výtoku=58 mm_x000d_
ramínko ploché 220 mm</t>
  </si>
  <si>
    <t>725823113V</t>
  </si>
  <si>
    <t>Baterie umývadlová stojánková bez výpusti</t>
  </si>
  <si>
    <t>Poznámka k položce:_x000d_
s úsporným perlátorem_x000d_
keramická kartuše 35 mm_x000d_
bez výpusti_x000d_
chrom, vč. připojovacích hadic_x000d_
v=170 mm_x000d_
v výtoku=123 mm</t>
  </si>
  <si>
    <t>725823114V</t>
  </si>
  <si>
    <t>Dřezová stojánková baterie, otočné raménko 210 mm, chrom</t>
  </si>
  <si>
    <t>Poznámka k položce:_x000d_
s úsporným perlátorem_x000d_
keramická kartuše 40 mm_x000d_
bez výpusti_x000d_
chrom, vč. připojovacích hadic_x000d_
v=151 mm_x000d_
v výtoku=130mm</t>
  </si>
  <si>
    <t>725823121V</t>
  </si>
  <si>
    <t>Baterie nástěnná páková pro výlevku</t>
  </si>
  <si>
    <t>Poznámka k položce:_x000d_
nástěnná páková baterie s ramínkem 210 mm_x000d_
rozteč 100 mm_x000d_
chrom</t>
  </si>
  <si>
    <t>725845111v</t>
  </si>
  <si>
    <t>Baterie sprchová nástěnná</t>
  </si>
  <si>
    <t>Poznámka k položce:_x000d_
Sprchová nástěnná páková baterie se sprchovou hadicí 1500 mm a ruční sprchou_x000d_
Nástěnný držák ruční sprchy pevný, kartáčovaná ocel_x000d_
chrom</t>
  </si>
  <si>
    <t>725860180V</t>
  </si>
  <si>
    <t>Podomítková zápachová uzávěrka DN40/50 pro pračky a myčky v kombinaci s připojením rozvodu vody,</t>
  </si>
  <si>
    <t xml:space="preserve">Poznámka k položce:_x000d_
s pochromovaným výtokovým ventilem 1/2“ se zpětnou klapkou a přivzdušněním, připojovacím kolenem , montážní deska, montážní kryt a zátka  v balení, krycí deska z nerezové oceli 100x180mm. Minimální stavební hloubka 75mm</t>
  </si>
  <si>
    <t>725860201V</t>
  </si>
  <si>
    <t>Podomítková vodní zápachová uzávěrka DN32 pro odvod kondenzátu s přídavnou mechanickou zápachovou</t>
  </si>
  <si>
    <t>Poznámka k položce:_x000d_
uzávěrkou pro klimatizační jednotky</t>
  </si>
  <si>
    <t>725860202V</t>
  </si>
  <si>
    <t>Chrom sifon s excentrickým ovládáním pro 1 vaničkové dřezy</t>
  </si>
  <si>
    <t>725860227V</t>
  </si>
  <si>
    <t>Sifon ke sprchové vaničce, s krytkou z nerez oceli</t>
  </si>
  <si>
    <t>725860235V</t>
  </si>
  <si>
    <t>Vodní zápachová uzávěrka DN40 s připojením DN32 pro odvod kondenzátu s přídavnou mechanickou</t>
  </si>
  <si>
    <t>Poznámka k položce:_x000d_
zápachovou uzávěrkou pro klimatizační jednotky</t>
  </si>
  <si>
    <t>725860252V</t>
  </si>
  <si>
    <t>Umyvadlový sifon 5/4“-32 mm chrom</t>
  </si>
  <si>
    <t>725860256V</t>
  </si>
  <si>
    <t>Sifon umyvadlový Design, průměr 32 mm, prostorově úsporný - umývadlu ZTP</t>
  </si>
  <si>
    <t>725860264V</t>
  </si>
  <si>
    <t>Umyvadlovou výpust Click–Clack</t>
  </si>
  <si>
    <t>725.D09</t>
  </si>
  <si>
    <t>D/09 D+M vybavení wc handicap</t>
  </si>
  <si>
    <t>Poznámka k položce:_x000d_
D/09	VYBAVENÍ WC HANDICAP_x000d_
 /SANITA DODÁVKA ZTI /_x000d_
- 1x SKLOPNÉ NEREZOVÉ MADLO_x000d_
- 1x FIXNÍ NEREZOVÉ MADLO_x000d_
- 1x DRŽÁK NA TOALETNÍ PAPÍR_x000d_
- 1x DRŽÁK NA ZÁCHODOVOU ŠTĚTKU_x000d_
- 1x NAKLÁPĚCÍ ZRCADLO_x000d_
- 1x SKLOPNÝ PŘEBALOVACÍ PULT_x000d_
- 1x ODPADKOVÝ NEREZOVÝ KOŠ - VELKÝ_x000d_
- 1x ODPADKOVÝ NEREZOVÝ KOŠ – MALÝ_x000d_
- 1x ZÁSOBNÍK NA PAPÍROVÉ RUČNÍKY</t>
  </si>
  <si>
    <t>725.001</t>
  </si>
  <si>
    <t>WC závěsné handicap</t>
  </si>
  <si>
    <t>725.002</t>
  </si>
  <si>
    <t>Bezbariérové umyvadlo 64x55 cm</t>
  </si>
  <si>
    <t>998725201R00</t>
  </si>
  <si>
    <t>Přesun hmot pro zařizovací předměty v objektech výšky do 6 m</t>
  </si>
  <si>
    <t>726</t>
  </si>
  <si>
    <t>Předstěnové systémy</t>
  </si>
  <si>
    <t>726211121R00</t>
  </si>
  <si>
    <t>Klozet zavěšené, s nádržkou, pro instalaci s mokrými procesy do masivních zděných konstrukcí nebo pro předstěnovou instalaci s předezděním, včetně soupravy na tlumení hluku, bez ovládacího tlačítka, ovládání zepředu, stavební výška 108 cm, včetně dodávky materiálu</t>
  </si>
  <si>
    <t>Poznámka k položce:_x000d_
ovládání zepředu, stavební výška 108 cm, včetně dodávky materiálu_x000d_
Včetně dodávky a připevnění montážního prvku vč. napojení na kanalizační popř. vodovodní potrubí.</t>
  </si>
  <si>
    <t>726222110V</t>
  </si>
  <si>
    <t>Ovládací tlačítko dual flush, bílá barva</t>
  </si>
  <si>
    <t>998726221R00</t>
  </si>
  <si>
    <t>Přesun hmot pro předstěnové systémy v objektech výšky do 6 m</t>
  </si>
  <si>
    <t>799721722V</t>
  </si>
  <si>
    <t>Pomocný materiál, montážní, spojovací,těsnící,konzoly,závěsy</t>
  </si>
  <si>
    <t>Poznámka k položce:_x000d_
zvukověizolační objímky a pod.</t>
  </si>
  <si>
    <t>799722721V</t>
  </si>
  <si>
    <t>Stavební výpomoci - příprava prostupů pro připojovací a odpadní potrubí kanalizace voda stěnami</t>
  </si>
  <si>
    <t>Poznámka k položce:_x000d_
podlahou a ŽB základovou deskou jsou dodávkou stavby - koordinace se stavbou)</t>
  </si>
  <si>
    <t>799722725V</t>
  </si>
  <si>
    <t>Ochranné pospojování potrubí , armatur zařizovacích předmětů včetně protokol</t>
  </si>
  <si>
    <t>005121010R</t>
  </si>
  <si>
    <t>Vybudování zařízení staveniště</t>
  </si>
  <si>
    <t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</si>
  <si>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Koordinační činnost</t>
  </si>
  <si>
    <t>Poznámka k položce:_x000d_
Koordinace stavebních a technologických dodávek stavby.</t>
  </si>
  <si>
    <t>D.1.4.3 - Vzduchotechnika</t>
  </si>
  <si>
    <t>728 - Vzduchotechnika</t>
  </si>
  <si>
    <t>713311111V</t>
  </si>
  <si>
    <t>Tepelná a hluková izolace s Al folií vč. montáže (izolace souč. tep. vodivosti min.0,040 W/m.K), 20mm</t>
  </si>
  <si>
    <t>713311112V</t>
  </si>
  <si>
    <t>Tepelná a hluková izolace s Al folií vč. montáže (izolace souč. tep. vodivosti min.0,040 W/m.K), 50mm</t>
  </si>
  <si>
    <t>713391111V</t>
  </si>
  <si>
    <t>Oplechování potrubí v exteriéru</t>
  </si>
  <si>
    <t>998713201R00</t>
  </si>
  <si>
    <t>Přesun hmot pro izolace tepelné v objektech výšky do 6 m</t>
  </si>
  <si>
    <t>728</t>
  </si>
  <si>
    <t>728111115V</t>
  </si>
  <si>
    <t>VZT potrubí čtyřhranné pozinkované sk.I do obvodu 1500mm, 30% tvarovek</t>
  </si>
  <si>
    <t>728111116V</t>
  </si>
  <si>
    <t>VZT potrubí čtyřhranné pozinkované sk.I do obvodu 1890mm, 60% tvarovek</t>
  </si>
  <si>
    <t>728111117V</t>
  </si>
  <si>
    <t>VZT potrubí čtyřhranné pozinkované sk.I do obvodu 2630mm, 35% tvarovek</t>
  </si>
  <si>
    <t>728111118V</t>
  </si>
  <si>
    <t>VZT potrubí čtyřhranné pozinkované sk.I do obvodu 3500mm, 70% tvarovek</t>
  </si>
  <si>
    <t>728112111V</t>
  </si>
  <si>
    <t>VZT kruhové potrubí SPIRO pozink D125mm, 10%tvarovek</t>
  </si>
  <si>
    <t>728112112V</t>
  </si>
  <si>
    <t>VZT kruhové potrubí SPIRO pozink D160mm, 10%tvarovek</t>
  </si>
  <si>
    <t>728112113V</t>
  </si>
  <si>
    <t>VZT kruhové potrubí SPIRO pozink D180mm, 65%tvarovek</t>
  </si>
  <si>
    <t>728112114V</t>
  </si>
  <si>
    <t>VZT kruhové potrubí SPIRO pozink D200mm, 0%tvarovek</t>
  </si>
  <si>
    <t>728112115V</t>
  </si>
  <si>
    <t>VZT kruhové potrubí SPIRO pozink D250mm, 5%tvarovek</t>
  </si>
  <si>
    <t>728112116V</t>
  </si>
  <si>
    <t>VZT kruhové potrubí SPIRO pozink D315mm, 50%tvarovek</t>
  </si>
  <si>
    <t>728112117V</t>
  </si>
  <si>
    <t>VZT kruhové potrubí SPIRO pozink D400mm, 35%tvarovek</t>
  </si>
  <si>
    <t>728112212V</t>
  </si>
  <si>
    <t>VZT kruhové potrubí nerez D160mm, 5%tvarovek</t>
  </si>
  <si>
    <t>728112214V</t>
  </si>
  <si>
    <t>VZT kruhové potrubí nerez D200mm, 2%tvarovek</t>
  </si>
  <si>
    <t>728112215V</t>
  </si>
  <si>
    <t>VZT kruhové potrubí nerez D225mm, 20%tvarovek</t>
  </si>
  <si>
    <t>728112216V</t>
  </si>
  <si>
    <t>VZT kruhové potrubí nerez D250mm, 3%tvarovek</t>
  </si>
  <si>
    <t>728112217V</t>
  </si>
  <si>
    <t>VZT kruhové potrubí nerez D280mm, 5%tvarovek</t>
  </si>
  <si>
    <t>728112218V</t>
  </si>
  <si>
    <t>VZT kruhové potrubí nerez D315mm, 15%tvarovek</t>
  </si>
  <si>
    <t>72816334V</t>
  </si>
  <si>
    <t>Požární klapka kruhová pr.315 - mechanická</t>
  </si>
  <si>
    <t>728312111V</t>
  </si>
  <si>
    <t>Čtyřhranný tlumič hluku 150/100-1000-500-1000</t>
  </si>
  <si>
    <t>728312112V</t>
  </si>
  <si>
    <t>Čtyřhranný tlumič hluku obloukový 710-450-300-300-3008</t>
  </si>
  <si>
    <t>728312113V</t>
  </si>
  <si>
    <t>Čtyřhranný tlumič hluku obloukový 600-600-300-300-3008</t>
  </si>
  <si>
    <t>728312114V</t>
  </si>
  <si>
    <t>Čtyřhranný tlumič hluku 100/150-500-400-1000</t>
  </si>
  <si>
    <t>728312116V</t>
  </si>
  <si>
    <t>Kruhový tlumič hluku pr.315, pr.515/900,100</t>
  </si>
  <si>
    <t>728314114V</t>
  </si>
  <si>
    <t>Přívodní protidešťová žaluzie se síťkou proti hmyzu 710x630</t>
  </si>
  <si>
    <t>728314116V</t>
  </si>
  <si>
    <t>Přívodní protidešťová žaluzie se síťkou proti ptactvu 710x355</t>
  </si>
  <si>
    <t>728314117V</t>
  </si>
  <si>
    <t>Odvodní protidešťová žaluzie se síťkou proti ptactvu 710x355</t>
  </si>
  <si>
    <t>728320144V</t>
  </si>
  <si>
    <t>Výfukový díl čtyřhranný se síťkou proti hmyzu 500x450</t>
  </si>
  <si>
    <t>728320145V</t>
  </si>
  <si>
    <t>Výfukový díl kruhový se síťkou proti hmyzu pr.315</t>
  </si>
  <si>
    <t>728330112V</t>
  </si>
  <si>
    <t>Nástavec pro připojení čtyřhranného potrubí ke kruhovému potrubí 500x150-pr.250-200</t>
  </si>
  <si>
    <t>728330113V</t>
  </si>
  <si>
    <t>Nástavec pro připojení čtyřhranného potrubí ke kruhovému potrubí 500x150-O200-200</t>
  </si>
  <si>
    <t>728411111V</t>
  </si>
  <si>
    <t>Přívodní vyústka jednořadá do čtyřhranného potrubí 500x150 včetně regulační klapky</t>
  </si>
  <si>
    <t>728411112V</t>
  </si>
  <si>
    <t>Odvodní vyústka jednořadá do čtyřhranného potrubí 500x150 včetně regulační klapky</t>
  </si>
  <si>
    <t>728411210V</t>
  </si>
  <si>
    <t>Přívodní vyústka jednořadá do kruhového potrubí 325x75 včetně regulační klapky</t>
  </si>
  <si>
    <t>728411211V</t>
  </si>
  <si>
    <t>Odvodní vyústka jednořadá do kruhového potrubí 325x75 včetně regulační klapky</t>
  </si>
  <si>
    <t>728413522V</t>
  </si>
  <si>
    <t>Odvodní kovový ventil s nastavitelnou čelní deskou pr.160</t>
  </si>
  <si>
    <t>728413523V</t>
  </si>
  <si>
    <t>Odvodní kovový ventil s nastavitelnou čelní deskou pr.125</t>
  </si>
  <si>
    <t>728414717V</t>
  </si>
  <si>
    <t>Pozinkovaná odtahová digestoř 900x700x350/O400-100</t>
  </si>
  <si>
    <t>728415521V</t>
  </si>
  <si>
    <t>Požární klapka čtyřhranná 400x250 -mechanická</t>
  </si>
  <si>
    <t>728415522V</t>
  </si>
  <si>
    <t>Požární klapka čtyřhranná 400x300 -mechanická</t>
  </si>
  <si>
    <t>728415610V</t>
  </si>
  <si>
    <t>Krycí mřížka 710x355</t>
  </si>
  <si>
    <t>728416102V</t>
  </si>
  <si>
    <t>Regulační klapka kruhová pr.180 - s ručním ovládáním</t>
  </si>
  <si>
    <t>728416103V</t>
  </si>
  <si>
    <t>Regulační klapka kruhová pr.160 - s ručním ovládáním</t>
  </si>
  <si>
    <t>728416104V</t>
  </si>
  <si>
    <t>Regulační klapka kruhová pr.125 - s ručním ovládáním</t>
  </si>
  <si>
    <t>728430241V</t>
  </si>
  <si>
    <t>Uzavírací klapka čtyřhranná - ruční 710x355</t>
  </si>
  <si>
    <t>728611515V</t>
  </si>
  <si>
    <t>Kompaktní větrací jednotka s rekuperací tepla VZ1 (Q= +2100/-2100 m3/h, ppext=350 Pa, poext=350 Pa,</t>
  </si>
  <si>
    <t>Poznámka k položce:_x000d_
U=3x 400 V, P=2x2,5 kW, I=2x4 A) vč. příslušenství (EC ventilátory (přívod, odvod), plynulá regulace výkonu EC ventilátorů, protiproudý rekuperační výměník, vodní ohřívač/chladič, regulace s ovládačem, směšovací uzel, uzavírací klapky přívodu a odtahu, přívodní filtr F7, odvodní filtr M5, venkovní čidlo, prostorové čidlo kvality vzduchu apod.), parapetní provedení (jednotka musí splňovat ErP (Ecodesign) - nařízení EU 1253/2014, platné od 1.1.2016 i 1.1.2018)</t>
  </si>
  <si>
    <t>728611615V</t>
  </si>
  <si>
    <t>Kompaktní větrací jednotka s rekuperací tepla VZ2 (Q= +1000/-1100 m3/h,ppext=350 Pa, poext=350 Pa,</t>
  </si>
  <si>
    <t>Poznámka k položce:_x000d_
U=3x 400 V, P=2x0,78 kW, I=2x3,9 A) vč. příslušenství (EC ventilátory (přívod, odvod), plynulá regulace výkonu EC ventilátorů, protiproudý rekuperační výměník, vodní ohřívač/chladič, regulace s ovládačem, směšovací uzel, uzavírací klapky přívodu a odtahu, přívodní filtr F7, odvodní filtr M5, venkovní čidlo, prostorové čidlo kvality vzduchu, prostorové čidlo relativní vlhkosti vzduchu apod.), parapetní provedení (jednotka musí splňovat ErP (Ecodesign) - nařízení EU 1253/2014, platné od 1.1.2016 i 1.1.2018)</t>
  </si>
  <si>
    <t>728611700V</t>
  </si>
  <si>
    <t>Seřízení a uvedení jednotek do provozu , seznámení uživatele s obsluhou</t>
  </si>
  <si>
    <t>728613116V</t>
  </si>
  <si>
    <t>Radiální ventilátor s EC motorem a přímým napojením na čtyřhranné potrubí (Q= 8000 m3/h,</t>
  </si>
  <si>
    <t>Poznámka k položce:_x000d_
poext=250 Pa), vč. příslušenství (pružné manžety 2ks) , ovládač - PI regulátor 0-10 V a vestavěným čidlem teploty</t>
  </si>
  <si>
    <t>728893112V</t>
  </si>
  <si>
    <t>Pronájem jeřábu pro umístění VZT jednotek do technické místnosti VZT</t>
  </si>
  <si>
    <t>728913554V</t>
  </si>
  <si>
    <t>Doprava VZT materiálu a jednotek na stavbu</t>
  </si>
  <si>
    <t>998728201R00</t>
  </si>
  <si>
    <t>Přesun hmot pro vzduchotechniku v objektech výšky do 6 m</t>
  </si>
  <si>
    <t>799728789V</t>
  </si>
  <si>
    <t>Utěsnění potrubí v prostupu (příprava prostupů pro VZT potrubí přes stavební konstrukce je dodávkou</t>
  </si>
  <si>
    <t>Poznámka k položce:_x000d_
stavby - koordinovat se stavbou)</t>
  </si>
  <si>
    <t>799728827V</t>
  </si>
  <si>
    <t>Pomocný materiál montážní, spojovací,těsnící,konzoly,závěsy</t>
  </si>
  <si>
    <t>Zařízení staveniště</t>
  </si>
  <si>
    <t>Poznámka k položce:_x000d_
Veškeré náklady spojené s vybudováním, provozem a odstraněním zařízení staveniště.</t>
  </si>
  <si>
    <t>D.1.4.4 - Silnoproud</t>
  </si>
  <si>
    <t>95 - Dokončovací konstrukce na pozemních stavbách</t>
  </si>
  <si>
    <t>M21 - Elektromontáže</t>
  </si>
  <si>
    <t>M46 - Zemní práce při montážích</t>
  </si>
  <si>
    <t>Dokončovací konstrukce na pozemních stavbách</t>
  </si>
  <si>
    <t>953991211R00</t>
  </si>
  <si>
    <t>Dodání a osazení hmoždinek ve stěnách do zdiva z betonu nebo tvrdého kamene, vnější profil hmoždinky 6 až 8 mm</t>
  </si>
  <si>
    <t>Poznámka k položce:_x000d_
včetně vyvrtání otvorů,</t>
  </si>
  <si>
    <t>953992311R01</t>
  </si>
  <si>
    <t>Osazení hmoždinek ve stropech z žb. DN 6 - 8 mm - svítidla</t>
  </si>
  <si>
    <t>953992311R02</t>
  </si>
  <si>
    <t>Osazení hmoždinek ve stropech z žb. DN 6 - 8 mm - kabelové příchytky</t>
  </si>
  <si>
    <t>3457171102R</t>
  </si>
  <si>
    <t>příchytka typ jednostranná, kabelová; ocelový pozinkovaný plech; rozměr průměr upevň.otvoru 4,3 mm, rozměr 22,8 x 10 mm, vnitř.průměr 10 mm, pro pr. kabelu 8 mm</t>
  </si>
  <si>
    <t>222261251R00</t>
  </si>
  <si>
    <t>Příchytka kabelová 6-12 mm</t>
  </si>
  <si>
    <t>953991221R00</t>
  </si>
  <si>
    <t>Dodání a osazení hmoždinek ve stěnách do zdiva z betonu nebo tvrdého kamene, vnější profil hmoždinky 10 - 12 mm</t>
  </si>
  <si>
    <t>M21</t>
  </si>
  <si>
    <t>Elektromontáže</t>
  </si>
  <si>
    <t>80993353T1</t>
  </si>
  <si>
    <t>ROZVODNICE ZAPUŠTĚNÁ IP30, 198 MOD. š.734 x v.1092 x hl.143mm</t>
  </si>
  <si>
    <t>KS</t>
  </si>
  <si>
    <t>222111022R00</t>
  </si>
  <si>
    <t>Skříň rozvaděče do 200 p. zasekání v cihl.zdivu</t>
  </si>
  <si>
    <t>81270779T1</t>
  </si>
  <si>
    <t>SVODIČ TYP1+2, 3X25KA/30KA, 230V, 3PÓL, PRO SÍTĚ TN-C, DÁLK.SIG.</t>
  </si>
  <si>
    <t>650063122R00</t>
  </si>
  <si>
    <t>Montáž svodiče bleskových proudů typ 1, třípólový, do 100 kA</t>
  </si>
  <si>
    <t>R_3115219T1</t>
  </si>
  <si>
    <t>JISTIČ 125B-3, 10KA</t>
  </si>
  <si>
    <t>650061643R00</t>
  </si>
  <si>
    <t>Montáž jističe modulárního, třípólového, do 125 A</t>
  </si>
  <si>
    <t>35822002315R</t>
  </si>
  <si>
    <t>jistič modulární jmen.proud 25,00 A; charakt. B; počet pólů 3; jmenovitá zkratová schopnost/230 V a.c. 10 kA; tepl.okolí -25 do + 55 °C; IP 20</t>
  </si>
  <si>
    <t>35822002314R</t>
  </si>
  <si>
    <t>jistič modulární jmen.proud 20,00 A; charakt. B; počet pólů 3; jmenovitá zkratová schopnost/230 V a.c. 10 kA; tepl.okolí -25 do + 55 °C; IP 20</t>
  </si>
  <si>
    <t>35822002313R</t>
  </si>
  <si>
    <t>jistič modulární jmen.proud 16,00 A; charakt. B; počet pólů 3; jmenovitá zkratová schopnost/230 V a.c. 10 kA; tepl.okolí -25 do + 55 °C; IP 20</t>
  </si>
  <si>
    <t>35822002311R</t>
  </si>
  <si>
    <t>jistič modulární jmen.proud 10,00 A; charakt. B; počet pólů 3; jmenovitá zkratová schopnost/230 V a.c. 10 kA; tepl.okolí -25 do + 55 °C; IP 20</t>
  </si>
  <si>
    <t>650061641R00</t>
  </si>
  <si>
    <t>Montáž jističe modulárního, třípólového, do 25 A</t>
  </si>
  <si>
    <t>35822001015R</t>
  </si>
  <si>
    <t>jistič modulární jmen.proud 16,00 A; charakt. B; počet pólů 1; jmenovitá zkratová schopnost/230 V a.c. 10 kA; tepl.okolí -25 do + 55 °C; IP 20</t>
  </si>
  <si>
    <t>35822001013R</t>
  </si>
  <si>
    <t>jistič modulární jmen.proud 10,00 A; charakt. B; počet pólů 1; jmenovitá zkratová schopnost/230 V a.c. 10 kA; tepl.okolí -25 do + 55 °C; IP 20</t>
  </si>
  <si>
    <t>35822001010R</t>
  </si>
  <si>
    <t>jistič modulární jmen.proud 2,00 A; charakt. B; počet pólů 1; jmenovitá zkratová schopnost/230 V a.c. 10 kA; tepl.okolí -25 do + 55 °C; IP 20</t>
  </si>
  <si>
    <t>650061611R00</t>
  </si>
  <si>
    <t>Montáž jističe modulárního, jednopólového, do 25 A</t>
  </si>
  <si>
    <t>358891503R</t>
  </si>
  <si>
    <t>chránič nadproudový; typ AC; jmen.proud 16,00 A; počet pólů 1+N; jmen.reziduální proud 30 mA; IP 20; charakt. B; tepl.okolí od -5 do+ 40 °C</t>
  </si>
  <si>
    <t>358891506R</t>
  </si>
  <si>
    <t>chránič nadproudový; typ AC; jmen.proud 16,00 A; počet pólů 1+N; jmen.reziduální proud 30 mA; IP 20; charakt. C; tepl.okolí od -5 do+ 40 °C</t>
  </si>
  <si>
    <t>358891502R</t>
  </si>
  <si>
    <t>chránič nadproudový; typ AC; jmen.proud 10,00 A; počet pólů 1+N; jmen.reziduální proud 30 mA; IP 20; charakt. B; tepl.okolí od -5 do+ 40 °C</t>
  </si>
  <si>
    <t>650063611R00</t>
  </si>
  <si>
    <t>Montáž proudového chrániče dvoupólového, do 25 A</t>
  </si>
  <si>
    <t>358890511R</t>
  </si>
  <si>
    <t>chránič proudový; typ A; jmen.proud 100,00 A; počet pólů 3+N; jmen.reziduální proud 30 mA; IP 20; tepl.okolí -25 do +45 °C</t>
  </si>
  <si>
    <t>650063632R00</t>
  </si>
  <si>
    <t>Montáž proudového chrániče čtyřpólového, do 63 A</t>
  </si>
  <si>
    <t>R_3086267T00</t>
  </si>
  <si>
    <t>SPOUŠŤ NAPĚŤ., 400VAC/110VDC</t>
  </si>
  <si>
    <t>R_3115328T</t>
  </si>
  <si>
    <t>Omezovač naběhového proudu</t>
  </si>
  <si>
    <t>650071611R00</t>
  </si>
  <si>
    <t>Montáž relé pomocného na DIN lištu</t>
  </si>
  <si>
    <t>R_3122878T</t>
  </si>
  <si>
    <t>ROZVODNICE ZAPUŠTĚNÁ 36 modulů IP30 PLNÁ DVÍŘKA</t>
  </si>
  <si>
    <t>650031621R00</t>
  </si>
  <si>
    <t>Montáž rozváděče , do hmotnosti 25 kg</t>
  </si>
  <si>
    <t>R_3122877T</t>
  </si>
  <si>
    <t>3-pólový přepínáč I-0-II Ith=32A, 20A/AC-23/415V, montáž na DIN lištu</t>
  </si>
  <si>
    <t>650072381R00</t>
  </si>
  <si>
    <t>Montáž modulového přepínače skupinového, třípólového, do 40 A</t>
  </si>
  <si>
    <t>650012211RT4</t>
  </si>
  <si>
    <t>Montáž krabice do zateplení bez zapojení, včetně dodávky krabice 196 x 156 mm, nastavitelné hloubky 86-146 mm s otevíracím víkem</t>
  </si>
  <si>
    <t>210100006R00</t>
  </si>
  <si>
    <t>Ukončení vodičů v rozvaděči včetně zapojení a vodičové koncovky, , průřez do 50 mm2</t>
  </si>
  <si>
    <t>345604030001R</t>
  </si>
  <si>
    <t>svornice RSA 6A bílá; typ řadová; jmen.nap. 750 V stříd., 830 V stejnosm.</t>
  </si>
  <si>
    <t>222300962R00</t>
  </si>
  <si>
    <t>Svorka řadová RS 6-10</t>
  </si>
  <si>
    <t>210100001R00</t>
  </si>
  <si>
    <t>Ukončení vodičů v rozvaděči včetně zapojení a vodičové koncovky, , průřez do 2,5 mm2</t>
  </si>
  <si>
    <t>210100003R00</t>
  </si>
  <si>
    <t>Ukončení vodičů v rozvaděči včetně zapojení a vodičové koncovky, , průřez do 16 mm2</t>
  </si>
  <si>
    <t>34141302R</t>
  </si>
  <si>
    <t>vodič CYY; silový, propojovací jednožilový; pevné uložení; jádro Cu plné holé; počet žil 1; jmen.průřez jádra 4,00 mm2; vnější průměr max 5,2 mm; izolace PVC; tl. izolace 1,2 mm; odolný proti šíření plamene</t>
  </si>
  <si>
    <t>210800003R00</t>
  </si>
  <si>
    <t>Montáž vodiče CYY, 4 mm2, uloženého pod omítkou,</t>
  </si>
  <si>
    <t>210800005R00</t>
  </si>
  <si>
    <t>Montáž vodiče CYY, 10 mm2, uloženého pod omítkou,</t>
  </si>
  <si>
    <t>210810045RT1</t>
  </si>
  <si>
    <t>Montáž kabelu CYKY 750 V, 3 x 1,5 mm2, pevně uloženého, včetně dodávky kabelu</t>
  </si>
  <si>
    <t>210810049RT1</t>
  </si>
  <si>
    <t>Montáž kabelu CYKY 750 V, 4 x 1,5 mm2, pevně uloženého, včetně dodávky kabelu</t>
  </si>
  <si>
    <t>210810055RT1</t>
  </si>
  <si>
    <t>Montáž kabelu CYKY 750 V, 5 x 1,5 mm2, pevně uloženého, včetně dodávky kabelu</t>
  </si>
  <si>
    <t>210810046RT3</t>
  </si>
  <si>
    <t>Montáž kabelu CYKY 750 V, 3 x 2,5 mm2, pevně uloženého, včetně dodávky kabelu</t>
  </si>
  <si>
    <t>210810056RT1</t>
  </si>
  <si>
    <t>Montáž kabelu CYKY 750 V, 5 x 2,5 mm2, pevně uloženého, včetně dodávky kabelu</t>
  </si>
  <si>
    <t>210810057RT2</t>
  </si>
  <si>
    <t>Montáž kabelu CYKY 750 V, 5 žilového, pevně uloženého, včetně dodávky kabelu CYKY 5 x 6 mm2</t>
  </si>
  <si>
    <t>210110041RT6</t>
  </si>
  <si>
    <t>Montáž spínače zapuštěného a polozapuštěného včetně zapojení, dodávky spínače, krytu a rámečku, jednopólového, , řazení 1</t>
  </si>
  <si>
    <t>210110021RT1</t>
  </si>
  <si>
    <t>Montáž spínače nástěnného pro prostředí venkovní a mokré včetně zapojení a dodávky spínače, jednopólového, , řazení 1</t>
  </si>
  <si>
    <t>210110024RT2</t>
  </si>
  <si>
    <t>Montáž spínače nástěnného pro prostředí venkovní a mokré včetně zapojení a dodávky spínače, střídavého, , řazení 6</t>
  </si>
  <si>
    <t>210110025RT1</t>
  </si>
  <si>
    <t>Montáž spínače nástěnného pro prostředí venkovní a mokré včetně zapojení a dodávky spínače, křížového, , řazení 7</t>
  </si>
  <si>
    <t>R_3075476T</t>
  </si>
  <si>
    <t>Zásuvka jednonásobná, hliník, IP 55, s ochranným kolíkem, s víčkem</t>
  </si>
  <si>
    <t>210111062R00</t>
  </si>
  <si>
    <t>Montáž zásuvky domovní nástěnné včetně zapojení, 380 V, provedení 3P+N+PE, 16 A</t>
  </si>
  <si>
    <t>358112503R</t>
  </si>
  <si>
    <t>zásuvka průmyslová nástěnná; proud 16 A; napětí 400 W; zapojení 3P+N+PE; 5-pólů; hodinový úhel 6 hod.; červená; IP 44; balení: po 9 ks</t>
  </si>
  <si>
    <t>210110603RT61</t>
  </si>
  <si>
    <t>Přístroj stmívače výkonového pro systém DALI, pro otočné ovládání a tlačítkové spínání, včetně dodávky strojku, rámečku a krytu</t>
  </si>
  <si>
    <t>650052115R00</t>
  </si>
  <si>
    <t>Montáž spínače zapuštěného nebo polozapuštěného, stmívacího otočného, do obyčejného prostředí,</t>
  </si>
  <si>
    <t>R_3058714T</t>
  </si>
  <si>
    <t>SVODIČ, TYP3, 3KA, 230VAC</t>
  </si>
  <si>
    <t>650063212R00</t>
  </si>
  <si>
    <t>Montáž svodiče přepětí typ 3, , do krabice</t>
  </si>
  <si>
    <t>210111011RT6</t>
  </si>
  <si>
    <t>Montáž zásuvky domovní zapuštěné včetně zapojení včetně dodávky zásuvky kompletní jednonásobné s ochr.kolíkem 16A/250VAC a rámečkem, , provedení 2P+PE,</t>
  </si>
  <si>
    <t>210111014RT7</t>
  </si>
  <si>
    <t>Montáž zásuvky domovní zapuštěné včetně zapojení, včetně dodávky zásuvky kompletní, dvojnásobné s ochrannými kolíky, s clonkami s natočenou dutinkou, , provedení 2x (2P+PE),</t>
  </si>
  <si>
    <t>34551633R</t>
  </si>
  <si>
    <t>zásuvka s ochranným kolíkem, s clonkami, s ochranou před přepětím; řazení 2P+PE; 16 A, 250 V AC; IP 40</t>
  </si>
  <si>
    <t>210111012R00</t>
  </si>
  <si>
    <t>Montáž zásuvky domovní zapuštěné včetně zapojení, průběžné zapojení, , provedení 2P+PE,</t>
  </si>
  <si>
    <t>210010465RT1</t>
  </si>
  <si>
    <t>Montáž sestavy krabice do litého betonu vysoké, složené z těla krabice o výšce 68 mm, spodku krabice 20 mm a víčka 23 mm, materiál PP, včetně dodávky</t>
  </si>
  <si>
    <t>Poznámka k položce:_x000d_
Na hmoždinky. Zhotovení otvorů pro kabely, zavíčkování. Bez svorek a zapojení.</t>
  </si>
  <si>
    <t>9023007</t>
  </si>
  <si>
    <t>Spínač zapuštěný stiskací, 25A IP 55 se signalizací stavu</t>
  </si>
  <si>
    <t>210110027R00</t>
  </si>
  <si>
    <t>Montáž spínače nástěnného pro prostředí venkovní a mokré včetně zapojení, trojpólového, 25 A, řazení 3</t>
  </si>
  <si>
    <t>R_3095885T</t>
  </si>
  <si>
    <t>Napájecí zdroj pro pisoár, jeden ventil, 230V AC/24V DC</t>
  </si>
  <si>
    <t>650091621R01</t>
  </si>
  <si>
    <t>Montáž zdroje napájecího spínaného</t>
  </si>
  <si>
    <t>210800285RT3</t>
  </si>
  <si>
    <t>Montáž kabelu bezhalogenového CXKH 1 kV, 3 x 1,5 mm2, pevně uloženého, včetně dodávky CXKH-V</t>
  </si>
  <si>
    <t>220711309R00</t>
  </si>
  <si>
    <t>Montáž tísňového hlásiče - tlačítko</t>
  </si>
  <si>
    <t>44985121R</t>
  </si>
  <si>
    <t>hlásič požární tlačítkový s kladívkem, IP 55; montáž na omítku</t>
  </si>
  <si>
    <t>210010535RT2</t>
  </si>
  <si>
    <t>Připojení svorkovnice bezšroubové, včetně dodávky spojovací krabicové svorky pro 2 vodiče, pro průřez 0,5 - 2,5 mm2</t>
  </si>
  <si>
    <t>210010535RT3</t>
  </si>
  <si>
    <t>Připojení svorkovnice bezšroubové, včetně dodávky spojovací krabicové svorky pro 3 vodiče, pro průřez 0,5 - 2,5 mm2</t>
  </si>
  <si>
    <t>210010535RT4</t>
  </si>
  <si>
    <t>Připojení svorkovnice bezšroubové, včetně dodávky spojovací krabicové svorky pro 4 vodiče, pro průřez 0,5 - 2,5 mm2</t>
  </si>
  <si>
    <t>210010535RT5</t>
  </si>
  <si>
    <t>Připojení svorkovnice bezšroubové, včetně dodávky spojovací krabicové svorky pro 5 vodičů, pro průřez 0,5 - 2,5 mm2</t>
  </si>
  <si>
    <t>R_3086494T</t>
  </si>
  <si>
    <t>Typ A - LED svítidlo přisazené, PC opál, bílá, 2200lm, 20,5W, IK10, IP65, pr. 300x75mm, včetně instalačního rámečku - PC, černá</t>
  </si>
  <si>
    <t>R_3086495T</t>
  </si>
  <si>
    <t>Typ B - LED svítidlo přisazené, PC opál, 4200lm, 34W, IK08, IP65, 4000K, 1235x94x76mm</t>
  </si>
  <si>
    <t>R_3086495T1</t>
  </si>
  <si>
    <t>Typ B1 - LED svítidlo přisazené, PC opál, 6300lm, 51W, IK08, IP65, 4000K, 1535x94x76mm</t>
  </si>
  <si>
    <t>1748290420</t>
  </si>
  <si>
    <t>Typ C - LED svítidlo přisazené, opál, 4000lm, 33W, IK08, IP66, 4000K, 1263x77x68</t>
  </si>
  <si>
    <t>1749290420</t>
  </si>
  <si>
    <t>Typ D strop - LED pásek RGBW, 24V, 20W/m, IP20, 12mm, WW, včetně Al profilu, difuzoru, úchytů a koncovek</t>
  </si>
  <si>
    <t>1749290421</t>
  </si>
  <si>
    <t>Typ D strop - zesilovač PWM signálu, 4 kanály, max. 8A/kanál</t>
  </si>
  <si>
    <t>1749290422</t>
  </si>
  <si>
    <t>Typ D strop - LED zdroj, 24V, 200W</t>
  </si>
  <si>
    <t>1749290423</t>
  </si>
  <si>
    <t>Typ D strop - RGBW controler</t>
  </si>
  <si>
    <t>1749290424</t>
  </si>
  <si>
    <t>Typ D lavice - LED pásek, 24V, 6W/m, včetně Al profilu, difuzoru, úchytů a koncovek</t>
  </si>
  <si>
    <t>1749290425</t>
  </si>
  <si>
    <t>Typ D lavice - LED zdroj, 24V, 120W, 220x68x39mm</t>
  </si>
  <si>
    <t>650091641R00</t>
  </si>
  <si>
    <t>Montáž napájecího zdroje pro LED zařízení</t>
  </si>
  <si>
    <t>210201519RU4</t>
  </si>
  <si>
    <t>Montáž LED pásky umístěné ve výšce nad 1,5 m, v liště, vč. montáže lišty</t>
  </si>
  <si>
    <t>R_3086497T</t>
  </si>
  <si>
    <t>Typ F - LED svítidlo přisazené, opál, 4000lm, 32W, 4000K, bílá, 1200x306x47mm</t>
  </si>
  <si>
    <t>4058075097704</t>
  </si>
  <si>
    <t>Svítidlo typ N2, nouzové LED svítidlo s piktogramem, 292lm, 5700K, 4,8W, 3h</t>
  </si>
  <si>
    <t>0708951</t>
  </si>
  <si>
    <t>Svítidlo typ N4, evakuační osvětlení</t>
  </si>
  <si>
    <t>4058075097705</t>
  </si>
  <si>
    <t>Svítidlo typ N5, antipanikové osvětlení</t>
  </si>
  <si>
    <t>650101521R00</t>
  </si>
  <si>
    <t>Montáž svítidla LED, stropního, přisazeného</t>
  </si>
  <si>
    <t>1750290420</t>
  </si>
  <si>
    <t>Typ E - LED svítidlo bodové, napájecí lišty, 2700lm, 29W, 3000K, černá, bezdrátové ovládání předřadníku</t>
  </si>
  <si>
    <t>1322151122</t>
  </si>
  <si>
    <t>Svítidlo typ L napájecí lišta, 3 okruhy, DALI, 2m</t>
  </si>
  <si>
    <t>1319151122</t>
  </si>
  <si>
    <t>Svítidlo typ L napájecí lišta, 3 okruhy, DALI, 3m</t>
  </si>
  <si>
    <t>1319151123</t>
  </si>
  <si>
    <t>Svítidlo typ L napájecí lišta, 3 okruhy, DALI, 4m</t>
  </si>
  <si>
    <t>1323151122</t>
  </si>
  <si>
    <t>Svítidlo typ L příslušenství pro 3f napájecí lišty - spojky, závěsy, napájecí moduly, úchyty</t>
  </si>
  <si>
    <t>1322151124</t>
  </si>
  <si>
    <t>Svítidlo typ L RGBW DALI controler</t>
  </si>
  <si>
    <t>220263126RT4</t>
  </si>
  <si>
    <t>Žlab kabelový přímý, včetně uchycení na stěnu, výšky 60 mm, šířky 300 mm, tloušťka plechu 0,75 mm, vč. víka a úchytu víka, nosného profilu pro příchytky a příchytek kabelů</t>
  </si>
  <si>
    <t>220263121RT3</t>
  </si>
  <si>
    <t>Žlab kabelový přímý, včetně uchycení na stěnu, výšky 60 mm, šířky 50 mm, tloušťka plechu 0,75 mm, vč. nosného profilu pro příchytky a příchytek kabelů</t>
  </si>
  <si>
    <t>210020922R00</t>
  </si>
  <si>
    <t>Montáž požární ucpávky průchodu stěnou, , tloušťky 30 cm</t>
  </si>
  <si>
    <t>210010003RU2</t>
  </si>
  <si>
    <t>Montáž trubky ohebné, z PVC, uložené pod omítku, vnější průměr 25 mm, mech. pevnost 320 N/5 cm, včetně dodávky materiálu</t>
  </si>
  <si>
    <t>345710542R</t>
  </si>
  <si>
    <t>trubka ohebná, elektroinstalační; mat. PE není samozhášivý; vnější pr.= 25,0 mm; vnitřní pr.= 18,3 mm; mech.odolnost nízká; mezní hodnota zatížení 320 N/5 cm; teplot.rozsah -25 až 90 °C; stupeň hořlavosti A1; použití: pro přímé zalévání při monolitické betonáži nebo pod omítku</t>
  </si>
  <si>
    <t>210010132R00</t>
  </si>
  <si>
    <t>Montáž trubky ochranné, polyetylenové, DN do 20,5 mm, pevně uložené</t>
  </si>
  <si>
    <t>345713556R</t>
  </si>
  <si>
    <t>příslušenství krabic vývodka pro trubky dimenze EN 25 a 32; 48 x 62 x 19 mm; fixují se na bednění společně s koncovkami; mat. PE bezhalogenový; teplot.rozsah -30 až 70 °C</t>
  </si>
  <si>
    <t>345713559R</t>
  </si>
  <si>
    <t>příslušenství krabic koncovka pro trubky dimenze EN 25; společně s vývodkami; mat. PE bezhalogenový; teplot.rozsah -30 až 70 °C</t>
  </si>
  <si>
    <t>3457114707R</t>
  </si>
  <si>
    <t>trubka kabelová ohebná dvouplášťová korugovaná chránička; vnější plášť z HDPE, vnitřní z LDPE; vnější pr.= 125,0 mm; vnitřní pr.= 108,0 mm; mezní hodnota zatížení 450 N/5 cm; teplot.rozsah -45 až 60 °C; stupeň hořlavosti A1; mat. bezhalogenový; IP 40, při použití těsnicího kroužku IP 67</t>
  </si>
  <si>
    <t>210010125R00</t>
  </si>
  <si>
    <t>Montáž trubky ochranné, polyetylenové, DN do 100 mm, volně uložené</t>
  </si>
  <si>
    <t>210010120RT2</t>
  </si>
  <si>
    <t>Montáž kanálu , parapetního, dutého, z PVC, šířky do 215 mm, včetně dodávky</t>
  </si>
  <si>
    <t>210220021RT1</t>
  </si>
  <si>
    <t>Montáž uzemňovacího vedení v zemi, včetně svorek, propojení a izolace spojů, z profilů ocelových pozinkovaných (FeZn), , včetně dodávky pásku 30 x 4 mm, bez nátěru</t>
  </si>
  <si>
    <t>215606062018</t>
  </si>
  <si>
    <t>Distanční držák pro zafixování uzemňovacího vedení</t>
  </si>
  <si>
    <t>210220101RU2</t>
  </si>
  <si>
    <t>Montáž svodového vodiče , a podpěr, včetně dodávky drátu AlMgSi T/4 prům.8 mm</t>
  </si>
  <si>
    <t>R_3082538T</t>
  </si>
  <si>
    <t>Vodič s vysokonapěťovou izolací, D20, šedý, na kabelovém bubnu</t>
  </si>
  <si>
    <t>650111616R00</t>
  </si>
  <si>
    <t>Montáž vodiče svodového, průměru nad 10 mm, a podpěr,</t>
  </si>
  <si>
    <t>R_3056638T</t>
  </si>
  <si>
    <t>Podpěra vedení s vysokonapěťovou izolací na ploché střechy, beton, 1kg</t>
  </si>
  <si>
    <t>1834060722</t>
  </si>
  <si>
    <t>Adaptér pro uložení vodiče o pr. 20mm</t>
  </si>
  <si>
    <t>R_3056639T</t>
  </si>
  <si>
    <t>Držák vodiče na stěnu 20-23mm, nerez</t>
  </si>
  <si>
    <t>R_3081297T</t>
  </si>
  <si>
    <t>Jímací stožár 50 pro vodiče s vysokonapěťovou izolací, set, celková výška 2300mm</t>
  </si>
  <si>
    <t>R_3056630T</t>
  </si>
  <si>
    <t>Podstavec 17kg, pro tříramenný stojan</t>
  </si>
  <si>
    <t>R_3056632T</t>
  </si>
  <si>
    <t>Podložka velká pod betonový podstavec</t>
  </si>
  <si>
    <t>650112111R00</t>
  </si>
  <si>
    <t>Montáž tříramenného stojanu do bet. podstavců</t>
  </si>
  <si>
    <t>R_3094945T</t>
  </si>
  <si>
    <t>Sada pro upevnění vodičů s vysokonapěťovou izolací</t>
  </si>
  <si>
    <t>1821060722</t>
  </si>
  <si>
    <t>Připojovací prvek pro vodič s vysokonapěťovou izolací</t>
  </si>
  <si>
    <t>35441895R</t>
  </si>
  <si>
    <t>svorka připojovací; provedení Fe/Zn</t>
  </si>
  <si>
    <t>210220101RT1</t>
  </si>
  <si>
    <t>Montáž svodového vodiče , a podpěr, včetně drátu FeZn 8 mm a podpěr pro plechové střechy PV 23</t>
  </si>
  <si>
    <t>650112011R00</t>
  </si>
  <si>
    <t>Montáž - vytvarování pomocného jímače ze svodového vodiče</t>
  </si>
  <si>
    <t>210220301RT3</t>
  </si>
  <si>
    <t>Montáž svorky hromosvodové včetně dodávky svorky zkušební (SZ)</t>
  </si>
  <si>
    <t>210220301RT2</t>
  </si>
  <si>
    <t>Montáž svorky hromosvodové včetně dodávky svorky spojovací (SS)</t>
  </si>
  <si>
    <t>R_3056642T</t>
  </si>
  <si>
    <t>Připojovací svorka na falc (ve výkresu značeno SF)</t>
  </si>
  <si>
    <t>210220301R00</t>
  </si>
  <si>
    <t>Montáž svorky hromosvodové do dvou šroubů</t>
  </si>
  <si>
    <t>210220302RT1</t>
  </si>
  <si>
    <t>Montáž svorky hromosvodové včetně dodávky svorky SR 2b Fe pro pásek 30x4 mm</t>
  </si>
  <si>
    <t>210220302RT6</t>
  </si>
  <si>
    <t>Montáž svorky hromosvodové včetně dodávky svorky kovových částí d 3-12 mm (SP)</t>
  </si>
  <si>
    <t>210220372RT1</t>
  </si>
  <si>
    <t>Montáž ochranného úhelníku,trubky, nebo lišty do zdiva, včetně dodávky ochranného úhelníku dl. 2 m a dvou držáků</t>
  </si>
  <si>
    <t>210220801R00</t>
  </si>
  <si>
    <t>Změření zemního odporu, vč. vyhotovení měřicího protokolu</t>
  </si>
  <si>
    <t>35441846R</t>
  </si>
  <si>
    <t>štítek označení, plast</t>
  </si>
  <si>
    <t>210220401R00</t>
  </si>
  <si>
    <t>Označení svodu štítky plastovým, nebo smaltovaným,</t>
  </si>
  <si>
    <t>81681174T</t>
  </si>
  <si>
    <t>GES SMRŠTOVACÍ BUŽÍRKA RC 19.0/45 ŽLUO/ZELENA GES06900580</t>
  </si>
  <si>
    <t>650141327R00</t>
  </si>
  <si>
    <t>Ukončení vodiče smršťovací koncovkou, průřez do 120 mm2</t>
  </si>
  <si>
    <t>210010555RT2</t>
  </si>
  <si>
    <t>Připojení svorkovnice ekvipotenciální, včetně dodávky svorkovnice šířky 126 mm, výšky 50 mm, hloubky 60 mm</t>
  </si>
  <si>
    <t>210800648RT1</t>
  </si>
  <si>
    <t>Montáž vodiče H07V-K (CYA), 16 mm2, uloženého pevně, včetně dodávky vodiče</t>
  </si>
  <si>
    <t>R_3056645T</t>
  </si>
  <si>
    <t>Samotěsnící průchodka D 50mm pro jímací vodič, včetně montáže</t>
  </si>
  <si>
    <t>210021542R00</t>
  </si>
  <si>
    <t>Montáž těsnění prostupu vodorovného prostupu průměr 20 mm , typu D,H, výšky nad 1,9 m</t>
  </si>
  <si>
    <t>650111221R00</t>
  </si>
  <si>
    <t>Montáž uzemňovacího bodu vedení</t>
  </si>
  <si>
    <t>M46</t>
  </si>
  <si>
    <t>Zemní práce při montážích</t>
  </si>
  <si>
    <t>460200253R00</t>
  </si>
  <si>
    <t>Výkop kabelové rýhy 50/70 cm hor.3</t>
  </si>
  <si>
    <t>460420022R00</t>
  </si>
  <si>
    <t>Zřízení kabelového lože v rýze š. do 65 cm z písku</t>
  </si>
  <si>
    <t>460490012R00</t>
  </si>
  <si>
    <t>Fólie výstražná z PVC, šířka 33 cm</t>
  </si>
  <si>
    <t>460560253R00</t>
  </si>
  <si>
    <t>Zához rýhy 50/70 cm, hornina třídy 3</t>
  </si>
  <si>
    <t>460620013R00</t>
  </si>
  <si>
    <t>Provizorní úprava terénu v přírodní hornině 3</t>
  </si>
  <si>
    <t xml:space="preserve">905      R02</t>
  </si>
  <si>
    <t>Hzs-revize provoz.souboru a st.obj., Uprava stavajiciho rozvadece</t>
  </si>
  <si>
    <t xml:space="preserve">905      R04</t>
  </si>
  <si>
    <t>Demontáž stávající elektroinstalace</t>
  </si>
  <si>
    <t xml:space="preserve">905      R01</t>
  </si>
  <si>
    <t>Hzs-revize provoz.souboru a st.obj., Revize</t>
  </si>
  <si>
    <t>005241010R</t>
  </si>
  <si>
    <t>Dokumentace skutečného provedení</t>
  </si>
  <si>
    <t>Poznámka k položce:_x000d_
Náklady zhotovitele, které vzniknou v souvislosti s povinnostmi zhotovitele při předání a převzetí díla.</t>
  </si>
  <si>
    <t>D.1.4.5 00 - Slaboproudá zařízení - 00 Vedlejší náklady</t>
  </si>
  <si>
    <t>Mimostav. doprava 3.6% z dodávky</t>
  </si>
  <si>
    <t>PPV 1% obor 001-025</t>
  </si>
  <si>
    <t>PPV 6% mimo oboru 001-025</t>
  </si>
  <si>
    <t>Revize a zkoušky</t>
  </si>
  <si>
    <t>D.1.4.5 01 - Slaboproudá zařízení - 01 Strukturovaná kabeláž</t>
  </si>
  <si>
    <t>01 - Kabely</t>
  </si>
  <si>
    <t>02 - Kabelové trasy</t>
  </si>
  <si>
    <t>03 - Komponenty</t>
  </si>
  <si>
    <t>01</t>
  </si>
  <si>
    <t>Kabely</t>
  </si>
  <si>
    <t>FO Patch Cords, LC/LC, 9/125um, 2m</t>
  </si>
  <si>
    <t>Patch Cords, RJ45/RJ45, CAT6A, 1m</t>
  </si>
  <si>
    <t>Patch Cords, RJ45/RJ45, CAT6A, 2m</t>
  </si>
  <si>
    <t>Kabel FTP CAT6A</t>
  </si>
  <si>
    <t>02</t>
  </si>
  <si>
    <t>Kabelové trasy</t>
  </si>
  <si>
    <t>Datová zásuvka 2x RJ 45 CAT6A, pod omítkou komplet</t>
  </si>
  <si>
    <t>Datová zásuvka 2x RJ 45 CAT6A, na omítkou komplet</t>
  </si>
  <si>
    <t>Trubka 2323 PVC ohebná pod omítkou vč. Zapravení</t>
  </si>
  <si>
    <t>Příchytka pro tr.23,36,48</t>
  </si>
  <si>
    <t>Trubka 2323 LPE v podlaze</t>
  </si>
  <si>
    <t>Krabice do podlahy</t>
  </si>
  <si>
    <t>Osazení hmoždinky 8 mm včetně vrutu</t>
  </si>
  <si>
    <t>Stahovací pásek PVC 30cm</t>
  </si>
  <si>
    <t>Drobný instalační materiál</t>
  </si>
  <si>
    <t>Koordinace ostatní profese</t>
  </si>
  <si>
    <t>Měření segmentů kat.6A</t>
  </si>
  <si>
    <t>Značení vývodů</t>
  </si>
  <si>
    <t>Konfigurace aktivního prvku</t>
  </si>
  <si>
    <t>Průraz stěnou 30cm</t>
  </si>
  <si>
    <t>Průraz stěnou 60cm</t>
  </si>
  <si>
    <t>Protipožární ochrana např. tmel Intumex MW (komplet)</t>
  </si>
  <si>
    <t>03</t>
  </si>
  <si>
    <t>Komponenty</t>
  </si>
  <si>
    <t>18U 19" datový rozvaděč, 600x600, komplet,</t>
  </si>
  <si>
    <t>Ventilátorová jednotka 19", 4x ventilátor, termostat</t>
  </si>
  <si>
    <t>19" patch panel 24 port CAT6A osazený</t>
  </si>
  <si>
    <t>19" vyvazovací panel 1U</t>
  </si>
  <si>
    <t>19" Rozvodný panel 5x 230V s předpěťovou ochranou</t>
  </si>
  <si>
    <t>Switch 24x 10/100/1000 Gb/s, PoE, 2x 10x SFP, L2, L3</t>
  </si>
  <si>
    <t>SFP optický modul 1Gbps, LC SM do 500m</t>
  </si>
  <si>
    <t>Záložní zdroj, 500 VA, 300 W, Line interaktivní, výstupní přípojky - 4x</t>
  </si>
  <si>
    <t xml:space="preserve">D.1.4.5 02 - Slaboproudá zařízení - 02 Imobilní WC </t>
  </si>
  <si>
    <t>01 - Komponenty</t>
  </si>
  <si>
    <t>02 - Kabely</t>
  </si>
  <si>
    <t xml:space="preserve">03 - Kabelové trasy </t>
  </si>
  <si>
    <t>Modul s alarmem a signálním svítidlem 15-28V AC/18-35V DC</t>
  </si>
  <si>
    <t>Transformátor pro signalizační modul modul 230V/15V/2VA</t>
  </si>
  <si>
    <t>Spínací tlačítko</t>
  </si>
  <si>
    <t>JYTY 2x1</t>
  </si>
  <si>
    <t>CYKY-J 3x1,5</t>
  </si>
  <si>
    <t xml:space="preserve">Kabelové trasy </t>
  </si>
  <si>
    <t>Trubka 2323 PVC pod omítkou vč. zapravení</t>
  </si>
  <si>
    <t>Krabice pr. 68 vč. Víčka</t>
  </si>
  <si>
    <t>Stahovací pásek PVC 150mm</t>
  </si>
  <si>
    <t>D.1.4.5 03 - Slaboproudá zařízení - 03 Kamerový systém</t>
  </si>
  <si>
    <t>03 - Kabelové trasy</t>
  </si>
  <si>
    <t>IP dome kamera, 5MPx, 2560 x 1920, varifokální objektiv, H.264/265/MJPEG, IR přísvit do 25m, ONVIF, WDR, 12Vdc/24Vac/PoE+</t>
  </si>
  <si>
    <t>Patch Cords RJ45/RJ 45 1m CAT 6A</t>
  </si>
  <si>
    <t>Krimpovací konektor RJ 45 kat6</t>
  </si>
  <si>
    <t>Drobný elektroinstalační materiál, nespecifikována montáž</t>
  </si>
  <si>
    <t>Oživení a nastavení kamerového systému</t>
  </si>
  <si>
    <t>Zaškolení obsluhy</t>
  </si>
  <si>
    <t>Revize systému</t>
  </si>
  <si>
    <t>Koordinace prací s dalšími profesemi</t>
  </si>
  <si>
    <t>D.1.4.6 01 - Akvarijní systém - AKRYL A TECHNOLOGIE</t>
  </si>
  <si>
    <t>02 - předfiltrace</t>
  </si>
  <si>
    <t>03 - tlaková filtrace</t>
  </si>
  <si>
    <t>04 - UV filtrace</t>
  </si>
  <si>
    <t>05 - tepelné čerpadlo</t>
  </si>
  <si>
    <t>06 - skimmer</t>
  </si>
  <si>
    <t>07 - rostlinná filtrace</t>
  </si>
  <si>
    <t>08 - filtrační média</t>
  </si>
  <si>
    <t>09 - konstručkní prvky</t>
  </si>
  <si>
    <t>10 - osvětlovací technika</t>
  </si>
  <si>
    <t>11 - Monitorovací a řídící jednotka</t>
  </si>
  <si>
    <t>12 - ostatní technologie</t>
  </si>
  <si>
    <t>13 - PVC-U 110</t>
  </si>
  <si>
    <t>14 - PVC-U 90</t>
  </si>
  <si>
    <t>15 - PVC-U 63</t>
  </si>
  <si>
    <t>16 - PVC-U 50</t>
  </si>
  <si>
    <t>17 - PVC-U 40</t>
  </si>
  <si>
    <t>18 - 3D dekorace - Malawi</t>
  </si>
  <si>
    <t>předfiltrace</t>
  </si>
  <si>
    <t>013</t>
  </si>
  <si>
    <t>mechanický předfiltr, štěrbinový, 370 x 650 x 990 mm</t>
  </si>
  <si>
    <t>014</t>
  </si>
  <si>
    <t>nerezové síto 200 micronů</t>
  </si>
  <si>
    <t>015</t>
  </si>
  <si>
    <t>prodloužení na předfiltr 370 x 650 x 800 mm, PP-C</t>
  </si>
  <si>
    <t>016</t>
  </si>
  <si>
    <t>horní zakrytí 370 x 650 mm</t>
  </si>
  <si>
    <t>017</t>
  </si>
  <si>
    <t>manipulační práce</t>
  </si>
  <si>
    <t>018</t>
  </si>
  <si>
    <t>individuální úprava</t>
  </si>
  <si>
    <t>019</t>
  </si>
  <si>
    <t>stěnová příruba 110 mm</t>
  </si>
  <si>
    <t>020</t>
  </si>
  <si>
    <t>PVC-U T-kus 110 mm</t>
  </si>
  <si>
    <t>021</t>
  </si>
  <si>
    <t>PVC-U sací trubka s ukončením 110 mm</t>
  </si>
  <si>
    <t>022</t>
  </si>
  <si>
    <t>PVC-U šoupě 110 mm</t>
  </si>
  <si>
    <t>023</t>
  </si>
  <si>
    <t>PVC-U redukce 2"/63 mm</t>
  </si>
  <si>
    <t>024</t>
  </si>
  <si>
    <t>trubkový plovákový průtokoměr, rozsah 190 - 560 l/min, třída přesnosti 4%</t>
  </si>
  <si>
    <t>025</t>
  </si>
  <si>
    <t>instalační a kotvící materiál</t>
  </si>
  <si>
    <t>026</t>
  </si>
  <si>
    <t>instalace a montáž</t>
  </si>
  <si>
    <t>027</t>
  </si>
  <si>
    <t>doprava</t>
  </si>
  <si>
    <t>tlaková filtrace</t>
  </si>
  <si>
    <t>028</t>
  </si>
  <si>
    <t>tlaková filtrace o objemu 250 l, přítok ze spodu</t>
  </si>
  <si>
    <t>029</t>
  </si>
  <si>
    <t>filtrační médium K 50 l, osídlovací plocha 1.325 m2</t>
  </si>
  <si>
    <t>030</t>
  </si>
  <si>
    <t>vzduchové dmychadlo 200 W</t>
  </si>
  <si>
    <t>031</t>
  </si>
  <si>
    <t>032</t>
  </si>
  <si>
    <t>033</t>
  </si>
  <si>
    <t>PVC-U šesticestný ventil 2"</t>
  </si>
  <si>
    <t>034</t>
  </si>
  <si>
    <t>PVC-U kulový ventil 50 mm</t>
  </si>
  <si>
    <t>035</t>
  </si>
  <si>
    <t>PVC-U redukce 2"/50 mm</t>
  </si>
  <si>
    <t>036</t>
  </si>
  <si>
    <t>037</t>
  </si>
  <si>
    <t>038</t>
  </si>
  <si>
    <t>039</t>
  </si>
  <si>
    <t>doprava a svozné</t>
  </si>
  <si>
    <t>040</t>
  </si>
  <si>
    <t>recirkulační čerpadlo, výtlak 13 m, průtok 18.600 L/hod,</t>
  </si>
  <si>
    <t>041</t>
  </si>
  <si>
    <t>řídící jednotka s výkonem až 400 W, krytí IP65</t>
  </si>
  <si>
    <t>042</t>
  </si>
  <si>
    <t>recirkulační čerpadlo, výtlak 12,5 m, průtok 48.000 L/hod,</t>
  </si>
  <si>
    <t>043</t>
  </si>
  <si>
    <t>řídící jednotka s výkonem až 1.200 W, krytí IP65</t>
  </si>
  <si>
    <t>044</t>
  </si>
  <si>
    <t>045</t>
  </si>
  <si>
    <t>046</t>
  </si>
  <si>
    <t>PVC-U kulový ventil 40 mm</t>
  </si>
  <si>
    <t>047</t>
  </si>
  <si>
    <t>048</t>
  </si>
  <si>
    <t>PVC-U kulový ventil 75 mm</t>
  </si>
  <si>
    <t>049</t>
  </si>
  <si>
    <t>PVC-U kulový ventil 90 mm</t>
  </si>
  <si>
    <t>050</t>
  </si>
  <si>
    <t>051</t>
  </si>
  <si>
    <t>052</t>
  </si>
  <si>
    <t>04</t>
  </si>
  <si>
    <t>UV filtrace</t>
  </si>
  <si>
    <t>053</t>
  </si>
  <si>
    <t>UV-C sterilizér 2 x 80 W</t>
  </si>
  <si>
    <t>054</t>
  </si>
  <si>
    <t>055</t>
  </si>
  <si>
    <t>056</t>
  </si>
  <si>
    <t>057</t>
  </si>
  <si>
    <t>058</t>
  </si>
  <si>
    <t>05</t>
  </si>
  <si>
    <t>tepelné čerpadlo</t>
  </si>
  <si>
    <t>059</t>
  </si>
  <si>
    <t>tepelné čerpadlo pro použití ve slané vodě, chladící výkon 14,6 kW, max odchylka 0,5 °C</t>
  </si>
  <si>
    <t>060</t>
  </si>
  <si>
    <t>061</t>
  </si>
  <si>
    <t>062</t>
  </si>
  <si>
    <t>PVC-U redukce 1,5"/63 mm</t>
  </si>
  <si>
    <t>063</t>
  </si>
  <si>
    <t>trubkový plovákový průtokoměr, rozsah 80 - 300 l/min, třída přesnosti 4%</t>
  </si>
  <si>
    <t>064</t>
  </si>
  <si>
    <t>065</t>
  </si>
  <si>
    <t>066</t>
  </si>
  <si>
    <t>06</t>
  </si>
  <si>
    <t>skimmer</t>
  </si>
  <si>
    <t>067</t>
  </si>
  <si>
    <t>stěnový skimmer duální 700 x 492 x 400/620, propojení 2 x 110 mm</t>
  </si>
  <si>
    <t>068</t>
  </si>
  <si>
    <t>prodloužení na skimmer, PP-C</t>
  </si>
  <si>
    <t>069</t>
  </si>
  <si>
    <t>krycí mřížka 700x 570, černá barva</t>
  </si>
  <si>
    <t>070</t>
  </si>
  <si>
    <t>071</t>
  </si>
  <si>
    <t>072</t>
  </si>
  <si>
    <t>073</t>
  </si>
  <si>
    <t>PVC-U stěnová průchodka 110 mm</t>
  </si>
  <si>
    <t>074</t>
  </si>
  <si>
    <t>075</t>
  </si>
  <si>
    <t>076</t>
  </si>
  <si>
    <t>077</t>
  </si>
  <si>
    <t>078</t>
  </si>
  <si>
    <t>čerpadlo recirkulační 6.000 l/hod, výtlak 3,6 m</t>
  </si>
  <si>
    <t>079</t>
  </si>
  <si>
    <t>automat na výměnu vody, solenoid ventil, hladinový spínač</t>
  </si>
  <si>
    <t>07</t>
  </si>
  <si>
    <t>rostlinná filtrace</t>
  </si>
  <si>
    <t>080</t>
  </si>
  <si>
    <t>akvárium 2000 x 700 x 500 mm (výška), float 12 mm, černý silikon</t>
  </si>
  <si>
    <t>081</t>
  </si>
  <si>
    <t>přelivová šachta, vrtané dno 2 x 55 mm</t>
  </si>
  <si>
    <t>082</t>
  </si>
  <si>
    <t>dělící přepážka 500 x 670 mm, float 10 mm</t>
  </si>
  <si>
    <t>083</t>
  </si>
  <si>
    <t>krycí sklo 500 x 670 mm, float 4 mm, výřez</t>
  </si>
  <si>
    <t>084</t>
  </si>
  <si>
    <t>plastová vodící lišta 15,7 x 5/5 x 7,4 mm, černá</t>
  </si>
  <si>
    <t>085</t>
  </si>
  <si>
    <t>086</t>
  </si>
  <si>
    <t>samolepící fólie 2000 x 500 mm, černá matná</t>
  </si>
  <si>
    <t>087</t>
  </si>
  <si>
    <t>088</t>
  </si>
  <si>
    <t>089</t>
  </si>
  <si>
    <t>08</t>
  </si>
  <si>
    <t>filtrační média</t>
  </si>
  <si>
    <t>090</t>
  </si>
  <si>
    <t>filtrační médium zeolit 25 kg, frakce 10 - 30 mm</t>
  </si>
  <si>
    <t>091</t>
  </si>
  <si>
    <t>filtrační médium actived carbon 25 kg, frakce 4 - 20 mm</t>
  </si>
  <si>
    <t>092</t>
  </si>
  <si>
    <t>iotoměničová pryskyřice 1.000 ml</t>
  </si>
  <si>
    <t>093</t>
  </si>
  <si>
    <t>filtrační biomolitan, hrubost PPI 10 - 30</t>
  </si>
  <si>
    <t>l</t>
  </si>
  <si>
    <t>094</t>
  </si>
  <si>
    <t>filtrační síťka 250 x 300 mm, uzavírání na zip</t>
  </si>
  <si>
    <t>095</t>
  </si>
  <si>
    <t>filtrační síťka 300 x 400 mm, uzavírání na zip</t>
  </si>
  <si>
    <t>096</t>
  </si>
  <si>
    <t>korálová drť, frakce 10 - 30 mm</t>
  </si>
  <si>
    <t>097</t>
  </si>
  <si>
    <t>startovací bakterie rodu Nitrosomonas, Nitrospira und Nitrobacter</t>
  </si>
  <si>
    <t>098</t>
  </si>
  <si>
    <t>filtrační bakterie rodu Rhodospirillum, Thiobacillus</t>
  </si>
  <si>
    <t>099</t>
  </si>
  <si>
    <t>buffer CO3</t>
  </si>
  <si>
    <t>09</t>
  </si>
  <si>
    <t>konstručkní prvky</t>
  </si>
  <si>
    <t>stojan montovaný, jekl 40 x 40 x 3 mm, úprava galvanický zinek + práškový lak</t>
  </si>
  <si>
    <t>spojovací materiál, šrouby M8x70 + matice</t>
  </si>
  <si>
    <t>stojan montovaný, jekl 60 x 60 x 3 mm, úprava galvanický zinek + práškový lak</t>
  </si>
  <si>
    <t>spojovací materiál, šrouby M10x90 + matice</t>
  </si>
  <si>
    <t>překližka protiskluzová 15 mm, bříza</t>
  </si>
  <si>
    <t>osvětlovací technika</t>
  </si>
  <si>
    <t>osvětlení LED 90W, řízené Wi-Fi, IP67, full spectrum</t>
  </si>
  <si>
    <t>osvětlení LED 300W, řízené Wi-Fi, full spectrum</t>
  </si>
  <si>
    <t>osvětlení LED 500W, řízené Wi-Fi, full spectrum</t>
  </si>
  <si>
    <t>kotvící systém a rampa pro osvětlení</t>
  </si>
  <si>
    <t>instalační a spojovací materiál</t>
  </si>
  <si>
    <t>Monitorovací a řídící jednotka</t>
  </si>
  <si>
    <t>řídící a měřící systém</t>
  </si>
  <si>
    <t>kamerový a dohledový systém</t>
  </si>
  <si>
    <t>instalace a programování alarmů</t>
  </si>
  <si>
    <t>konfigurace a propojení s cloudem</t>
  </si>
  <si>
    <t>programátorské práce</t>
  </si>
  <si>
    <t>hosting a pronájem (po dobu 12 měscíců)</t>
  </si>
  <si>
    <t>ostatní technologie</t>
  </si>
  <si>
    <t>pístové dmychadlo bezolejové, 110 l/min, max. 100 W</t>
  </si>
  <si>
    <t>instalační a propojovací materiál</t>
  </si>
  <si>
    <t>proudové čerpadlo, průtok 54.000 l/hod, provedení titan tř.2</t>
  </si>
  <si>
    <t>řídící jednotka, max spotřeba 150W, krytí IP65</t>
  </si>
  <si>
    <t>kotvící systém</t>
  </si>
  <si>
    <t>svozné a doprava</t>
  </si>
  <si>
    <t>PVC-U 110</t>
  </si>
  <si>
    <t>potrubí, PN10</t>
  </si>
  <si>
    <t>koleno 90°, PN16</t>
  </si>
  <si>
    <t>koleno 45°, PN16</t>
  </si>
  <si>
    <t>oblouk 90°, PN16</t>
  </si>
  <si>
    <t>T kus, PN16</t>
  </si>
  <si>
    <t>Y kus, PN10</t>
  </si>
  <si>
    <t>šroubení</t>
  </si>
  <si>
    <t>mufna</t>
  </si>
  <si>
    <t>trubková svorka</t>
  </si>
  <si>
    <t>redukce krátká</t>
  </si>
  <si>
    <t>PVC-U 90</t>
  </si>
  <si>
    <t>Y kus, PN16</t>
  </si>
  <si>
    <t>mufna, PN16</t>
  </si>
  <si>
    <t>PVC-U 63</t>
  </si>
  <si>
    <t>PVC-U 50</t>
  </si>
  <si>
    <t>348</t>
  </si>
  <si>
    <t>PVC-U 40</t>
  </si>
  <si>
    <t>3D dekorace - Malawi</t>
  </si>
  <si>
    <t>nosné a pomocné prvky pro modelaci dekorací</t>
  </si>
  <si>
    <t>-1170730579</t>
  </si>
  <si>
    <t>projekční a kreativní práce</t>
  </si>
  <si>
    <t>-705267051</t>
  </si>
  <si>
    <t>modelační práce za m2 v (A) kvalitě, plochy horizontálních nebo svažitých útvarů</t>
  </si>
  <si>
    <t>-1260501838</t>
  </si>
  <si>
    <t>modelační práce za m2 v (A) kvalitě, boční nebo vertikální plochy břehů</t>
  </si>
  <si>
    <t>-794646177</t>
  </si>
  <si>
    <t>modelační práce za m2 v (A) kvalitě, obvodová plocha podlaha strop h = 3 m</t>
  </si>
  <si>
    <t>1458622095</t>
  </si>
  <si>
    <t>písek světlý, praný, zrnitost 1 - 2 mm</t>
  </si>
  <si>
    <t>1599252110</t>
  </si>
  <si>
    <t>D.1.4.6 02 - Akvarijní systém - OCHR. PRVKY,3D DEKORACE</t>
  </si>
  <si>
    <t>01 - DEKORACE</t>
  </si>
  <si>
    <t xml:space="preserve">02 - 3D DEKORACE - TANGANYIKA_x000d_
</t>
  </si>
  <si>
    <t>DEKORACE</t>
  </si>
  <si>
    <t>001</t>
  </si>
  <si>
    <t>-657274313</t>
  </si>
  <si>
    <t xml:space="preserve">3D DEKORACE - TANGANYIKA_x000d_
</t>
  </si>
  <si>
    <t>002</t>
  </si>
  <si>
    <t>1407248645</t>
  </si>
  <si>
    <t>003</t>
  </si>
  <si>
    <t>-249377553</t>
  </si>
  <si>
    <t>004</t>
  </si>
  <si>
    <t>-136935411</t>
  </si>
  <si>
    <t>005</t>
  </si>
  <si>
    <t>570183399</t>
  </si>
  <si>
    <t>písek hnědý, praný, zrnitost 1 - 2 mm</t>
  </si>
  <si>
    <t>-871611113</t>
  </si>
  <si>
    <t>007</t>
  </si>
  <si>
    <t>písek hnědý, praný, zrnitost 5 - 6 mm</t>
  </si>
  <si>
    <t>-1842882710</t>
  </si>
  <si>
    <t>008</t>
  </si>
  <si>
    <t>říční oblázky 10 - 20 mm, barevný přírodní mix</t>
  </si>
  <si>
    <t>-1735825849</t>
  </si>
  <si>
    <t>009</t>
  </si>
  <si>
    <t>šnečí ulity 2 - 5 cm</t>
  </si>
  <si>
    <t>-1823312848</t>
  </si>
  <si>
    <t>010</t>
  </si>
  <si>
    <t>příslušenství</t>
  </si>
  <si>
    <t>-2068719837</t>
  </si>
  <si>
    <t>011</t>
  </si>
  <si>
    <t>nerezové schůdky</t>
  </si>
  <si>
    <t>645479889</t>
  </si>
  <si>
    <t>012</t>
  </si>
  <si>
    <t>automatické krmítko 6 L</t>
  </si>
  <si>
    <t>-297907305</t>
  </si>
  <si>
    <t xml:space="preserve">D.1.4.7 - Měření a regulace </t>
  </si>
  <si>
    <t xml:space="preserve">01 -  MATERIÁL MAR</t>
  </si>
  <si>
    <t xml:space="preserve">02 - INSTALAČNÍ MATERIÁL </t>
  </si>
  <si>
    <t xml:space="preserve">03 - INSTALAČNÍ MATERIÁL </t>
  </si>
  <si>
    <t>04 - OSTANÍ NÁKLADY</t>
  </si>
  <si>
    <t xml:space="preserve"> MATERIÁL MAR</t>
  </si>
  <si>
    <t>ŘS1 - volně programovatelný řídící systém</t>
  </si>
  <si>
    <t>Poznámka k položce:_x000d_
volně programovatelný řídící systém 8DI, 8DO, 8AI, 4AO, RS232, RS485, Ethernet, integrovaný webový server, displej, klávesnice, protokol ARION, přídavný modul pro GSM komunikaci</t>
  </si>
  <si>
    <t>Al12 - rozšiřující modul 12xAI</t>
  </si>
  <si>
    <t xml:space="preserve">Poznámka k položce:_x000d_
rozšiřující modul 12xAI, 24V ss, 300 mA, galv. oddělení,  protokol ARION, vstupy 12x 0 až 10V, 12xNi1000/6180</t>
  </si>
  <si>
    <t>U1 - stabilizovaný zdroj napětí 230V AC/ 24V DC, 3A</t>
  </si>
  <si>
    <t>T1 - snímač teploty venkovní provedení, Ni1000, 6180 ppm</t>
  </si>
  <si>
    <t>T2-T8 snímač teploty příložný, Ni1000, 6180 ppm</t>
  </si>
  <si>
    <t>T9-T12 snímač teploty s jímkou , délka 250 až 400 mm, Ni1000, 6180 ppm</t>
  </si>
  <si>
    <t>SV1 - SV5 servopohon otočný pro směšovací ventily spojitý</t>
  </si>
  <si>
    <t>Poznámka k položce:_x000d_
servopohon otočný pro směšovací ventily spojitý, krouticí moment min. 6 Nm, řídící signál 0 až 10V, napájení 24V DC</t>
  </si>
  <si>
    <t>BA1 - oceloplechový rozvaděč 600x400x120 s průhlednými dveřmi</t>
  </si>
  <si>
    <t xml:space="preserve">Poznámka k položce:_x000d_
oceloplechový rozvaděč 600x400x120 s průhlednými dveřmi , krytí IP65, uzamykatelný , včetně náplně (uvedené shora), 8x převodní relé 24V DC/ 230V AC,1x pomocné reelé 230V AC,  1x jistič 10A/1/C, 7x jistič 6A/1/C, 1x jistič 2A/1/C, zásuvka na DIN lištu, kabelové průchodky, svorkovnice, nulový můstek, vnitřní propojení, montáž vnitřní a vnější, označení, atest, dokumentace</t>
  </si>
  <si>
    <t>Režijní materiál 10%</t>
  </si>
  <si>
    <t xml:space="preserve">INSTALAČNÍ MATERIÁL </t>
  </si>
  <si>
    <t>kabel CYKY-J 2Ax1,5</t>
  </si>
  <si>
    <t>kabel CYKY-J 3Cx1,5</t>
  </si>
  <si>
    <t>kabel STP CAT5</t>
  </si>
  <si>
    <t>kabel JQTQ 2x 0,8</t>
  </si>
  <si>
    <t>kabel JQTQ 4x 0,8</t>
  </si>
  <si>
    <t>kabelový rošt drátěný 100x100 mm</t>
  </si>
  <si>
    <t>kabelový rošt drátěný 50x50 mm</t>
  </si>
  <si>
    <t>Kabelová lišta vkládací LV 40x20</t>
  </si>
  <si>
    <t>Kabelová lišta vkládací LV 24x20</t>
  </si>
  <si>
    <t>PVC trubka ohebná 13,5mm</t>
  </si>
  <si>
    <t>PVC trubka ohebná 16mm</t>
  </si>
  <si>
    <t>PVC trubka ohebná 23mm</t>
  </si>
  <si>
    <t>krabice instalační</t>
  </si>
  <si>
    <t>spojovací materiál</t>
  </si>
  <si>
    <t>montáž instalačního materiálu</t>
  </si>
  <si>
    <t>Poznámka k položce:_x000d_
montáž instalačního materiálu (vytyčení tras, průrazy zdivem, upevnění kabelových žlabů a lišt, pokládka a upevnění kabelů, označení kabelů, kontrola)</t>
  </si>
  <si>
    <t>montáž zařízení MaR</t>
  </si>
  <si>
    <t>Poznámka k položce:_x000d_
montáž zařízení MaR ( montáž rozvaděče BA1, připojení kabeláže v rozvaděči, montáž a připojení čidel a servopohonů, kontrola zapojení )</t>
  </si>
  <si>
    <t>montáž a zapojení komponentů MaR pro součinnost s TČ, kontrola funkce</t>
  </si>
  <si>
    <t>montáž a zapojení komponentů MaR pro součinnost s FC, kontrola funkce</t>
  </si>
  <si>
    <t>montáž a zapojení komponentů MaR pro součinnost s VZT jednotkami, kontrola funkce</t>
  </si>
  <si>
    <t>provozní zkoušky,nastavení parametrů</t>
  </si>
  <si>
    <t>OSTANÍ NÁKLADY</t>
  </si>
  <si>
    <t>VÝCHOZÍ REVIZE ELEKTRO</t>
  </si>
  <si>
    <t>VYPRACOVÁNÍ SW PRO ŘS - APLIKAČNÍ</t>
  </si>
  <si>
    <t>VYPRACOVÁNÍ SW PRO ŘS - VIZUALIZACE</t>
  </si>
  <si>
    <t>PPV</t>
  </si>
  <si>
    <t>MIMOSTAV.PŘESUN</t>
  </si>
  <si>
    <t>IO 01 - Areálová dešťová kanalizace</t>
  </si>
  <si>
    <t>"akumulační nádrž AN1 : "4*3*3,6</t>
  </si>
  <si>
    <t>"filtrační šachta FŠ1 :" 2*2*3</t>
  </si>
  <si>
    <t>"nové svodné potrubí dešťové kanalizace (AN1-D1) :" 28*0,9*1,5</t>
  </si>
  <si>
    <t>"nové svodné potrubí bezpečnostního přepadu do jezírka (jezírko-AN1, AN2) :" 21*0,8*0,5</t>
  </si>
  <si>
    <t>"Dopojení liniových žlabů pro SO 02 :" 5*0,9*1,5</t>
  </si>
  <si>
    <t>"nové svodné potrubí dešťové kanalizace (AN1-D1) :" (28*1,2)*2</t>
  </si>
  <si>
    <t>"Dopojení liniových žlabů pro SO 02 : "(5*1,5)*2</t>
  </si>
  <si>
    <t>"AN1 : "(4*3,6*2)+(3*3,6*2)</t>
  </si>
  <si>
    <t>"FŠ : "2*3*4</t>
  </si>
  <si>
    <t>55,2+52,95</t>
  </si>
  <si>
    <t>"nové svodné potrubí dešťové kanalizace (AN1-D1) : "28*0,9*,5</t>
  </si>
  <si>
    <t>"nové svodné potrubí bezpečnostního přepadu do jezírka :" 21*0,8*0,3</t>
  </si>
  <si>
    <t>"dopojení žlabů :" 5*0,9*0,5</t>
  </si>
  <si>
    <t>108,15-40,99</t>
  </si>
  <si>
    <t>po vrstvách 20cm</t>
  </si>
  <si>
    <t>"výkopy :" (33*0,9)+(21*0,8)</t>
  </si>
  <si>
    <t>"AN, FŠ : "9</t>
  </si>
  <si>
    <t>892571111R00</t>
  </si>
  <si>
    <t>Zkoušky těsnosti kanalizačního potrubí zkouška těsnosti kanalizačního potrubí vodou do DN 200 mm</t>
  </si>
  <si>
    <t>Potrubí včetně tvarovek. Bez zednických výpomocí.</t>
  </si>
  <si>
    <t>Potrubí včetně tvarovek. Bez zednických výpomocí._x000d_
SN8</t>
  </si>
  <si>
    <t>723150374R00</t>
  </si>
  <si>
    <t>Ocelová chránička DN200 pro potrubí bezpečnostního přepadu PVC KG DN/OD 110 do jezírka plameňáku</t>
  </si>
  <si>
    <t>894111148V</t>
  </si>
  <si>
    <t>(tl.stěn 100, dno 120, strop 150) vč dopravy</t>
  </si>
  <si>
    <t>deska 100-63/17, skruž 100/100 vč. stupadel, těsnění DN1000 - 2 ks),</t>
  </si>
  <si>
    <t>při výrobě šachty)</t>
  </si>
  <si>
    <t>894112237V</t>
  </si>
  <si>
    <t>Filtrační betonová šachta FŠ1 DN1000, tl. 120mm</t>
  </si>
  <si>
    <t>713461121v</t>
  </si>
  <si>
    <t>Včetně pomocného lešení o výšce podlahy do 1900 mm a pro zatížení do 1,5 kPa.</t>
  </si>
  <si>
    <t>721242117R00</t>
  </si>
  <si>
    <t>Lapač střešních splavenin DN 150, litina, včetně dodávky materiálu</t>
  </si>
  <si>
    <t>721176425V</t>
  </si>
  <si>
    <t>Podtlakové odvodnění střechy, D+M</t>
  </si>
  <si>
    <t xml:space="preserve">Poznámka k položce:_x000d_
Potrubí PEHD d 50, tvarovky PEHD 1 	m_x000d_
Potrubí PEHD d 56, tvarovky PEHD 1 m_x000d_
Potrubí PEHD d 63, tvarovky PEHD	 13 m_x000d_
Potrubí PEHD d 75, tvarovky PEHD	 19 m_x000d_
Čistící kus DN 100 1 ks_x000d_
Střešní vtok fóliový typ + kačírek  2 ks_x000d_
Elektrický ohřev 	                                 2 ks_x000d_
Set pro připojení parozábrany s_x000d_
odvodňovací přípojkou DN 75   2 ks_x000d_
Plech základní  600x600x1,5 mm  2 ks</t>
  </si>
  <si>
    <t>Potrubí včetně tvarovek. Bez zednické výpomoci.</t>
  </si>
  <si>
    <t>721242326V</t>
  </si>
  <si>
    <t>Koncová zpětná klapka DN 100 na vyústění do jezírka plameňáku</t>
  </si>
  <si>
    <t>zvukověizolační objímky a pod.</t>
  </si>
  <si>
    <t>podlahou a ŽB základovou deskou jsou dodávkou stavby - koordinace se stavbou)</t>
  </si>
  <si>
    <t>005111021R</t>
  </si>
  <si>
    <t>Zaměření a vytýčení stávajících inženýrských sítí v místě stavby z hlediska jejich ochrany při provádění stavby.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</si>
  <si>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</si>
  <si>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IO 02 - Areálová přípojka splaškové kanalizace</t>
  </si>
  <si>
    <t>"výkop pro potrubí :" 14*0,9*1,7</t>
  </si>
  <si>
    <t>"výkop pro demontáž : "16*0,9*1,7</t>
  </si>
  <si>
    <t>(30*1,7)*2</t>
  </si>
  <si>
    <t>162201102R00</t>
  </si>
  <si>
    <t>na pozemek stavby</t>
  </si>
  <si>
    <t>14*0,9*0,5</t>
  </si>
  <si>
    <t>45,9-6,3</t>
  </si>
  <si>
    <t>721171809R00</t>
  </si>
  <si>
    <t>Demontáž potrubí z novodurových trub přes D 114 mm do D 160 mm</t>
  </si>
  <si>
    <t>895113231V</t>
  </si>
  <si>
    <t>Revizní plastová šachta RŠs21 DN600</t>
  </si>
  <si>
    <t xml:space="preserve">Poznámka k položce:_x000d_
Litinový poklop 600/B125        	ks 	1_x000d_
Teleskop O600	                                ks 	1_x000d_
Kogurovaná šachtová roura O600,_x000d_
 L= 1000 mm, délka řezu 1000 mm_x000d_
 (skutečná délka se určí na místě) 	ks	 1_x000d_
Šachtové dno O600,_x000d_
 KG DN/OD160 - průtočné 90°	                ks	 1</t>
  </si>
  <si>
    <t>895644208V</t>
  </si>
  <si>
    <t>areálové splaškové kanalizaci - přesný způsob napojení se určí na místě po odkrytí stávající šachty</t>
  </si>
  <si>
    <t>IO 03 - Areálová přípojka NN</t>
  </si>
  <si>
    <t>R_3095719T</t>
  </si>
  <si>
    <t>SKŘÍŇ SR302/NKW2 ROZPOJ 9X400A (3 SADY PN2) VČ PILÍŘE</t>
  </si>
  <si>
    <t>210191502R00</t>
  </si>
  <si>
    <t>Montáž tenkocementové skříně SR, bez zednických prací a zapojení vodičů</t>
  </si>
  <si>
    <t>210191542R00</t>
  </si>
  <si>
    <t>Montáž pilíře přípojkové skříně bez základu a zapojení vodičů</t>
  </si>
  <si>
    <t>592111090000R</t>
  </si>
  <si>
    <t>základ betonový; pod rozvodnou skříň</t>
  </si>
  <si>
    <t>220110643R00</t>
  </si>
  <si>
    <t>Závěrečné práce ve skříni KS 3, SR</t>
  </si>
  <si>
    <t>210102004RT1</t>
  </si>
  <si>
    <t>Montáž spojky pro epoxidové a plastové kabely 1 kV, včetně dodávky spojky, do průřezu 4x240 mm2</t>
  </si>
  <si>
    <t>35436449.AR</t>
  </si>
  <si>
    <t>koncovka kabelová pro 4žil.kabely, kompletní; bez kabel.ok; izolace papírová; jmen.nap. do 1 kV; průřez jádra 120-240 mm2; L žíly = 1 000 mm</t>
  </si>
  <si>
    <t>210101158R00</t>
  </si>
  <si>
    <t>Montáž koncovky eprosinové proceloplastové kabely se stíněním nebo pancéřem, 1 kV, , , do průřezu 4x240 mm2</t>
  </si>
  <si>
    <t>35432283R</t>
  </si>
  <si>
    <t>pro šroub = 10,5 mm</t>
  </si>
  <si>
    <t>650141433R00</t>
  </si>
  <si>
    <t>dutinkou nebo okem, průřez do 240 mm2</t>
  </si>
  <si>
    <t>650141133R00</t>
  </si>
  <si>
    <t>v rozvaděči, včetně zapojení, průřez do 240 mm2</t>
  </si>
  <si>
    <t>650124521RT2</t>
  </si>
  <si>
    <t>Uložení Cu kabelu 3 x 70 + 50 mm2, pevně, včetně dodávky kabelu 1-CYKY</t>
  </si>
  <si>
    <t>IO 04 - Přeložka areálového vodovodu</t>
  </si>
  <si>
    <t>"novy rozvod :" 96*0,8*1,5</t>
  </si>
  <si>
    <t>"demontovaný rozvod : "55*0,8*1,5</t>
  </si>
  <si>
    <t>(151*1,5)*2</t>
  </si>
  <si>
    <t>Vodorovné přemístění výkopku z horniny 1 až 4, na vzdálenost přes 20 do 50 m</t>
  </si>
  <si>
    <t>Poznámka k položce:_x000d_
na pozemek stavby</t>
  </si>
  <si>
    <t>96*0,8*0,5</t>
  </si>
  <si>
    <t>181,2-38,4</t>
  </si>
  <si>
    <t>871241121R00</t>
  </si>
  <si>
    <t>Montáž potrubí z plastických hmot z tlakových trubek polyetylenových, vnějšího průměru 90 mm</t>
  </si>
  <si>
    <t>877212121R00</t>
  </si>
  <si>
    <t>Montáž elektrotvarovek přirážka za 1 spoj elektrotvarovky, vnějšího průměru 63 mm</t>
  </si>
  <si>
    <t>877242121R00</t>
  </si>
  <si>
    <t>Montáž elektrotvarovek přirážka za 1 spoj elektrotvarovky, vnějšího průměru 90 mm</t>
  </si>
  <si>
    <t>892241111R00</t>
  </si>
  <si>
    <t>Tlakové zkoušky vodovodního potrubí DN do 80 mm</t>
  </si>
  <si>
    <t>899712111R00</t>
  </si>
  <si>
    <t>Orientační tabulky na vodovodních a kanalizačních řadech na zdivu</t>
  </si>
  <si>
    <t>Poznámka k položce:_x000d_
Včetně dodání a připevnění tabulky.</t>
  </si>
  <si>
    <t>899721112R00</t>
  </si>
  <si>
    <t>Výstražné fólie výstražná fólie pro vodovod, šířka 30 cm</t>
  </si>
  <si>
    <t>899731112R00</t>
  </si>
  <si>
    <t>Signalizační vodič CYY, 2,5 mm2</t>
  </si>
  <si>
    <t>871222610</t>
  </si>
  <si>
    <t>Demontáž potrubí vodovodního</t>
  </si>
  <si>
    <t>891231111V</t>
  </si>
  <si>
    <t>Litinové šoupátko č. 2800 D63/2"</t>
  </si>
  <si>
    <t>891232105V</t>
  </si>
  <si>
    <t>Uliční poklop tuhý č. 1650</t>
  </si>
  <si>
    <t>891269111V</t>
  </si>
  <si>
    <t>Navrtávací pás D90/2" PN 16</t>
  </si>
  <si>
    <t>891269112V</t>
  </si>
  <si>
    <t>Zemní teleskopická souprava; 1,00-1,60 m; DN 3/4" - 2"</t>
  </si>
  <si>
    <t>891269121V</t>
  </si>
  <si>
    <t>Univerzální podkladová deska</t>
  </si>
  <si>
    <t>891290168V</t>
  </si>
  <si>
    <t>PE100 chránička DN100, l= 2m, distanční objímky, utěsňující manžety</t>
  </si>
  <si>
    <t>892763510V</t>
  </si>
  <si>
    <t>Napojení přeložky areálového vodovodu na stáv. areálový vodovod</t>
  </si>
  <si>
    <t>08211320R</t>
  </si>
  <si>
    <t>vodné pro vodu pitnou</t>
  </si>
  <si>
    <t>28613324V</t>
  </si>
  <si>
    <t>ElektrokolenoPE100 D90/45°</t>
  </si>
  <si>
    <t>286134117V</t>
  </si>
  <si>
    <t>Elektrospojka D63 PN16</t>
  </si>
  <si>
    <t>286134118V</t>
  </si>
  <si>
    <t>Elektrospojka D90 PN16</t>
  </si>
  <si>
    <t>286136752R</t>
  </si>
  <si>
    <t>286136758R</t>
  </si>
  <si>
    <t>trubka vícevrstvá PE100 RC; PE100 RC; PE100 RC; hladká; SDR 11,0; da = 90,0 mm; di = 73,6 mm; s = 8,20 mm; použití pro vodovody</t>
  </si>
  <si>
    <t>IO 05 00 - Areálová přípojka SLP - 00 Vedlejší náklady</t>
  </si>
  <si>
    <t>D1 - Vedlejší náklady</t>
  </si>
  <si>
    <t>D1</t>
  </si>
  <si>
    <t>Pol1</t>
  </si>
  <si>
    <t>Pol2</t>
  </si>
  <si>
    <t>Pol3</t>
  </si>
  <si>
    <t>IO 05 01 - Areálová přípojka SLP - 01 Optická přípojka</t>
  </si>
  <si>
    <t>Díl: 01 - Kabely</t>
  </si>
  <si>
    <t>Díl: 02 - Kabelové trasy</t>
  </si>
  <si>
    <t>Díl: 03 - Komponenty</t>
  </si>
  <si>
    <t>Díl: 01</t>
  </si>
  <si>
    <t>1 2</t>
  </si>
  <si>
    <t>Optický kabel SM, 12x 9/125, gel, vnější provedení</t>
  </si>
  <si>
    <t>Díl: 02</t>
  </si>
  <si>
    <t>2 4</t>
  </si>
  <si>
    <t>Vytýčení kabelové trasy intervilán</t>
  </si>
  <si>
    <t>3 5</t>
  </si>
  <si>
    <t>Trubka zemní HD-PE 40/32</t>
  </si>
  <si>
    <t>4 6</t>
  </si>
  <si>
    <t>Koncovka PLASON</t>
  </si>
  <si>
    <t>5 7</t>
  </si>
  <si>
    <t>Výkop kabelové rýhy 55/80 tř.3</t>
  </si>
  <si>
    <t>6 8</t>
  </si>
  <si>
    <t>Zához kabelové rýhy 55/80 tř.3</t>
  </si>
  <si>
    <t>7 9</t>
  </si>
  <si>
    <t>Zřízení kabelového lože prosátá zemina</t>
  </si>
  <si>
    <t>8 10</t>
  </si>
  <si>
    <t>Rozebrání zámkové dlažby</t>
  </si>
  <si>
    <t>9 11</t>
  </si>
  <si>
    <t>Pokládka zámkové dlažby vč. Podkladu</t>
  </si>
  <si>
    <t>10 12</t>
  </si>
  <si>
    <t>Výstražná fólie</t>
  </si>
  <si>
    <t>11 13</t>
  </si>
  <si>
    <t>Úchytka na trubku HD-PE (pod mostem)</t>
  </si>
  <si>
    <t>12 14</t>
  </si>
  <si>
    <t>Příchytka vnitřní pro o.k.</t>
  </si>
  <si>
    <t>13 15</t>
  </si>
  <si>
    <t>Trasování vnitřních rozvodů v obj, pavilon šelem, akvárií</t>
  </si>
  <si>
    <t>14 16</t>
  </si>
  <si>
    <t>Zafukování kabelu do optické trubky pr. 32</t>
  </si>
  <si>
    <t>15 17</t>
  </si>
  <si>
    <t>Prostup do objektu vč. zapravení pr. do 150mm</t>
  </si>
  <si>
    <t>16 18</t>
  </si>
  <si>
    <t>17 19</t>
  </si>
  <si>
    <t>18 20</t>
  </si>
  <si>
    <t>19 21</t>
  </si>
  <si>
    <t>Optický svár</t>
  </si>
  <si>
    <t>20 22</t>
  </si>
  <si>
    <t>21 23</t>
  </si>
  <si>
    <t>Měření reflektometrem</t>
  </si>
  <si>
    <t>Díl: 03</t>
  </si>
  <si>
    <t>22 25</t>
  </si>
  <si>
    <t>19" Optický panel 12xLC včetně 12xpigtail, 12x adaptér, kazeta + hřebínek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</si>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</sst>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6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6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6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6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6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6" fontId="22" fillId="2" borderId="23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Alignment="1" applyProtection="1">
      <alignment vertical="top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styles" Target="styles.xml" /><Relationship Id="rId23" Type="http://schemas.openxmlformats.org/officeDocument/2006/relationships/theme" Target="theme/theme1.xml" /><Relationship Id="rId24" Type="http://schemas.openxmlformats.org/officeDocument/2006/relationships/calcChain" Target="calcChain.xml" /><Relationship Id="rId2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drawing" Target="../drawings/drawing17.xml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drawing" Target="../drawings/drawing18.xml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drawing" Target="../drawings/drawing19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11112001" TargetMode="External" /><Relationship Id="rId2" Type="http://schemas.openxmlformats.org/officeDocument/2006/relationships/hyperlink" Target="https://podminky.urs.cz/item/CS_URS_2024_01/713131141" TargetMode="External" /><Relationship Id="rId3" Type="http://schemas.openxmlformats.org/officeDocument/2006/relationships/drawing" Target="../drawings/drawing2.xml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drawing" Target="../drawings/drawing20.xml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04/24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ZOO Hodonín, Pavilon Akvárií, rozpočet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3. 4. 2024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ROUND(SUM(AG55:AG73),2)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ROUND(SUM(AS55:AS73),2)</f>
        <v>0</v>
      </c>
      <c r="AT54" s="108">
        <f>ROUND(SUM(AV54:AW54),2)</f>
        <v>0</v>
      </c>
      <c r="AU54" s="109">
        <f>ROUND(SUM(AU55:AU73),5)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ROUND(SUM(AZ55:AZ73),2)</f>
        <v>0</v>
      </c>
      <c r="BA54" s="108">
        <f>ROUND(SUM(BA55:BA73),2)</f>
        <v>0</v>
      </c>
      <c r="BB54" s="108">
        <f>ROUND(SUM(BB55:BB73),2)</f>
        <v>0</v>
      </c>
      <c r="BC54" s="108">
        <f>ROUND(SUM(BC55:BC73),2)</f>
        <v>0</v>
      </c>
      <c r="BD54" s="110">
        <f>ROUND(SUM(BD55:BD73),2)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37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'D.1.1 - D.1.2 SO 01 - 01 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'D.1.1 - D.1.2 SO 01 - 01 ...'!P104</f>
        <v>0</v>
      </c>
      <c r="AV55" s="122">
        <f>'D.1.1 - D.1.2 SO 01 - 01 ...'!J33</f>
        <v>0</v>
      </c>
      <c r="AW55" s="122">
        <f>'D.1.1 - D.1.2 SO 01 - 01 ...'!J34</f>
        <v>0</v>
      </c>
      <c r="AX55" s="122">
        <f>'D.1.1 - D.1.2 SO 01 - 01 ...'!J35</f>
        <v>0</v>
      </c>
      <c r="AY55" s="122">
        <f>'D.1.1 - D.1.2 SO 01 - 01 ...'!J36</f>
        <v>0</v>
      </c>
      <c r="AZ55" s="122">
        <f>'D.1.1 - D.1.2 SO 01 - 01 ...'!F33</f>
        <v>0</v>
      </c>
      <c r="BA55" s="122">
        <f>'D.1.1 - D.1.2 SO 01 - 01 ...'!F34</f>
        <v>0</v>
      </c>
      <c r="BB55" s="122">
        <f>'D.1.1 - D.1.2 SO 01 - 01 ...'!F35</f>
        <v>0</v>
      </c>
      <c r="BC55" s="122">
        <f>'D.1.1 - D.1.2 SO 01 - 01 ...'!F36</f>
        <v>0</v>
      </c>
      <c r="BD55" s="124">
        <f>'D.1.1 - D.1.2 SO 01 - 01 ...'!F37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24.7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'D.1.2 SO 02 - ZPEVNĚNÉ PL...'!J30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'D.1.2 SO 02 - ZPEVNĚNÉ PL...'!P87</f>
        <v>0</v>
      </c>
      <c r="AV56" s="122">
        <f>'D.1.2 SO 02 - ZPEVNĚNÉ PL...'!J33</f>
        <v>0</v>
      </c>
      <c r="AW56" s="122">
        <f>'D.1.2 SO 02 - ZPEVNĚNÉ PL...'!J34</f>
        <v>0</v>
      </c>
      <c r="AX56" s="122">
        <f>'D.1.2 SO 02 - ZPEVNĚNÉ PL...'!J35</f>
        <v>0</v>
      </c>
      <c r="AY56" s="122">
        <f>'D.1.2 SO 02 - ZPEVNĚNÉ PL...'!J36</f>
        <v>0</v>
      </c>
      <c r="AZ56" s="122">
        <f>'D.1.2 SO 02 - ZPEVNĚNÉ PL...'!F33</f>
        <v>0</v>
      </c>
      <c r="BA56" s="122">
        <f>'D.1.2 SO 02 - ZPEVNĚNÉ PL...'!F34</f>
        <v>0</v>
      </c>
      <c r="BB56" s="122">
        <f>'D.1.2 SO 02 - ZPEVNĚNÉ PL...'!F35</f>
        <v>0</v>
      </c>
      <c r="BC56" s="122">
        <f>'D.1.2 SO 02 - ZPEVNĚNÉ PL...'!F36</f>
        <v>0</v>
      </c>
      <c r="BD56" s="124">
        <f>'D.1.2 SO 02 - ZPEVNĚNÉ PL...'!F37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16.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'D.1.4.1 - Vytápění'!J30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'D.1.4.1 - Vytápění'!P89</f>
        <v>0</v>
      </c>
      <c r="AV57" s="122">
        <f>'D.1.4.1 - Vytápění'!J33</f>
        <v>0</v>
      </c>
      <c r="AW57" s="122">
        <f>'D.1.4.1 - Vytápění'!J34</f>
        <v>0</v>
      </c>
      <c r="AX57" s="122">
        <f>'D.1.4.1 - Vytápění'!J35</f>
        <v>0</v>
      </c>
      <c r="AY57" s="122">
        <f>'D.1.4.1 - Vytápění'!J36</f>
        <v>0</v>
      </c>
      <c r="AZ57" s="122">
        <f>'D.1.4.1 - Vytápění'!F33</f>
        <v>0</v>
      </c>
      <c r="BA57" s="122">
        <f>'D.1.4.1 - Vytápění'!F34</f>
        <v>0</v>
      </c>
      <c r="BB57" s="122">
        <f>'D.1.4.1 - Vytápění'!F35</f>
        <v>0</v>
      </c>
      <c r="BC57" s="122">
        <f>'D.1.4.1 - Vytápění'!F36</f>
        <v>0</v>
      </c>
      <c r="BD57" s="124">
        <f>'D.1.4.1 - Vytápění'!F37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7" customFormat="1" ht="16.5" customHeight="1">
      <c r="A58" s="113" t="s">
        <v>73</v>
      </c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87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'D.1.4.2 - Zdravotechnické...'!J30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'D.1.4.2 - Zdravotechnické...'!P91</f>
        <v>0</v>
      </c>
      <c r="AV58" s="122">
        <f>'D.1.4.2 - Zdravotechnické...'!J33</f>
        <v>0</v>
      </c>
      <c r="AW58" s="122">
        <f>'D.1.4.2 - Zdravotechnické...'!J34</f>
        <v>0</v>
      </c>
      <c r="AX58" s="122">
        <f>'D.1.4.2 - Zdravotechnické...'!J35</f>
        <v>0</v>
      </c>
      <c r="AY58" s="122">
        <f>'D.1.4.2 - Zdravotechnické...'!J36</f>
        <v>0</v>
      </c>
      <c r="AZ58" s="122">
        <f>'D.1.4.2 - Zdravotechnické...'!F33</f>
        <v>0</v>
      </c>
      <c r="BA58" s="122">
        <f>'D.1.4.2 - Zdravotechnické...'!F34</f>
        <v>0</v>
      </c>
      <c r="BB58" s="122">
        <f>'D.1.4.2 - Zdravotechnické...'!F35</f>
        <v>0</v>
      </c>
      <c r="BC58" s="122">
        <f>'D.1.4.2 - Zdravotechnické...'!F36</f>
        <v>0</v>
      </c>
      <c r="BD58" s="124">
        <f>'D.1.4.2 - Zdravotechnické...'!F37</f>
        <v>0</v>
      </c>
      <c r="BE58" s="7"/>
      <c r="BT58" s="125" t="s">
        <v>77</v>
      </c>
      <c r="BV58" s="125" t="s">
        <v>71</v>
      </c>
      <c r="BW58" s="125" t="s">
        <v>88</v>
      </c>
      <c r="BX58" s="125" t="s">
        <v>5</v>
      </c>
      <c r="CL58" s="125" t="s">
        <v>19</v>
      </c>
      <c r="CM58" s="125" t="s">
        <v>79</v>
      </c>
    </row>
    <row r="59" s="7" customFormat="1" ht="16.5" customHeight="1">
      <c r="A59" s="113" t="s">
        <v>73</v>
      </c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'D.1.4.3 - Vzduchotechnika'!J30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1">
        <v>0</v>
      </c>
      <c r="AT59" s="122">
        <f>ROUND(SUM(AV59:AW59),2)</f>
        <v>0</v>
      </c>
      <c r="AU59" s="123">
        <f>'D.1.4.3 - Vzduchotechnika'!P83</f>
        <v>0</v>
      </c>
      <c r="AV59" s="122">
        <f>'D.1.4.3 - Vzduchotechnika'!J33</f>
        <v>0</v>
      </c>
      <c r="AW59" s="122">
        <f>'D.1.4.3 - Vzduchotechnika'!J34</f>
        <v>0</v>
      </c>
      <c r="AX59" s="122">
        <f>'D.1.4.3 - Vzduchotechnika'!J35</f>
        <v>0</v>
      </c>
      <c r="AY59" s="122">
        <f>'D.1.4.3 - Vzduchotechnika'!J36</f>
        <v>0</v>
      </c>
      <c r="AZ59" s="122">
        <f>'D.1.4.3 - Vzduchotechnika'!F33</f>
        <v>0</v>
      </c>
      <c r="BA59" s="122">
        <f>'D.1.4.3 - Vzduchotechnika'!F34</f>
        <v>0</v>
      </c>
      <c r="BB59" s="122">
        <f>'D.1.4.3 - Vzduchotechnika'!F35</f>
        <v>0</v>
      </c>
      <c r="BC59" s="122">
        <f>'D.1.4.3 - Vzduchotechnika'!F36</f>
        <v>0</v>
      </c>
      <c r="BD59" s="124">
        <f>'D.1.4.3 - Vzduchotechnika'!F37</f>
        <v>0</v>
      </c>
      <c r="BE59" s="7"/>
      <c r="BT59" s="125" t="s">
        <v>77</v>
      </c>
      <c r="BV59" s="125" t="s">
        <v>71</v>
      </c>
      <c r="BW59" s="125" t="s">
        <v>91</v>
      </c>
      <c r="BX59" s="125" t="s">
        <v>5</v>
      </c>
      <c r="CL59" s="125" t="s">
        <v>19</v>
      </c>
      <c r="CM59" s="125" t="s">
        <v>79</v>
      </c>
    </row>
    <row r="60" s="7" customFormat="1" ht="16.5" customHeight="1">
      <c r="A60" s="113" t="s">
        <v>73</v>
      </c>
      <c r="B60" s="114"/>
      <c r="C60" s="115"/>
      <c r="D60" s="116" t="s">
        <v>92</v>
      </c>
      <c r="E60" s="116"/>
      <c r="F60" s="116"/>
      <c r="G60" s="116"/>
      <c r="H60" s="116"/>
      <c r="I60" s="117"/>
      <c r="J60" s="116" t="s">
        <v>93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'D.1.4.4 - Silnoproud'!J30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76</v>
      </c>
      <c r="AR60" s="120"/>
      <c r="AS60" s="121">
        <v>0</v>
      </c>
      <c r="AT60" s="122">
        <f>ROUND(SUM(AV60:AW60),2)</f>
        <v>0</v>
      </c>
      <c r="AU60" s="123">
        <f>'D.1.4.4 - Silnoproud'!P83</f>
        <v>0</v>
      </c>
      <c r="AV60" s="122">
        <f>'D.1.4.4 - Silnoproud'!J33</f>
        <v>0</v>
      </c>
      <c r="AW60" s="122">
        <f>'D.1.4.4 - Silnoproud'!J34</f>
        <v>0</v>
      </c>
      <c r="AX60" s="122">
        <f>'D.1.4.4 - Silnoproud'!J35</f>
        <v>0</v>
      </c>
      <c r="AY60" s="122">
        <f>'D.1.4.4 - Silnoproud'!J36</f>
        <v>0</v>
      </c>
      <c r="AZ60" s="122">
        <f>'D.1.4.4 - Silnoproud'!F33</f>
        <v>0</v>
      </c>
      <c r="BA60" s="122">
        <f>'D.1.4.4 - Silnoproud'!F34</f>
        <v>0</v>
      </c>
      <c r="BB60" s="122">
        <f>'D.1.4.4 - Silnoproud'!F35</f>
        <v>0</v>
      </c>
      <c r="BC60" s="122">
        <f>'D.1.4.4 - Silnoproud'!F36</f>
        <v>0</v>
      </c>
      <c r="BD60" s="124">
        <f>'D.1.4.4 - Silnoproud'!F37</f>
        <v>0</v>
      </c>
      <c r="BE60" s="7"/>
      <c r="BT60" s="125" t="s">
        <v>77</v>
      </c>
      <c r="BV60" s="125" t="s">
        <v>71</v>
      </c>
      <c r="BW60" s="125" t="s">
        <v>94</v>
      </c>
      <c r="BX60" s="125" t="s">
        <v>5</v>
      </c>
      <c r="CL60" s="125" t="s">
        <v>19</v>
      </c>
      <c r="CM60" s="125" t="s">
        <v>79</v>
      </c>
    </row>
    <row r="61" s="7" customFormat="1" ht="24.75" customHeight="1">
      <c r="A61" s="113" t="s">
        <v>73</v>
      </c>
      <c r="B61" s="114"/>
      <c r="C61" s="115"/>
      <c r="D61" s="116" t="s">
        <v>95</v>
      </c>
      <c r="E61" s="116"/>
      <c r="F61" s="116"/>
      <c r="G61" s="116"/>
      <c r="H61" s="116"/>
      <c r="I61" s="117"/>
      <c r="J61" s="116" t="s">
        <v>96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'D.1.4.5 00 - Slaboproudá 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76</v>
      </c>
      <c r="AR61" s="120"/>
      <c r="AS61" s="121">
        <v>0</v>
      </c>
      <c r="AT61" s="122">
        <f>ROUND(SUM(AV61:AW61),2)</f>
        <v>0</v>
      </c>
      <c r="AU61" s="123">
        <f>'D.1.4.5 00 - Slaboproudá ...'!P80</f>
        <v>0</v>
      </c>
      <c r="AV61" s="122">
        <f>'D.1.4.5 00 - Slaboproudá ...'!J33</f>
        <v>0</v>
      </c>
      <c r="AW61" s="122">
        <f>'D.1.4.5 00 - Slaboproudá ...'!J34</f>
        <v>0</v>
      </c>
      <c r="AX61" s="122">
        <f>'D.1.4.5 00 - Slaboproudá ...'!J35</f>
        <v>0</v>
      </c>
      <c r="AY61" s="122">
        <f>'D.1.4.5 00 - Slaboproudá ...'!J36</f>
        <v>0</v>
      </c>
      <c r="AZ61" s="122">
        <f>'D.1.4.5 00 - Slaboproudá ...'!F33</f>
        <v>0</v>
      </c>
      <c r="BA61" s="122">
        <f>'D.1.4.5 00 - Slaboproudá ...'!F34</f>
        <v>0</v>
      </c>
      <c r="BB61" s="122">
        <f>'D.1.4.5 00 - Slaboproudá ...'!F35</f>
        <v>0</v>
      </c>
      <c r="BC61" s="122">
        <f>'D.1.4.5 00 - Slaboproudá ...'!F36</f>
        <v>0</v>
      </c>
      <c r="BD61" s="124">
        <f>'D.1.4.5 00 - Slaboproudá ...'!F37</f>
        <v>0</v>
      </c>
      <c r="BE61" s="7"/>
      <c r="BT61" s="125" t="s">
        <v>77</v>
      </c>
      <c r="BV61" s="125" t="s">
        <v>71</v>
      </c>
      <c r="BW61" s="125" t="s">
        <v>97</v>
      </c>
      <c r="BX61" s="125" t="s">
        <v>5</v>
      </c>
      <c r="CL61" s="125" t="s">
        <v>19</v>
      </c>
      <c r="CM61" s="125" t="s">
        <v>79</v>
      </c>
    </row>
    <row r="62" s="7" customFormat="1" ht="24.75" customHeight="1">
      <c r="A62" s="113" t="s">
        <v>73</v>
      </c>
      <c r="B62" s="114"/>
      <c r="C62" s="115"/>
      <c r="D62" s="116" t="s">
        <v>98</v>
      </c>
      <c r="E62" s="116"/>
      <c r="F62" s="116"/>
      <c r="G62" s="116"/>
      <c r="H62" s="116"/>
      <c r="I62" s="117"/>
      <c r="J62" s="116" t="s">
        <v>99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'D.1.4.5 01 - Slaboproudá 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76</v>
      </c>
      <c r="AR62" s="120"/>
      <c r="AS62" s="121">
        <v>0</v>
      </c>
      <c r="AT62" s="122">
        <f>ROUND(SUM(AV62:AW62),2)</f>
        <v>0</v>
      </c>
      <c r="AU62" s="123">
        <f>'D.1.4.5 01 - Slaboproudá ...'!P82</f>
        <v>0</v>
      </c>
      <c r="AV62" s="122">
        <f>'D.1.4.5 01 - Slaboproudá ...'!J33</f>
        <v>0</v>
      </c>
      <c r="AW62" s="122">
        <f>'D.1.4.5 01 - Slaboproudá ...'!J34</f>
        <v>0</v>
      </c>
      <c r="AX62" s="122">
        <f>'D.1.4.5 01 - Slaboproudá ...'!J35</f>
        <v>0</v>
      </c>
      <c r="AY62" s="122">
        <f>'D.1.4.5 01 - Slaboproudá ...'!J36</f>
        <v>0</v>
      </c>
      <c r="AZ62" s="122">
        <f>'D.1.4.5 01 - Slaboproudá ...'!F33</f>
        <v>0</v>
      </c>
      <c r="BA62" s="122">
        <f>'D.1.4.5 01 - Slaboproudá ...'!F34</f>
        <v>0</v>
      </c>
      <c r="BB62" s="122">
        <f>'D.1.4.5 01 - Slaboproudá ...'!F35</f>
        <v>0</v>
      </c>
      <c r="BC62" s="122">
        <f>'D.1.4.5 01 - Slaboproudá ...'!F36</f>
        <v>0</v>
      </c>
      <c r="BD62" s="124">
        <f>'D.1.4.5 01 - Slaboproudá ...'!F37</f>
        <v>0</v>
      </c>
      <c r="BE62" s="7"/>
      <c r="BT62" s="125" t="s">
        <v>77</v>
      </c>
      <c r="BV62" s="125" t="s">
        <v>71</v>
      </c>
      <c r="BW62" s="125" t="s">
        <v>100</v>
      </c>
      <c r="BX62" s="125" t="s">
        <v>5</v>
      </c>
      <c r="CL62" s="125" t="s">
        <v>19</v>
      </c>
      <c r="CM62" s="125" t="s">
        <v>79</v>
      </c>
    </row>
    <row r="63" s="7" customFormat="1" ht="24.75" customHeight="1">
      <c r="A63" s="113" t="s">
        <v>73</v>
      </c>
      <c r="B63" s="114"/>
      <c r="C63" s="115"/>
      <c r="D63" s="116" t="s">
        <v>101</v>
      </c>
      <c r="E63" s="116"/>
      <c r="F63" s="116"/>
      <c r="G63" s="116"/>
      <c r="H63" s="116"/>
      <c r="I63" s="117"/>
      <c r="J63" s="116" t="s">
        <v>102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'D.1.4.5 02 - Slaboproudá 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76</v>
      </c>
      <c r="AR63" s="120"/>
      <c r="AS63" s="121">
        <v>0</v>
      </c>
      <c r="AT63" s="122">
        <f>ROUND(SUM(AV63:AW63),2)</f>
        <v>0</v>
      </c>
      <c r="AU63" s="123">
        <f>'D.1.4.5 02 - Slaboproudá ...'!P82</f>
        <v>0</v>
      </c>
      <c r="AV63" s="122">
        <f>'D.1.4.5 02 - Slaboproudá ...'!J33</f>
        <v>0</v>
      </c>
      <c r="AW63" s="122">
        <f>'D.1.4.5 02 - Slaboproudá ...'!J34</f>
        <v>0</v>
      </c>
      <c r="AX63" s="122">
        <f>'D.1.4.5 02 - Slaboproudá ...'!J35</f>
        <v>0</v>
      </c>
      <c r="AY63" s="122">
        <f>'D.1.4.5 02 - Slaboproudá ...'!J36</f>
        <v>0</v>
      </c>
      <c r="AZ63" s="122">
        <f>'D.1.4.5 02 - Slaboproudá ...'!F33</f>
        <v>0</v>
      </c>
      <c r="BA63" s="122">
        <f>'D.1.4.5 02 - Slaboproudá ...'!F34</f>
        <v>0</v>
      </c>
      <c r="BB63" s="122">
        <f>'D.1.4.5 02 - Slaboproudá ...'!F35</f>
        <v>0</v>
      </c>
      <c r="BC63" s="122">
        <f>'D.1.4.5 02 - Slaboproudá ...'!F36</f>
        <v>0</v>
      </c>
      <c r="BD63" s="124">
        <f>'D.1.4.5 02 - Slaboproudá ...'!F37</f>
        <v>0</v>
      </c>
      <c r="BE63" s="7"/>
      <c r="BT63" s="125" t="s">
        <v>77</v>
      </c>
      <c r="BV63" s="125" t="s">
        <v>71</v>
      </c>
      <c r="BW63" s="125" t="s">
        <v>103</v>
      </c>
      <c r="BX63" s="125" t="s">
        <v>5</v>
      </c>
      <c r="CL63" s="125" t="s">
        <v>19</v>
      </c>
      <c r="CM63" s="125" t="s">
        <v>79</v>
      </c>
    </row>
    <row r="64" s="7" customFormat="1" ht="24.75" customHeight="1">
      <c r="A64" s="113" t="s">
        <v>73</v>
      </c>
      <c r="B64" s="114"/>
      <c r="C64" s="115"/>
      <c r="D64" s="116" t="s">
        <v>104</v>
      </c>
      <c r="E64" s="116"/>
      <c r="F64" s="116"/>
      <c r="G64" s="116"/>
      <c r="H64" s="116"/>
      <c r="I64" s="117"/>
      <c r="J64" s="116" t="s">
        <v>105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'D.1.4.5 03 - Slaboproudá ...'!J30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76</v>
      </c>
      <c r="AR64" s="120"/>
      <c r="AS64" s="121">
        <v>0</v>
      </c>
      <c r="AT64" s="122">
        <f>ROUND(SUM(AV64:AW64),2)</f>
        <v>0</v>
      </c>
      <c r="AU64" s="123">
        <f>'D.1.4.5 03 - Slaboproudá ...'!P82</f>
        <v>0</v>
      </c>
      <c r="AV64" s="122">
        <f>'D.1.4.5 03 - Slaboproudá ...'!J33</f>
        <v>0</v>
      </c>
      <c r="AW64" s="122">
        <f>'D.1.4.5 03 - Slaboproudá ...'!J34</f>
        <v>0</v>
      </c>
      <c r="AX64" s="122">
        <f>'D.1.4.5 03 - Slaboproudá ...'!J35</f>
        <v>0</v>
      </c>
      <c r="AY64" s="122">
        <f>'D.1.4.5 03 - Slaboproudá ...'!J36</f>
        <v>0</v>
      </c>
      <c r="AZ64" s="122">
        <f>'D.1.4.5 03 - Slaboproudá ...'!F33</f>
        <v>0</v>
      </c>
      <c r="BA64" s="122">
        <f>'D.1.4.5 03 - Slaboproudá ...'!F34</f>
        <v>0</v>
      </c>
      <c r="BB64" s="122">
        <f>'D.1.4.5 03 - Slaboproudá ...'!F35</f>
        <v>0</v>
      </c>
      <c r="BC64" s="122">
        <f>'D.1.4.5 03 - Slaboproudá ...'!F36</f>
        <v>0</v>
      </c>
      <c r="BD64" s="124">
        <f>'D.1.4.5 03 - Slaboproudá ...'!F37</f>
        <v>0</v>
      </c>
      <c r="BE64" s="7"/>
      <c r="BT64" s="125" t="s">
        <v>77</v>
      </c>
      <c r="BV64" s="125" t="s">
        <v>71</v>
      </c>
      <c r="BW64" s="125" t="s">
        <v>106</v>
      </c>
      <c r="BX64" s="125" t="s">
        <v>5</v>
      </c>
      <c r="CL64" s="125" t="s">
        <v>19</v>
      </c>
      <c r="CM64" s="125" t="s">
        <v>79</v>
      </c>
    </row>
    <row r="65" s="7" customFormat="1" ht="24.75" customHeight="1">
      <c r="A65" s="113" t="s">
        <v>73</v>
      </c>
      <c r="B65" s="114"/>
      <c r="C65" s="115"/>
      <c r="D65" s="116" t="s">
        <v>107</v>
      </c>
      <c r="E65" s="116"/>
      <c r="F65" s="116"/>
      <c r="G65" s="116"/>
      <c r="H65" s="116"/>
      <c r="I65" s="117"/>
      <c r="J65" s="116" t="s">
        <v>108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'D.1.4.6 01 - Akvarijní sy...'!J30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76</v>
      </c>
      <c r="AR65" s="120"/>
      <c r="AS65" s="121">
        <v>0</v>
      </c>
      <c r="AT65" s="122">
        <f>ROUND(SUM(AV65:AW65),2)</f>
        <v>0</v>
      </c>
      <c r="AU65" s="123">
        <f>'D.1.4.6 01 - Akvarijní sy...'!P96</f>
        <v>0</v>
      </c>
      <c r="AV65" s="122">
        <f>'D.1.4.6 01 - Akvarijní sy...'!J33</f>
        <v>0</v>
      </c>
      <c r="AW65" s="122">
        <f>'D.1.4.6 01 - Akvarijní sy...'!J34</f>
        <v>0</v>
      </c>
      <c r="AX65" s="122">
        <f>'D.1.4.6 01 - Akvarijní sy...'!J35</f>
        <v>0</v>
      </c>
      <c r="AY65" s="122">
        <f>'D.1.4.6 01 - Akvarijní sy...'!J36</f>
        <v>0</v>
      </c>
      <c r="AZ65" s="122">
        <f>'D.1.4.6 01 - Akvarijní sy...'!F33</f>
        <v>0</v>
      </c>
      <c r="BA65" s="122">
        <f>'D.1.4.6 01 - Akvarijní sy...'!F34</f>
        <v>0</v>
      </c>
      <c r="BB65" s="122">
        <f>'D.1.4.6 01 - Akvarijní sy...'!F35</f>
        <v>0</v>
      </c>
      <c r="BC65" s="122">
        <f>'D.1.4.6 01 - Akvarijní sy...'!F36</f>
        <v>0</v>
      </c>
      <c r="BD65" s="124">
        <f>'D.1.4.6 01 - Akvarijní sy...'!F37</f>
        <v>0</v>
      </c>
      <c r="BE65" s="7"/>
      <c r="BT65" s="125" t="s">
        <v>77</v>
      </c>
      <c r="BV65" s="125" t="s">
        <v>71</v>
      </c>
      <c r="BW65" s="125" t="s">
        <v>109</v>
      </c>
      <c r="BX65" s="125" t="s">
        <v>5</v>
      </c>
      <c r="CL65" s="125" t="s">
        <v>19</v>
      </c>
      <c r="CM65" s="125" t="s">
        <v>79</v>
      </c>
    </row>
    <row r="66" s="7" customFormat="1" ht="24.75" customHeight="1">
      <c r="A66" s="113" t="s">
        <v>73</v>
      </c>
      <c r="B66" s="114"/>
      <c r="C66" s="115"/>
      <c r="D66" s="116" t="s">
        <v>110</v>
      </c>
      <c r="E66" s="116"/>
      <c r="F66" s="116"/>
      <c r="G66" s="116"/>
      <c r="H66" s="116"/>
      <c r="I66" s="117"/>
      <c r="J66" s="116" t="s">
        <v>111</v>
      </c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8">
        <f>'D.1.4.6 02 - Akvarijní sy...'!J30</f>
        <v>0</v>
      </c>
      <c r="AH66" s="117"/>
      <c r="AI66" s="117"/>
      <c r="AJ66" s="117"/>
      <c r="AK66" s="117"/>
      <c r="AL66" s="117"/>
      <c r="AM66" s="117"/>
      <c r="AN66" s="118">
        <f>SUM(AG66,AT66)</f>
        <v>0</v>
      </c>
      <c r="AO66" s="117"/>
      <c r="AP66" s="117"/>
      <c r="AQ66" s="119" t="s">
        <v>76</v>
      </c>
      <c r="AR66" s="120"/>
      <c r="AS66" s="121">
        <v>0</v>
      </c>
      <c r="AT66" s="122">
        <f>ROUND(SUM(AV66:AW66),2)</f>
        <v>0</v>
      </c>
      <c r="AU66" s="123">
        <f>'D.1.4.6 02 - Akvarijní sy...'!P81</f>
        <v>0</v>
      </c>
      <c r="AV66" s="122">
        <f>'D.1.4.6 02 - Akvarijní sy...'!J33</f>
        <v>0</v>
      </c>
      <c r="AW66" s="122">
        <f>'D.1.4.6 02 - Akvarijní sy...'!J34</f>
        <v>0</v>
      </c>
      <c r="AX66" s="122">
        <f>'D.1.4.6 02 - Akvarijní sy...'!J35</f>
        <v>0</v>
      </c>
      <c r="AY66" s="122">
        <f>'D.1.4.6 02 - Akvarijní sy...'!J36</f>
        <v>0</v>
      </c>
      <c r="AZ66" s="122">
        <f>'D.1.4.6 02 - Akvarijní sy...'!F33</f>
        <v>0</v>
      </c>
      <c r="BA66" s="122">
        <f>'D.1.4.6 02 - Akvarijní sy...'!F34</f>
        <v>0</v>
      </c>
      <c r="BB66" s="122">
        <f>'D.1.4.6 02 - Akvarijní sy...'!F35</f>
        <v>0</v>
      </c>
      <c r="BC66" s="122">
        <f>'D.1.4.6 02 - Akvarijní sy...'!F36</f>
        <v>0</v>
      </c>
      <c r="BD66" s="124">
        <f>'D.1.4.6 02 - Akvarijní sy...'!F37</f>
        <v>0</v>
      </c>
      <c r="BE66" s="7"/>
      <c r="BT66" s="125" t="s">
        <v>77</v>
      </c>
      <c r="BV66" s="125" t="s">
        <v>71</v>
      </c>
      <c r="BW66" s="125" t="s">
        <v>112</v>
      </c>
      <c r="BX66" s="125" t="s">
        <v>5</v>
      </c>
      <c r="CL66" s="125" t="s">
        <v>19</v>
      </c>
      <c r="CM66" s="125" t="s">
        <v>79</v>
      </c>
    </row>
    <row r="67" s="7" customFormat="1" ht="16.5" customHeight="1">
      <c r="A67" s="113" t="s">
        <v>73</v>
      </c>
      <c r="B67" s="114"/>
      <c r="C67" s="115"/>
      <c r="D67" s="116" t="s">
        <v>113</v>
      </c>
      <c r="E67" s="116"/>
      <c r="F67" s="116"/>
      <c r="G67" s="116"/>
      <c r="H67" s="116"/>
      <c r="I67" s="117"/>
      <c r="J67" s="116" t="s">
        <v>114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8">
        <f>'D.1.4.7 - Měření a regulace '!J30</f>
        <v>0</v>
      </c>
      <c r="AH67" s="117"/>
      <c r="AI67" s="117"/>
      <c r="AJ67" s="117"/>
      <c r="AK67" s="117"/>
      <c r="AL67" s="117"/>
      <c r="AM67" s="117"/>
      <c r="AN67" s="118">
        <f>SUM(AG67,AT67)</f>
        <v>0</v>
      </c>
      <c r="AO67" s="117"/>
      <c r="AP67" s="117"/>
      <c r="AQ67" s="119" t="s">
        <v>76</v>
      </c>
      <c r="AR67" s="120"/>
      <c r="AS67" s="121">
        <v>0</v>
      </c>
      <c r="AT67" s="122">
        <f>ROUND(SUM(AV67:AW67),2)</f>
        <v>0</v>
      </c>
      <c r="AU67" s="123">
        <f>'D.1.4.7 - Měření a regulace '!P83</f>
        <v>0</v>
      </c>
      <c r="AV67" s="122">
        <f>'D.1.4.7 - Měření a regulace '!J33</f>
        <v>0</v>
      </c>
      <c r="AW67" s="122">
        <f>'D.1.4.7 - Měření a regulace '!J34</f>
        <v>0</v>
      </c>
      <c r="AX67" s="122">
        <f>'D.1.4.7 - Měření a regulace '!J35</f>
        <v>0</v>
      </c>
      <c r="AY67" s="122">
        <f>'D.1.4.7 - Měření a regulace '!J36</f>
        <v>0</v>
      </c>
      <c r="AZ67" s="122">
        <f>'D.1.4.7 - Měření a regulace '!F33</f>
        <v>0</v>
      </c>
      <c r="BA67" s="122">
        <f>'D.1.4.7 - Měření a regulace '!F34</f>
        <v>0</v>
      </c>
      <c r="BB67" s="122">
        <f>'D.1.4.7 - Měření a regulace '!F35</f>
        <v>0</v>
      </c>
      <c r="BC67" s="122">
        <f>'D.1.4.7 - Měření a regulace '!F36</f>
        <v>0</v>
      </c>
      <c r="BD67" s="124">
        <f>'D.1.4.7 - Měření a regulace '!F37</f>
        <v>0</v>
      </c>
      <c r="BE67" s="7"/>
      <c r="BT67" s="125" t="s">
        <v>77</v>
      </c>
      <c r="BV67" s="125" t="s">
        <v>71</v>
      </c>
      <c r="BW67" s="125" t="s">
        <v>115</v>
      </c>
      <c r="BX67" s="125" t="s">
        <v>5</v>
      </c>
      <c r="CL67" s="125" t="s">
        <v>19</v>
      </c>
      <c r="CM67" s="125" t="s">
        <v>79</v>
      </c>
    </row>
    <row r="68" s="7" customFormat="1" ht="16.5" customHeight="1">
      <c r="A68" s="113" t="s">
        <v>73</v>
      </c>
      <c r="B68" s="114"/>
      <c r="C68" s="115"/>
      <c r="D68" s="116" t="s">
        <v>116</v>
      </c>
      <c r="E68" s="116"/>
      <c r="F68" s="116"/>
      <c r="G68" s="116"/>
      <c r="H68" s="116"/>
      <c r="I68" s="117"/>
      <c r="J68" s="116" t="s">
        <v>117</v>
      </c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8">
        <f>'IO 01 - Areálová dešťová ...'!J30</f>
        <v>0</v>
      </c>
      <c r="AH68" s="117"/>
      <c r="AI68" s="117"/>
      <c r="AJ68" s="117"/>
      <c r="AK68" s="117"/>
      <c r="AL68" s="117"/>
      <c r="AM68" s="117"/>
      <c r="AN68" s="118">
        <f>SUM(AG68,AT68)</f>
        <v>0</v>
      </c>
      <c r="AO68" s="117"/>
      <c r="AP68" s="117"/>
      <c r="AQ68" s="119" t="s">
        <v>76</v>
      </c>
      <c r="AR68" s="120"/>
      <c r="AS68" s="121">
        <v>0</v>
      </c>
      <c r="AT68" s="122">
        <f>ROUND(SUM(AV68:AW68),2)</f>
        <v>0</v>
      </c>
      <c r="AU68" s="123">
        <f>'IO 01 - Areálová dešťová ...'!P88</f>
        <v>0</v>
      </c>
      <c r="AV68" s="122">
        <f>'IO 01 - Areálová dešťová ...'!J33</f>
        <v>0</v>
      </c>
      <c r="AW68" s="122">
        <f>'IO 01 - Areálová dešťová ...'!J34</f>
        <v>0</v>
      </c>
      <c r="AX68" s="122">
        <f>'IO 01 - Areálová dešťová ...'!J35</f>
        <v>0</v>
      </c>
      <c r="AY68" s="122">
        <f>'IO 01 - Areálová dešťová ...'!J36</f>
        <v>0</v>
      </c>
      <c r="AZ68" s="122">
        <f>'IO 01 - Areálová dešťová ...'!F33</f>
        <v>0</v>
      </c>
      <c r="BA68" s="122">
        <f>'IO 01 - Areálová dešťová ...'!F34</f>
        <v>0</v>
      </c>
      <c r="BB68" s="122">
        <f>'IO 01 - Areálová dešťová ...'!F35</f>
        <v>0</v>
      </c>
      <c r="BC68" s="122">
        <f>'IO 01 - Areálová dešťová ...'!F36</f>
        <v>0</v>
      </c>
      <c r="BD68" s="124">
        <f>'IO 01 - Areálová dešťová ...'!F37</f>
        <v>0</v>
      </c>
      <c r="BE68" s="7"/>
      <c r="BT68" s="125" t="s">
        <v>77</v>
      </c>
      <c r="BV68" s="125" t="s">
        <v>71</v>
      </c>
      <c r="BW68" s="125" t="s">
        <v>118</v>
      </c>
      <c r="BX68" s="125" t="s">
        <v>5</v>
      </c>
      <c r="CL68" s="125" t="s">
        <v>19</v>
      </c>
      <c r="CM68" s="125" t="s">
        <v>79</v>
      </c>
    </row>
    <row r="69" s="7" customFormat="1" ht="16.5" customHeight="1">
      <c r="A69" s="113" t="s">
        <v>73</v>
      </c>
      <c r="B69" s="114"/>
      <c r="C69" s="115"/>
      <c r="D69" s="116" t="s">
        <v>119</v>
      </c>
      <c r="E69" s="116"/>
      <c r="F69" s="116"/>
      <c r="G69" s="116"/>
      <c r="H69" s="116"/>
      <c r="I69" s="117"/>
      <c r="J69" s="116" t="s">
        <v>120</v>
      </c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8">
        <f>'IO 02 - Areálová přípojka...'!J30</f>
        <v>0</v>
      </c>
      <c r="AH69" s="117"/>
      <c r="AI69" s="117"/>
      <c r="AJ69" s="117"/>
      <c r="AK69" s="117"/>
      <c r="AL69" s="117"/>
      <c r="AM69" s="117"/>
      <c r="AN69" s="118">
        <f>SUM(AG69,AT69)</f>
        <v>0</v>
      </c>
      <c r="AO69" s="117"/>
      <c r="AP69" s="117"/>
      <c r="AQ69" s="119" t="s">
        <v>76</v>
      </c>
      <c r="AR69" s="120"/>
      <c r="AS69" s="121">
        <v>0</v>
      </c>
      <c r="AT69" s="122">
        <f>ROUND(SUM(AV69:AW69),2)</f>
        <v>0</v>
      </c>
      <c r="AU69" s="123">
        <f>'IO 02 - Areálová přípojka...'!P83</f>
        <v>0</v>
      </c>
      <c r="AV69" s="122">
        <f>'IO 02 - Areálová přípojka...'!J33</f>
        <v>0</v>
      </c>
      <c r="AW69" s="122">
        <f>'IO 02 - Areálová přípojka...'!J34</f>
        <v>0</v>
      </c>
      <c r="AX69" s="122">
        <f>'IO 02 - Areálová přípojka...'!J35</f>
        <v>0</v>
      </c>
      <c r="AY69" s="122">
        <f>'IO 02 - Areálová přípojka...'!J36</f>
        <v>0</v>
      </c>
      <c r="AZ69" s="122">
        <f>'IO 02 - Areálová přípojka...'!F33</f>
        <v>0</v>
      </c>
      <c r="BA69" s="122">
        <f>'IO 02 - Areálová přípojka...'!F34</f>
        <v>0</v>
      </c>
      <c r="BB69" s="122">
        <f>'IO 02 - Areálová přípojka...'!F35</f>
        <v>0</v>
      </c>
      <c r="BC69" s="122">
        <f>'IO 02 - Areálová přípojka...'!F36</f>
        <v>0</v>
      </c>
      <c r="BD69" s="124">
        <f>'IO 02 - Areálová přípojka...'!F37</f>
        <v>0</v>
      </c>
      <c r="BE69" s="7"/>
      <c r="BT69" s="125" t="s">
        <v>77</v>
      </c>
      <c r="BV69" s="125" t="s">
        <v>71</v>
      </c>
      <c r="BW69" s="125" t="s">
        <v>121</v>
      </c>
      <c r="BX69" s="125" t="s">
        <v>5</v>
      </c>
      <c r="CL69" s="125" t="s">
        <v>19</v>
      </c>
      <c r="CM69" s="125" t="s">
        <v>79</v>
      </c>
    </row>
    <row r="70" s="7" customFormat="1" ht="16.5" customHeight="1">
      <c r="A70" s="113" t="s">
        <v>73</v>
      </c>
      <c r="B70" s="114"/>
      <c r="C70" s="115"/>
      <c r="D70" s="116" t="s">
        <v>122</v>
      </c>
      <c r="E70" s="116"/>
      <c r="F70" s="116"/>
      <c r="G70" s="116"/>
      <c r="H70" s="116"/>
      <c r="I70" s="117"/>
      <c r="J70" s="116" t="s">
        <v>123</v>
      </c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8">
        <f>'IO 03 - Areálová přípojka NN'!J30</f>
        <v>0</v>
      </c>
      <c r="AH70" s="117"/>
      <c r="AI70" s="117"/>
      <c r="AJ70" s="117"/>
      <c r="AK70" s="117"/>
      <c r="AL70" s="117"/>
      <c r="AM70" s="117"/>
      <c r="AN70" s="118">
        <f>SUM(AG70,AT70)</f>
        <v>0</v>
      </c>
      <c r="AO70" s="117"/>
      <c r="AP70" s="117"/>
      <c r="AQ70" s="119" t="s">
        <v>76</v>
      </c>
      <c r="AR70" s="120"/>
      <c r="AS70" s="121">
        <v>0</v>
      </c>
      <c r="AT70" s="122">
        <f>ROUND(SUM(AV70:AW70),2)</f>
        <v>0</v>
      </c>
      <c r="AU70" s="123">
        <f>'IO 03 - Areálová přípojka NN'!P80</f>
        <v>0</v>
      </c>
      <c r="AV70" s="122">
        <f>'IO 03 - Areálová přípojka NN'!J33</f>
        <v>0</v>
      </c>
      <c r="AW70" s="122">
        <f>'IO 03 - Areálová přípojka NN'!J34</f>
        <v>0</v>
      </c>
      <c r="AX70" s="122">
        <f>'IO 03 - Areálová přípojka NN'!J35</f>
        <v>0</v>
      </c>
      <c r="AY70" s="122">
        <f>'IO 03 - Areálová přípojka NN'!J36</f>
        <v>0</v>
      </c>
      <c r="AZ70" s="122">
        <f>'IO 03 - Areálová přípojka NN'!F33</f>
        <v>0</v>
      </c>
      <c r="BA70" s="122">
        <f>'IO 03 - Areálová přípojka NN'!F34</f>
        <v>0</v>
      </c>
      <c r="BB70" s="122">
        <f>'IO 03 - Areálová přípojka NN'!F35</f>
        <v>0</v>
      </c>
      <c r="BC70" s="122">
        <f>'IO 03 - Areálová přípojka NN'!F36</f>
        <v>0</v>
      </c>
      <c r="BD70" s="124">
        <f>'IO 03 - Areálová přípojka NN'!F37</f>
        <v>0</v>
      </c>
      <c r="BE70" s="7"/>
      <c r="BT70" s="125" t="s">
        <v>77</v>
      </c>
      <c r="BV70" s="125" t="s">
        <v>71</v>
      </c>
      <c r="BW70" s="125" t="s">
        <v>124</v>
      </c>
      <c r="BX70" s="125" t="s">
        <v>5</v>
      </c>
      <c r="CL70" s="125" t="s">
        <v>19</v>
      </c>
      <c r="CM70" s="125" t="s">
        <v>79</v>
      </c>
    </row>
    <row r="71" s="7" customFormat="1" ht="16.5" customHeight="1">
      <c r="A71" s="113" t="s">
        <v>73</v>
      </c>
      <c r="B71" s="114"/>
      <c r="C71" s="115"/>
      <c r="D71" s="116" t="s">
        <v>125</v>
      </c>
      <c r="E71" s="116"/>
      <c r="F71" s="116"/>
      <c r="G71" s="116"/>
      <c r="H71" s="116"/>
      <c r="I71" s="117"/>
      <c r="J71" s="116" t="s">
        <v>126</v>
      </c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8">
        <f>'IO 04 - Přeložka areálové...'!J30</f>
        <v>0</v>
      </c>
      <c r="AH71" s="117"/>
      <c r="AI71" s="117"/>
      <c r="AJ71" s="117"/>
      <c r="AK71" s="117"/>
      <c r="AL71" s="117"/>
      <c r="AM71" s="117"/>
      <c r="AN71" s="118">
        <f>SUM(AG71,AT71)</f>
        <v>0</v>
      </c>
      <c r="AO71" s="117"/>
      <c r="AP71" s="117"/>
      <c r="AQ71" s="119" t="s">
        <v>76</v>
      </c>
      <c r="AR71" s="120"/>
      <c r="AS71" s="121">
        <v>0</v>
      </c>
      <c r="AT71" s="122">
        <f>ROUND(SUM(AV71:AW71),2)</f>
        <v>0</v>
      </c>
      <c r="AU71" s="123">
        <f>'IO 04 - Přeložka areálové...'!P83</f>
        <v>0</v>
      </c>
      <c r="AV71" s="122">
        <f>'IO 04 - Přeložka areálové...'!J33</f>
        <v>0</v>
      </c>
      <c r="AW71" s="122">
        <f>'IO 04 - Přeložka areálové...'!J34</f>
        <v>0</v>
      </c>
      <c r="AX71" s="122">
        <f>'IO 04 - Přeložka areálové...'!J35</f>
        <v>0</v>
      </c>
      <c r="AY71" s="122">
        <f>'IO 04 - Přeložka areálové...'!J36</f>
        <v>0</v>
      </c>
      <c r="AZ71" s="122">
        <f>'IO 04 - Přeložka areálové...'!F33</f>
        <v>0</v>
      </c>
      <c r="BA71" s="122">
        <f>'IO 04 - Přeložka areálové...'!F34</f>
        <v>0</v>
      </c>
      <c r="BB71" s="122">
        <f>'IO 04 - Přeložka areálové...'!F35</f>
        <v>0</v>
      </c>
      <c r="BC71" s="122">
        <f>'IO 04 - Přeložka areálové...'!F36</f>
        <v>0</v>
      </c>
      <c r="BD71" s="124">
        <f>'IO 04 - Přeložka areálové...'!F37</f>
        <v>0</v>
      </c>
      <c r="BE71" s="7"/>
      <c r="BT71" s="125" t="s">
        <v>77</v>
      </c>
      <c r="BV71" s="125" t="s">
        <v>71</v>
      </c>
      <c r="BW71" s="125" t="s">
        <v>127</v>
      </c>
      <c r="BX71" s="125" t="s">
        <v>5</v>
      </c>
      <c r="CL71" s="125" t="s">
        <v>19</v>
      </c>
      <c r="CM71" s="125" t="s">
        <v>79</v>
      </c>
    </row>
    <row r="72" s="7" customFormat="1" ht="24.75" customHeight="1">
      <c r="A72" s="113" t="s">
        <v>73</v>
      </c>
      <c r="B72" s="114"/>
      <c r="C72" s="115"/>
      <c r="D72" s="116" t="s">
        <v>128</v>
      </c>
      <c r="E72" s="116"/>
      <c r="F72" s="116"/>
      <c r="G72" s="116"/>
      <c r="H72" s="116"/>
      <c r="I72" s="117"/>
      <c r="J72" s="116" t="s">
        <v>129</v>
      </c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8">
        <f>'IO 05 00 - Areálová přípo...'!J30</f>
        <v>0</v>
      </c>
      <c r="AH72" s="117"/>
      <c r="AI72" s="117"/>
      <c r="AJ72" s="117"/>
      <c r="AK72" s="117"/>
      <c r="AL72" s="117"/>
      <c r="AM72" s="117"/>
      <c r="AN72" s="118">
        <f>SUM(AG72,AT72)</f>
        <v>0</v>
      </c>
      <c r="AO72" s="117"/>
      <c r="AP72" s="117"/>
      <c r="AQ72" s="119" t="s">
        <v>76</v>
      </c>
      <c r="AR72" s="120"/>
      <c r="AS72" s="121">
        <v>0</v>
      </c>
      <c r="AT72" s="122">
        <f>ROUND(SUM(AV72:AW72),2)</f>
        <v>0</v>
      </c>
      <c r="AU72" s="123">
        <f>'IO 05 00 - Areálová přípo...'!P80</f>
        <v>0</v>
      </c>
      <c r="AV72" s="122">
        <f>'IO 05 00 - Areálová přípo...'!J33</f>
        <v>0</v>
      </c>
      <c r="AW72" s="122">
        <f>'IO 05 00 - Areálová přípo...'!J34</f>
        <v>0</v>
      </c>
      <c r="AX72" s="122">
        <f>'IO 05 00 - Areálová přípo...'!J35</f>
        <v>0</v>
      </c>
      <c r="AY72" s="122">
        <f>'IO 05 00 - Areálová přípo...'!J36</f>
        <v>0</v>
      </c>
      <c r="AZ72" s="122">
        <f>'IO 05 00 - Areálová přípo...'!F33</f>
        <v>0</v>
      </c>
      <c r="BA72" s="122">
        <f>'IO 05 00 - Areálová přípo...'!F34</f>
        <v>0</v>
      </c>
      <c r="BB72" s="122">
        <f>'IO 05 00 - Areálová přípo...'!F35</f>
        <v>0</v>
      </c>
      <c r="BC72" s="122">
        <f>'IO 05 00 - Areálová přípo...'!F36</f>
        <v>0</v>
      </c>
      <c r="BD72" s="124">
        <f>'IO 05 00 - Areálová přípo...'!F37</f>
        <v>0</v>
      </c>
      <c r="BE72" s="7"/>
      <c r="BT72" s="125" t="s">
        <v>77</v>
      </c>
      <c r="BV72" s="125" t="s">
        <v>71</v>
      </c>
      <c r="BW72" s="125" t="s">
        <v>130</v>
      </c>
      <c r="BX72" s="125" t="s">
        <v>5</v>
      </c>
      <c r="CL72" s="125" t="s">
        <v>19</v>
      </c>
      <c r="CM72" s="125" t="s">
        <v>79</v>
      </c>
    </row>
    <row r="73" s="7" customFormat="1" ht="24.75" customHeight="1">
      <c r="A73" s="113" t="s">
        <v>73</v>
      </c>
      <c r="B73" s="114"/>
      <c r="C73" s="115"/>
      <c r="D73" s="116" t="s">
        <v>131</v>
      </c>
      <c r="E73" s="116"/>
      <c r="F73" s="116"/>
      <c r="G73" s="116"/>
      <c r="H73" s="116"/>
      <c r="I73" s="117"/>
      <c r="J73" s="116" t="s">
        <v>132</v>
      </c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8">
        <f>'IO 05 01 - Areálová přípo...'!J30</f>
        <v>0</v>
      </c>
      <c r="AH73" s="117"/>
      <c r="AI73" s="117"/>
      <c r="AJ73" s="117"/>
      <c r="AK73" s="117"/>
      <c r="AL73" s="117"/>
      <c r="AM73" s="117"/>
      <c r="AN73" s="118">
        <f>SUM(AG73,AT73)</f>
        <v>0</v>
      </c>
      <c r="AO73" s="117"/>
      <c r="AP73" s="117"/>
      <c r="AQ73" s="119" t="s">
        <v>76</v>
      </c>
      <c r="AR73" s="120"/>
      <c r="AS73" s="126">
        <v>0</v>
      </c>
      <c r="AT73" s="127">
        <f>ROUND(SUM(AV73:AW73),2)</f>
        <v>0</v>
      </c>
      <c r="AU73" s="128">
        <f>'IO 05 01 - Areálová přípo...'!P82</f>
        <v>0</v>
      </c>
      <c r="AV73" s="127">
        <f>'IO 05 01 - Areálová přípo...'!J33</f>
        <v>0</v>
      </c>
      <c r="AW73" s="127">
        <f>'IO 05 01 - Areálová přípo...'!J34</f>
        <v>0</v>
      </c>
      <c r="AX73" s="127">
        <f>'IO 05 01 - Areálová přípo...'!J35</f>
        <v>0</v>
      </c>
      <c r="AY73" s="127">
        <f>'IO 05 01 - Areálová přípo...'!J36</f>
        <v>0</v>
      </c>
      <c r="AZ73" s="127">
        <f>'IO 05 01 - Areálová přípo...'!F33</f>
        <v>0</v>
      </c>
      <c r="BA73" s="127">
        <f>'IO 05 01 - Areálová přípo...'!F34</f>
        <v>0</v>
      </c>
      <c r="BB73" s="127">
        <f>'IO 05 01 - Areálová přípo...'!F35</f>
        <v>0</v>
      </c>
      <c r="BC73" s="127">
        <f>'IO 05 01 - Areálová přípo...'!F36</f>
        <v>0</v>
      </c>
      <c r="BD73" s="129">
        <f>'IO 05 01 - Areálová přípo...'!F37</f>
        <v>0</v>
      </c>
      <c r="BE73" s="7"/>
      <c r="BT73" s="125" t="s">
        <v>77</v>
      </c>
      <c r="BV73" s="125" t="s">
        <v>71</v>
      </c>
      <c r="BW73" s="125" t="s">
        <v>133</v>
      </c>
      <c r="BX73" s="125" t="s">
        <v>5</v>
      </c>
      <c r="CL73" s="125" t="s">
        <v>19</v>
      </c>
      <c r="CM73" s="125" t="s">
        <v>79</v>
      </c>
    </row>
    <row r="74" s="2" customFormat="1" ht="30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6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46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</sheetData>
  <sheetProtection sheet="1" formatColumns="0" formatRows="0" objects="1" scenarios="1" spinCount="100000" saltValue="OLT9xm+WHbT3VCYYhE4wER/KnxfZmOr6OCG0eyXCLMzmiy2maesWrkSjijJMdcz7c80YlxlBjx110RpzVNts8g==" hashValue="ft/9LBOb02hrQQryksT7XooEIGmf+aTeO9D17sYahqj3+Ev2lJa36Ymrxzj5d6eNmREy6ebXbqn6vZ7A6Fmr1g==" algorithmName="SHA-512" password="A077"/>
  <mergeCells count="114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D70:H70"/>
    <mergeCell ref="J70:AF70"/>
    <mergeCell ref="D71:H71"/>
    <mergeCell ref="J71:AF71"/>
    <mergeCell ref="D72:H72"/>
    <mergeCell ref="J72:AF72"/>
    <mergeCell ref="D73:H73"/>
    <mergeCell ref="J73:AF73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70:AP70"/>
    <mergeCell ref="AG70:AM70"/>
    <mergeCell ref="AN71:AP71"/>
    <mergeCell ref="AG71:AM71"/>
    <mergeCell ref="AN72:AP72"/>
    <mergeCell ref="AG72:AM72"/>
    <mergeCell ref="AN73:AP73"/>
    <mergeCell ref="AG73:AM73"/>
    <mergeCell ref="AN54:AP54"/>
  </mergeCells>
  <hyperlinks>
    <hyperlink ref="A55" location="'D.1.1 - D.1.2 SO 01 - 01 ...'!C2" display="/"/>
    <hyperlink ref="A56" location="'D.1.2 SO 02 - ZPEVNĚNÉ PL...'!C2" display="/"/>
    <hyperlink ref="A57" location="'D.1.4.1 - Vytápění'!C2" display="/"/>
    <hyperlink ref="A58" location="'D.1.4.2 - Zdravotechnické...'!C2" display="/"/>
    <hyperlink ref="A59" location="'D.1.4.3 - Vzduchotechnika'!C2" display="/"/>
    <hyperlink ref="A60" location="'D.1.4.4 - Silnoproud'!C2" display="/"/>
    <hyperlink ref="A61" location="'D.1.4.5 00 - Slaboproudá ...'!C2" display="/"/>
    <hyperlink ref="A62" location="'D.1.4.5 01 - Slaboproudá ...'!C2" display="/"/>
    <hyperlink ref="A63" location="'D.1.4.5 02 - Slaboproudá ...'!C2" display="/"/>
    <hyperlink ref="A64" location="'D.1.4.5 03 - Slaboproudá ...'!C2" display="/"/>
    <hyperlink ref="A65" location="'D.1.4.6 01 - Akvarijní sy...'!C2" display="/"/>
    <hyperlink ref="A66" location="'D.1.4.6 02 - Akvarijní sy...'!C2" display="/"/>
    <hyperlink ref="A67" location="'D.1.4.7 - Měření a regulace '!C2" display="/"/>
    <hyperlink ref="A68" location="'IO 01 - Areálová dešťová ...'!C2" display="/"/>
    <hyperlink ref="A69" location="'IO 02 - Areálová přípojka...'!C2" display="/"/>
    <hyperlink ref="A70" location="'IO 03 - Areálová přípojka NN'!C2" display="/"/>
    <hyperlink ref="A71" location="'IO 04 - Přeložka areálové...'!C2" display="/"/>
    <hyperlink ref="A72" location="'IO 05 00 - Areálová přípo...'!C2" display="/"/>
    <hyperlink ref="A73" location="'IO 05 01 - Areálová příp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2794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ROUND((SUM(BE82:BE96)),  2)</f>
        <v>0</v>
      </c>
      <c r="G33" s="40"/>
      <c r="H33" s="40"/>
      <c r="I33" s="150">
        <v>0.20999999999999999</v>
      </c>
      <c r="J33" s="149">
        <f>ROUND(((SUM(BE82:BE96))*I33),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ROUND((SUM(BF82:BF96)),  2)</f>
        <v>0</v>
      </c>
      <c r="G34" s="40"/>
      <c r="H34" s="40"/>
      <c r="I34" s="150">
        <v>0.12</v>
      </c>
      <c r="J34" s="149">
        <f>ROUND(((SUM(BF82:BF96))*I34),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ROUND((SUM(BG82:BG96)),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ROUND((SUM(BH82:BH96)),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ROUND((SUM(BI82:BI96)),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D.1.4.5 02 - Slaboproudá zařízení - 02 Imobilní WC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2795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2796</v>
      </c>
      <c r="E61" s="170"/>
      <c r="F61" s="170"/>
      <c r="G61" s="170"/>
      <c r="H61" s="170"/>
      <c r="I61" s="170"/>
      <c r="J61" s="171">
        <f>J87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2797</v>
      </c>
      <c r="E62" s="170"/>
      <c r="F62" s="170"/>
      <c r="G62" s="170"/>
      <c r="H62" s="170"/>
      <c r="I62" s="170"/>
      <c r="J62" s="171">
        <f>J90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166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ZOO Hodonín, Pavilon Akvárií, rozpočet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135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D.1.4.5 02 - Slaboproudá zařízení - 02 Imobilní WC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3. 4. 2024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30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28</v>
      </c>
      <c r="D79" s="42"/>
      <c r="E79" s="42"/>
      <c r="F79" s="29" t="str">
        <f>IF(E18="","",E18)</f>
        <v>Vyplň údaj</v>
      </c>
      <c r="G79" s="42"/>
      <c r="H79" s="42"/>
      <c r="I79" s="34" t="s">
        <v>32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0" customFormat="1" ht="29.28" customHeight="1">
      <c r="A81" s="173"/>
      <c r="B81" s="174"/>
      <c r="C81" s="175" t="s">
        <v>167</v>
      </c>
      <c r="D81" s="176" t="s">
        <v>54</v>
      </c>
      <c r="E81" s="176" t="s">
        <v>50</v>
      </c>
      <c r="F81" s="176" t="s">
        <v>51</v>
      </c>
      <c r="G81" s="176" t="s">
        <v>168</v>
      </c>
      <c r="H81" s="176" t="s">
        <v>169</v>
      </c>
      <c r="I81" s="176" t="s">
        <v>170</v>
      </c>
      <c r="J81" s="176" t="s">
        <v>139</v>
      </c>
      <c r="K81" s="177" t="s">
        <v>171</v>
      </c>
      <c r="L81" s="178"/>
      <c r="M81" s="94" t="s">
        <v>19</v>
      </c>
      <c r="N81" s="95" t="s">
        <v>39</v>
      </c>
      <c r="O81" s="95" t="s">
        <v>172</v>
      </c>
      <c r="P81" s="95" t="s">
        <v>173</v>
      </c>
      <c r="Q81" s="95" t="s">
        <v>174</v>
      </c>
      <c r="R81" s="95" t="s">
        <v>175</v>
      </c>
      <c r="S81" s="95" t="s">
        <v>176</v>
      </c>
      <c r="T81" s="96" t="s">
        <v>177</v>
      </c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</row>
    <row r="82" s="2" customFormat="1" ht="22.8" customHeight="1">
      <c r="A82" s="40"/>
      <c r="B82" s="41"/>
      <c r="C82" s="101" t="s">
        <v>178</v>
      </c>
      <c r="D82" s="42"/>
      <c r="E82" s="42"/>
      <c r="F82" s="42"/>
      <c r="G82" s="42"/>
      <c r="H82" s="42"/>
      <c r="I82" s="42"/>
      <c r="J82" s="179">
        <f>BK82</f>
        <v>0</v>
      </c>
      <c r="K82" s="42"/>
      <c r="L82" s="46"/>
      <c r="M82" s="97"/>
      <c r="N82" s="180"/>
      <c r="O82" s="98"/>
      <c r="P82" s="181">
        <f>P83+P87+P90</f>
        <v>0</v>
      </c>
      <c r="Q82" s="98"/>
      <c r="R82" s="181">
        <f>R83+R87+R90</f>
        <v>0</v>
      </c>
      <c r="S82" s="98"/>
      <c r="T82" s="182">
        <f>T83+T87+T90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68</v>
      </c>
      <c r="AU82" s="19" t="s">
        <v>140</v>
      </c>
      <c r="BK82" s="183">
        <f>BK83+BK87+BK90</f>
        <v>0</v>
      </c>
    </row>
    <row r="83" s="11" customFormat="1" ht="25.92" customHeight="1">
      <c r="A83" s="11"/>
      <c r="B83" s="184"/>
      <c r="C83" s="185"/>
      <c r="D83" s="186" t="s">
        <v>68</v>
      </c>
      <c r="E83" s="187" t="s">
        <v>2760</v>
      </c>
      <c r="F83" s="187" t="s">
        <v>2785</v>
      </c>
      <c r="G83" s="185"/>
      <c r="H83" s="185"/>
      <c r="I83" s="188"/>
      <c r="J83" s="189">
        <f>BK83</f>
        <v>0</v>
      </c>
      <c r="K83" s="185"/>
      <c r="L83" s="190"/>
      <c r="M83" s="191"/>
      <c r="N83" s="192"/>
      <c r="O83" s="192"/>
      <c r="P83" s="193">
        <f>SUM(P84:P86)</f>
        <v>0</v>
      </c>
      <c r="Q83" s="192"/>
      <c r="R83" s="193">
        <f>SUM(R84:R86)</f>
        <v>0</v>
      </c>
      <c r="S83" s="192"/>
      <c r="T83" s="194">
        <f>SUM(T84:T86)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5" t="s">
        <v>77</v>
      </c>
      <c r="AT83" s="196" t="s">
        <v>68</v>
      </c>
      <c r="AU83" s="196" t="s">
        <v>69</v>
      </c>
      <c r="AY83" s="195" t="s">
        <v>180</v>
      </c>
      <c r="BK83" s="197">
        <f>SUM(BK84:BK86)</f>
        <v>0</v>
      </c>
    </row>
    <row r="84" s="2" customFormat="1" ht="24.15" customHeight="1">
      <c r="A84" s="40"/>
      <c r="B84" s="41"/>
      <c r="C84" s="198" t="s">
        <v>77</v>
      </c>
      <c r="D84" s="198" t="s">
        <v>181</v>
      </c>
      <c r="E84" s="199" t="s">
        <v>195</v>
      </c>
      <c r="F84" s="200" t="s">
        <v>2798</v>
      </c>
      <c r="G84" s="201" t="s">
        <v>716</v>
      </c>
      <c r="H84" s="202">
        <v>1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79</v>
      </c>
    </row>
    <row r="85" s="2" customFormat="1" ht="24.15" customHeight="1">
      <c r="A85" s="40"/>
      <c r="B85" s="41"/>
      <c r="C85" s="198" t="s">
        <v>79</v>
      </c>
      <c r="D85" s="198" t="s">
        <v>181</v>
      </c>
      <c r="E85" s="199" t="s">
        <v>185</v>
      </c>
      <c r="F85" s="200" t="s">
        <v>2799</v>
      </c>
      <c r="G85" s="201" t="s">
        <v>716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185</v>
      </c>
    </row>
    <row r="86" s="2" customFormat="1" ht="16.5" customHeight="1">
      <c r="A86" s="40"/>
      <c r="B86" s="41"/>
      <c r="C86" s="198" t="s">
        <v>195</v>
      </c>
      <c r="D86" s="198" t="s">
        <v>181</v>
      </c>
      <c r="E86" s="199" t="s">
        <v>202</v>
      </c>
      <c r="F86" s="200" t="s">
        <v>2800</v>
      </c>
      <c r="G86" s="201" t="s">
        <v>716</v>
      </c>
      <c r="H86" s="202">
        <v>2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198</v>
      </c>
    </row>
    <row r="87" s="11" customFormat="1" ht="25.92" customHeight="1">
      <c r="A87" s="11"/>
      <c r="B87" s="184"/>
      <c r="C87" s="185"/>
      <c r="D87" s="186" t="s">
        <v>68</v>
      </c>
      <c r="E87" s="187" t="s">
        <v>2766</v>
      </c>
      <c r="F87" s="187" t="s">
        <v>2761</v>
      </c>
      <c r="G87" s="185"/>
      <c r="H87" s="185"/>
      <c r="I87" s="188"/>
      <c r="J87" s="189">
        <f>BK87</f>
        <v>0</v>
      </c>
      <c r="K87" s="185"/>
      <c r="L87" s="190"/>
      <c r="M87" s="191"/>
      <c r="N87" s="192"/>
      <c r="O87" s="192"/>
      <c r="P87" s="193">
        <f>SUM(P88:P89)</f>
        <v>0</v>
      </c>
      <c r="Q87" s="192"/>
      <c r="R87" s="193">
        <f>SUM(R88:R89)</f>
        <v>0</v>
      </c>
      <c r="S87" s="192"/>
      <c r="T87" s="194">
        <f>SUM(T88:T89)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5" t="s">
        <v>77</v>
      </c>
      <c r="AT87" s="196" t="s">
        <v>68</v>
      </c>
      <c r="AU87" s="196" t="s">
        <v>69</v>
      </c>
      <c r="AY87" s="195" t="s">
        <v>180</v>
      </c>
      <c r="BK87" s="197">
        <f>SUM(BK88:BK89)</f>
        <v>0</v>
      </c>
    </row>
    <row r="88" s="2" customFormat="1" ht="16.5" customHeight="1">
      <c r="A88" s="40"/>
      <c r="B88" s="41"/>
      <c r="C88" s="198" t="s">
        <v>185</v>
      </c>
      <c r="D88" s="198" t="s">
        <v>181</v>
      </c>
      <c r="E88" s="199" t="s">
        <v>209</v>
      </c>
      <c r="F88" s="200" t="s">
        <v>2801</v>
      </c>
      <c r="G88" s="201" t="s">
        <v>385</v>
      </c>
      <c r="H88" s="202">
        <v>20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185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185</v>
      </c>
      <c r="BM88" s="209" t="s">
        <v>201</v>
      </c>
    </row>
    <row r="89" s="2" customFormat="1" ht="16.5" customHeight="1">
      <c r="A89" s="40"/>
      <c r="B89" s="41"/>
      <c r="C89" s="198" t="s">
        <v>202</v>
      </c>
      <c r="D89" s="198" t="s">
        <v>181</v>
      </c>
      <c r="E89" s="199" t="s">
        <v>201</v>
      </c>
      <c r="F89" s="200" t="s">
        <v>2802</v>
      </c>
      <c r="G89" s="201" t="s">
        <v>385</v>
      </c>
      <c r="H89" s="202">
        <v>30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205</v>
      </c>
    </row>
    <row r="90" s="11" customFormat="1" ht="25.92" customHeight="1">
      <c r="A90" s="11"/>
      <c r="B90" s="184"/>
      <c r="C90" s="185"/>
      <c r="D90" s="186" t="s">
        <v>68</v>
      </c>
      <c r="E90" s="187" t="s">
        <v>2784</v>
      </c>
      <c r="F90" s="187" t="s">
        <v>2803</v>
      </c>
      <c r="G90" s="185"/>
      <c r="H90" s="185"/>
      <c r="I90" s="188"/>
      <c r="J90" s="189">
        <f>BK90</f>
        <v>0</v>
      </c>
      <c r="K90" s="185"/>
      <c r="L90" s="190"/>
      <c r="M90" s="191"/>
      <c r="N90" s="192"/>
      <c r="O90" s="192"/>
      <c r="P90" s="193">
        <f>SUM(P91:P96)</f>
        <v>0</v>
      </c>
      <c r="Q90" s="192"/>
      <c r="R90" s="193">
        <f>SUM(R91:R96)</f>
        <v>0</v>
      </c>
      <c r="S90" s="192"/>
      <c r="T90" s="194">
        <f>SUM(T91:T96)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5" t="s">
        <v>77</v>
      </c>
      <c r="AT90" s="196" t="s">
        <v>68</v>
      </c>
      <c r="AU90" s="196" t="s">
        <v>69</v>
      </c>
      <c r="AY90" s="195" t="s">
        <v>180</v>
      </c>
      <c r="BK90" s="197">
        <f>SUM(BK91:BK96)</f>
        <v>0</v>
      </c>
    </row>
    <row r="91" s="2" customFormat="1" ht="16.5" customHeight="1">
      <c r="A91" s="40"/>
      <c r="B91" s="41"/>
      <c r="C91" s="198" t="s">
        <v>198</v>
      </c>
      <c r="D91" s="198" t="s">
        <v>181</v>
      </c>
      <c r="E91" s="199" t="s">
        <v>205</v>
      </c>
      <c r="F91" s="200" t="s">
        <v>2804</v>
      </c>
      <c r="G91" s="201" t="s">
        <v>385</v>
      </c>
      <c r="H91" s="202">
        <v>28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8</v>
      </c>
    </row>
    <row r="92" s="2" customFormat="1" ht="16.5" customHeight="1">
      <c r="A92" s="40"/>
      <c r="B92" s="41"/>
      <c r="C92" s="198" t="s">
        <v>209</v>
      </c>
      <c r="D92" s="198" t="s">
        <v>181</v>
      </c>
      <c r="E92" s="199" t="s">
        <v>229</v>
      </c>
      <c r="F92" s="200" t="s">
        <v>2805</v>
      </c>
      <c r="G92" s="201" t="s">
        <v>716</v>
      </c>
      <c r="H92" s="202">
        <v>3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212</v>
      </c>
    </row>
    <row r="93" s="2" customFormat="1" ht="16.5" customHeight="1">
      <c r="A93" s="40"/>
      <c r="B93" s="41"/>
      <c r="C93" s="198" t="s">
        <v>201</v>
      </c>
      <c r="D93" s="198" t="s">
        <v>181</v>
      </c>
      <c r="E93" s="199" t="s">
        <v>8</v>
      </c>
      <c r="F93" s="200" t="s">
        <v>2781</v>
      </c>
      <c r="G93" s="201" t="s">
        <v>716</v>
      </c>
      <c r="H93" s="202">
        <v>2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216</v>
      </c>
    </row>
    <row r="94" s="2" customFormat="1" ht="21.75" customHeight="1">
      <c r="A94" s="40"/>
      <c r="B94" s="41"/>
      <c r="C94" s="198" t="s">
        <v>220</v>
      </c>
      <c r="D94" s="198" t="s">
        <v>181</v>
      </c>
      <c r="E94" s="199" t="s">
        <v>263</v>
      </c>
      <c r="F94" s="200" t="s">
        <v>2783</v>
      </c>
      <c r="G94" s="201" t="s">
        <v>227</v>
      </c>
      <c r="H94" s="202">
        <v>1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223</v>
      </c>
    </row>
    <row r="95" s="2" customFormat="1" ht="16.5" customHeight="1">
      <c r="A95" s="40"/>
      <c r="B95" s="41"/>
      <c r="C95" s="198" t="s">
        <v>205</v>
      </c>
      <c r="D95" s="198" t="s">
        <v>181</v>
      </c>
      <c r="E95" s="199" t="s">
        <v>212</v>
      </c>
      <c r="F95" s="200" t="s">
        <v>2777</v>
      </c>
      <c r="G95" s="201" t="s">
        <v>1704</v>
      </c>
      <c r="H95" s="202">
        <v>1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228</v>
      </c>
    </row>
    <row r="96" s="2" customFormat="1" ht="16.5" customHeight="1">
      <c r="A96" s="40"/>
      <c r="B96" s="41"/>
      <c r="C96" s="198" t="s">
        <v>229</v>
      </c>
      <c r="D96" s="198" t="s">
        <v>181</v>
      </c>
      <c r="E96" s="199" t="s">
        <v>304</v>
      </c>
      <c r="F96" s="200" t="s">
        <v>2806</v>
      </c>
      <c r="G96" s="201" t="s">
        <v>716</v>
      </c>
      <c r="H96" s="202">
        <v>20</v>
      </c>
      <c r="I96" s="203"/>
      <c r="J96" s="204">
        <f>ROUND(I96*H96,2)</f>
        <v>0</v>
      </c>
      <c r="K96" s="200" t="s">
        <v>19</v>
      </c>
      <c r="L96" s="46"/>
      <c r="M96" s="277" t="s">
        <v>19</v>
      </c>
      <c r="N96" s="278" t="s">
        <v>40</v>
      </c>
      <c r="O96" s="275"/>
      <c r="P96" s="279">
        <f>O96*H96</f>
        <v>0</v>
      </c>
      <c r="Q96" s="279">
        <v>0</v>
      </c>
      <c r="R96" s="279">
        <f>Q96*H96</f>
        <v>0</v>
      </c>
      <c r="S96" s="279">
        <v>0</v>
      </c>
      <c r="T96" s="280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232</v>
      </c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46"/>
      <c r="M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</sheetData>
  <sheetProtection sheet="1" autoFilter="0" formatColumns="0" formatRows="0" objects="1" scenarios="1" spinCount="100000" saltValue="qrVcxgnH9JHLfDb9+7xXMOPeTWEPSZiphL3HMOl5orxaiue5aXrF08RyKy3nJA1UGBhb6+vIgthxY+qyuhlr7Q==" hashValue="bdGMXH14BXkTuEQTzLogwqSAJngyR5AwWvI9QcecHlWfEjl62wggAk7gXEqvN5FUkWH8zryRaqq98ZqouPEX4g==" algorithmName="SHA-512" password="A077"/>
  <autoFilter ref="C81:K96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2807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ROUND((SUM(BE82:BE101)),  2)</f>
        <v>0</v>
      </c>
      <c r="G33" s="40"/>
      <c r="H33" s="40"/>
      <c r="I33" s="150">
        <v>0.20999999999999999</v>
      </c>
      <c r="J33" s="149">
        <f>ROUND(((SUM(BE82:BE101))*I33),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ROUND((SUM(BF82:BF101)),  2)</f>
        <v>0</v>
      </c>
      <c r="G34" s="40"/>
      <c r="H34" s="40"/>
      <c r="I34" s="150">
        <v>0.12</v>
      </c>
      <c r="J34" s="149">
        <f>ROUND(((SUM(BF82:BF101))*I34),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ROUND((SUM(BG82:BG101)),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ROUND((SUM(BH82:BH101)),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ROUND((SUM(BI82:BI101)),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D.1.4.5 03 - Slaboproudá zařízení - 03 Kamerový systém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2795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2796</v>
      </c>
      <c r="E61" s="170"/>
      <c r="F61" s="170"/>
      <c r="G61" s="170"/>
      <c r="H61" s="170"/>
      <c r="I61" s="170"/>
      <c r="J61" s="171">
        <f>J85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2808</v>
      </c>
      <c r="E62" s="170"/>
      <c r="F62" s="170"/>
      <c r="G62" s="170"/>
      <c r="H62" s="170"/>
      <c r="I62" s="170"/>
      <c r="J62" s="171">
        <f>J88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166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ZOO Hodonín, Pavilon Akvárií, rozpočet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135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D.1.4.5 03 - Slaboproudá zařízení - 03 Kamerový systém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3. 4. 2024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30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28</v>
      </c>
      <c r="D79" s="42"/>
      <c r="E79" s="42"/>
      <c r="F79" s="29" t="str">
        <f>IF(E18="","",E18)</f>
        <v>Vyplň údaj</v>
      </c>
      <c r="G79" s="42"/>
      <c r="H79" s="42"/>
      <c r="I79" s="34" t="s">
        <v>32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0" customFormat="1" ht="29.28" customHeight="1">
      <c r="A81" s="173"/>
      <c r="B81" s="174"/>
      <c r="C81" s="175" t="s">
        <v>167</v>
      </c>
      <c r="D81" s="176" t="s">
        <v>54</v>
      </c>
      <c r="E81" s="176" t="s">
        <v>50</v>
      </c>
      <c r="F81" s="176" t="s">
        <v>51</v>
      </c>
      <c r="G81" s="176" t="s">
        <v>168</v>
      </c>
      <c r="H81" s="176" t="s">
        <v>169</v>
      </c>
      <c r="I81" s="176" t="s">
        <v>170</v>
      </c>
      <c r="J81" s="176" t="s">
        <v>139</v>
      </c>
      <c r="K81" s="177" t="s">
        <v>171</v>
      </c>
      <c r="L81" s="178"/>
      <c r="M81" s="94" t="s">
        <v>19</v>
      </c>
      <c r="N81" s="95" t="s">
        <v>39</v>
      </c>
      <c r="O81" s="95" t="s">
        <v>172</v>
      </c>
      <c r="P81" s="95" t="s">
        <v>173</v>
      </c>
      <c r="Q81" s="95" t="s">
        <v>174</v>
      </c>
      <c r="R81" s="95" t="s">
        <v>175</v>
      </c>
      <c r="S81" s="95" t="s">
        <v>176</v>
      </c>
      <c r="T81" s="96" t="s">
        <v>177</v>
      </c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</row>
    <row r="82" s="2" customFormat="1" ht="22.8" customHeight="1">
      <c r="A82" s="40"/>
      <c r="B82" s="41"/>
      <c r="C82" s="101" t="s">
        <v>178</v>
      </c>
      <c r="D82" s="42"/>
      <c r="E82" s="42"/>
      <c r="F82" s="42"/>
      <c r="G82" s="42"/>
      <c r="H82" s="42"/>
      <c r="I82" s="42"/>
      <c r="J82" s="179">
        <f>BK82</f>
        <v>0</v>
      </c>
      <c r="K82" s="42"/>
      <c r="L82" s="46"/>
      <c r="M82" s="97"/>
      <c r="N82" s="180"/>
      <c r="O82" s="98"/>
      <c r="P82" s="181">
        <f>P83+P85+P88</f>
        <v>0</v>
      </c>
      <c r="Q82" s="98"/>
      <c r="R82" s="181">
        <f>R83+R85+R88</f>
        <v>0</v>
      </c>
      <c r="S82" s="98"/>
      <c r="T82" s="182">
        <f>T83+T85+T88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68</v>
      </c>
      <c r="AU82" s="19" t="s">
        <v>140</v>
      </c>
      <c r="BK82" s="183">
        <f>BK83+BK85+BK88</f>
        <v>0</v>
      </c>
    </row>
    <row r="83" s="11" customFormat="1" ht="25.92" customHeight="1">
      <c r="A83" s="11"/>
      <c r="B83" s="184"/>
      <c r="C83" s="185"/>
      <c r="D83" s="186" t="s">
        <v>68</v>
      </c>
      <c r="E83" s="187" t="s">
        <v>2760</v>
      </c>
      <c r="F83" s="187" t="s">
        <v>2785</v>
      </c>
      <c r="G83" s="185"/>
      <c r="H83" s="185"/>
      <c r="I83" s="188"/>
      <c r="J83" s="189">
        <f>BK83</f>
        <v>0</v>
      </c>
      <c r="K83" s="185"/>
      <c r="L83" s="190"/>
      <c r="M83" s="191"/>
      <c r="N83" s="192"/>
      <c r="O83" s="192"/>
      <c r="P83" s="193">
        <f>P84</f>
        <v>0</v>
      </c>
      <c r="Q83" s="192"/>
      <c r="R83" s="193">
        <f>R84</f>
        <v>0</v>
      </c>
      <c r="S83" s="192"/>
      <c r="T83" s="194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5" t="s">
        <v>77</v>
      </c>
      <c r="AT83" s="196" t="s">
        <v>68</v>
      </c>
      <c r="AU83" s="196" t="s">
        <v>69</v>
      </c>
      <c r="AY83" s="195" t="s">
        <v>180</v>
      </c>
      <c r="BK83" s="197">
        <f>BK84</f>
        <v>0</v>
      </c>
    </row>
    <row r="84" s="2" customFormat="1" ht="37.8" customHeight="1">
      <c r="A84" s="40"/>
      <c r="B84" s="41"/>
      <c r="C84" s="198" t="s">
        <v>77</v>
      </c>
      <c r="D84" s="198" t="s">
        <v>181</v>
      </c>
      <c r="E84" s="199" t="s">
        <v>79</v>
      </c>
      <c r="F84" s="200" t="s">
        <v>2809</v>
      </c>
      <c r="G84" s="201" t="s">
        <v>716</v>
      </c>
      <c r="H84" s="202">
        <v>3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79</v>
      </c>
    </row>
    <row r="85" s="11" customFormat="1" ht="25.92" customHeight="1">
      <c r="A85" s="11"/>
      <c r="B85" s="184"/>
      <c r="C85" s="185"/>
      <c r="D85" s="186" t="s">
        <v>68</v>
      </c>
      <c r="E85" s="187" t="s">
        <v>2766</v>
      </c>
      <c r="F85" s="187" t="s">
        <v>2761</v>
      </c>
      <c r="G85" s="185"/>
      <c r="H85" s="185"/>
      <c r="I85" s="188"/>
      <c r="J85" s="189">
        <f>BK85</f>
        <v>0</v>
      </c>
      <c r="K85" s="185"/>
      <c r="L85" s="190"/>
      <c r="M85" s="191"/>
      <c r="N85" s="192"/>
      <c r="O85" s="192"/>
      <c r="P85" s="193">
        <f>SUM(P86:P87)</f>
        <v>0</v>
      </c>
      <c r="Q85" s="192"/>
      <c r="R85" s="193">
        <f>SUM(R86:R87)</f>
        <v>0</v>
      </c>
      <c r="S85" s="192"/>
      <c r="T85" s="194">
        <f>SUM(T86:T87)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5" t="s">
        <v>77</v>
      </c>
      <c r="AT85" s="196" t="s">
        <v>68</v>
      </c>
      <c r="AU85" s="196" t="s">
        <v>69</v>
      </c>
      <c r="AY85" s="195" t="s">
        <v>180</v>
      </c>
      <c r="BK85" s="197">
        <f>SUM(BK86:BK87)</f>
        <v>0</v>
      </c>
    </row>
    <row r="86" s="2" customFormat="1" ht="16.5" customHeight="1">
      <c r="A86" s="40"/>
      <c r="B86" s="41"/>
      <c r="C86" s="198" t="s">
        <v>79</v>
      </c>
      <c r="D86" s="198" t="s">
        <v>181</v>
      </c>
      <c r="E86" s="199" t="s">
        <v>185</v>
      </c>
      <c r="F86" s="200" t="s">
        <v>2765</v>
      </c>
      <c r="G86" s="201" t="s">
        <v>385</v>
      </c>
      <c r="H86" s="202">
        <v>175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185</v>
      </c>
    </row>
    <row r="87" s="2" customFormat="1" ht="16.5" customHeight="1">
      <c r="A87" s="40"/>
      <c r="B87" s="41"/>
      <c r="C87" s="198" t="s">
        <v>195</v>
      </c>
      <c r="D87" s="198" t="s">
        <v>181</v>
      </c>
      <c r="E87" s="199" t="s">
        <v>202</v>
      </c>
      <c r="F87" s="200" t="s">
        <v>2810</v>
      </c>
      <c r="G87" s="201" t="s">
        <v>716</v>
      </c>
      <c r="H87" s="202">
        <v>3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198</v>
      </c>
    </row>
    <row r="88" s="11" customFormat="1" ht="25.92" customHeight="1">
      <c r="A88" s="11"/>
      <c r="B88" s="184"/>
      <c r="C88" s="185"/>
      <c r="D88" s="186" t="s">
        <v>68</v>
      </c>
      <c r="E88" s="187" t="s">
        <v>2784</v>
      </c>
      <c r="F88" s="187" t="s">
        <v>2767</v>
      </c>
      <c r="G88" s="185"/>
      <c r="H88" s="185"/>
      <c r="I88" s="188"/>
      <c r="J88" s="189">
        <f>BK88</f>
        <v>0</v>
      </c>
      <c r="K88" s="185"/>
      <c r="L88" s="190"/>
      <c r="M88" s="191"/>
      <c r="N88" s="192"/>
      <c r="O88" s="192"/>
      <c r="P88" s="193">
        <f>SUM(P89:P101)</f>
        <v>0</v>
      </c>
      <c r="Q88" s="192"/>
      <c r="R88" s="193">
        <f>SUM(R89:R101)</f>
        <v>0</v>
      </c>
      <c r="S88" s="192"/>
      <c r="T88" s="194">
        <f>SUM(T89:T101)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5" t="s">
        <v>77</v>
      </c>
      <c r="AT88" s="196" t="s">
        <v>68</v>
      </c>
      <c r="AU88" s="196" t="s">
        <v>69</v>
      </c>
      <c r="AY88" s="195" t="s">
        <v>180</v>
      </c>
      <c r="BK88" s="197">
        <f>SUM(BK89:BK101)</f>
        <v>0</v>
      </c>
    </row>
    <row r="89" s="2" customFormat="1" ht="16.5" customHeight="1">
      <c r="A89" s="40"/>
      <c r="B89" s="41"/>
      <c r="C89" s="198" t="s">
        <v>185</v>
      </c>
      <c r="D89" s="198" t="s">
        <v>181</v>
      </c>
      <c r="E89" s="199" t="s">
        <v>209</v>
      </c>
      <c r="F89" s="200" t="s">
        <v>2772</v>
      </c>
      <c r="G89" s="201" t="s">
        <v>385</v>
      </c>
      <c r="H89" s="202">
        <v>78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201</v>
      </c>
    </row>
    <row r="90" s="2" customFormat="1" ht="16.5" customHeight="1">
      <c r="A90" s="40"/>
      <c r="B90" s="41"/>
      <c r="C90" s="198" t="s">
        <v>202</v>
      </c>
      <c r="D90" s="198" t="s">
        <v>181</v>
      </c>
      <c r="E90" s="199" t="s">
        <v>201</v>
      </c>
      <c r="F90" s="200" t="s">
        <v>2773</v>
      </c>
      <c r="G90" s="201" t="s">
        <v>716</v>
      </c>
      <c r="H90" s="202">
        <v>5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205</v>
      </c>
    </row>
    <row r="91" s="2" customFormat="1" ht="21.75" customHeight="1">
      <c r="A91" s="40"/>
      <c r="B91" s="41"/>
      <c r="C91" s="198" t="s">
        <v>198</v>
      </c>
      <c r="D91" s="198" t="s">
        <v>181</v>
      </c>
      <c r="E91" s="199" t="s">
        <v>220</v>
      </c>
      <c r="F91" s="200" t="s">
        <v>2770</v>
      </c>
      <c r="G91" s="201" t="s">
        <v>385</v>
      </c>
      <c r="H91" s="202">
        <v>21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8</v>
      </c>
    </row>
    <row r="92" s="2" customFormat="1" ht="16.5" customHeight="1">
      <c r="A92" s="40"/>
      <c r="B92" s="41"/>
      <c r="C92" s="198" t="s">
        <v>209</v>
      </c>
      <c r="D92" s="198" t="s">
        <v>181</v>
      </c>
      <c r="E92" s="199" t="s">
        <v>205</v>
      </c>
      <c r="F92" s="200" t="s">
        <v>2771</v>
      </c>
      <c r="G92" s="201" t="s">
        <v>716</v>
      </c>
      <c r="H92" s="202">
        <v>25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212</v>
      </c>
    </row>
    <row r="93" s="2" customFormat="1" ht="16.5" customHeight="1">
      <c r="A93" s="40"/>
      <c r="B93" s="41"/>
      <c r="C93" s="198" t="s">
        <v>201</v>
      </c>
      <c r="D93" s="198" t="s">
        <v>181</v>
      </c>
      <c r="E93" s="199" t="s">
        <v>229</v>
      </c>
      <c r="F93" s="200" t="s">
        <v>2774</v>
      </c>
      <c r="G93" s="201" t="s">
        <v>716</v>
      </c>
      <c r="H93" s="202">
        <v>30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216</v>
      </c>
    </row>
    <row r="94" s="2" customFormat="1" ht="16.5" customHeight="1">
      <c r="A94" s="40"/>
      <c r="B94" s="41"/>
      <c r="C94" s="198" t="s">
        <v>220</v>
      </c>
      <c r="D94" s="198" t="s">
        <v>181</v>
      </c>
      <c r="E94" s="199" t="s">
        <v>8</v>
      </c>
      <c r="F94" s="200" t="s">
        <v>2811</v>
      </c>
      <c r="G94" s="201" t="s">
        <v>716</v>
      </c>
      <c r="H94" s="202">
        <v>3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223</v>
      </c>
    </row>
    <row r="95" s="2" customFormat="1" ht="16.5" customHeight="1">
      <c r="A95" s="40"/>
      <c r="B95" s="41"/>
      <c r="C95" s="198" t="s">
        <v>205</v>
      </c>
      <c r="D95" s="198" t="s">
        <v>181</v>
      </c>
      <c r="E95" s="199" t="s">
        <v>263</v>
      </c>
      <c r="F95" s="200" t="s">
        <v>2781</v>
      </c>
      <c r="G95" s="201" t="s">
        <v>716</v>
      </c>
      <c r="H95" s="202">
        <v>3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228</v>
      </c>
    </row>
    <row r="96" s="2" customFormat="1" ht="24.15" customHeight="1">
      <c r="A96" s="40"/>
      <c r="B96" s="41"/>
      <c r="C96" s="198" t="s">
        <v>229</v>
      </c>
      <c r="D96" s="198" t="s">
        <v>181</v>
      </c>
      <c r="E96" s="199" t="s">
        <v>212</v>
      </c>
      <c r="F96" s="200" t="s">
        <v>2812</v>
      </c>
      <c r="G96" s="201" t="s">
        <v>227</v>
      </c>
      <c r="H96" s="202">
        <v>1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232</v>
      </c>
    </row>
    <row r="97" s="2" customFormat="1" ht="16.5" customHeight="1">
      <c r="A97" s="40"/>
      <c r="B97" s="41"/>
      <c r="C97" s="198" t="s">
        <v>8</v>
      </c>
      <c r="D97" s="198" t="s">
        <v>181</v>
      </c>
      <c r="E97" s="199" t="s">
        <v>304</v>
      </c>
      <c r="F97" s="200" t="s">
        <v>2813</v>
      </c>
      <c r="G97" s="201" t="s">
        <v>1704</v>
      </c>
      <c r="H97" s="202">
        <v>4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236</v>
      </c>
    </row>
    <row r="98" s="2" customFormat="1" ht="16.5" customHeight="1">
      <c r="A98" s="40"/>
      <c r="B98" s="41"/>
      <c r="C98" s="198" t="s">
        <v>263</v>
      </c>
      <c r="D98" s="198" t="s">
        <v>181</v>
      </c>
      <c r="E98" s="199" t="s">
        <v>216</v>
      </c>
      <c r="F98" s="200" t="s">
        <v>2814</v>
      </c>
      <c r="G98" s="201" t="s">
        <v>227</v>
      </c>
      <c r="H98" s="202">
        <v>1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266</v>
      </c>
    </row>
    <row r="99" s="2" customFormat="1" ht="16.5" customHeight="1">
      <c r="A99" s="40"/>
      <c r="B99" s="41"/>
      <c r="C99" s="198" t="s">
        <v>212</v>
      </c>
      <c r="D99" s="198" t="s">
        <v>181</v>
      </c>
      <c r="E99" s="199" t="s">
        <v>317</v>
      </c>
      <c r="F99" s="200" t="s">
        <v>2815</v>
      </c>
      <c r="G99" s="201" t="s">
        <v>227</v>
      </c>
      <c r="H99" s="202">
        <v>1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275</v>
      </c>
    </row>
    <row r="100" s="2" customFormat="1" ht="21.75" customHeight="1">
      <c r="A100" s="40"/>
      <c r="B100" s="41"/>
      <c r="C100" s="198" t="s">
        <v>304</v>
      </c>
      <c r="D100" s="198" t="s">
        <v>181</v>
      </c>
      <c r="E100" s="199" t="s">
        <v>223</v>
      </c>
      <c r="F100" s="200" t="s">
        <v>2783</v>
      </c>
      <c r="G100" s="201" t="s">
        <v>227</v>
      </c>
      <c r="H100" s="202">
        <v>1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308</v>
      </c>
    </row>
    <row r="101" s="2" customFormat="1" ht="16.5" customHeight="1">
      <c r="A101" s="40"/>
      <c r="B101" s="41"/>
      <c r="C101" s="198" t="s">
        <v>216</v>
      </c>
      <c r="D101" s="198" t="s">
        <v>181</v>
      </c>
      <c r="E101" s="199" t="s">
        <v>352</v>
      </c>
      <c r="F101" s="200" t="s">
        <v>2816</v>
      </c>
      <c r="G101" s="201" t="s">
        <v>1704</v>
      </c>
      <c r="H101" s="202">
        <v>8</v>
      </c>
      <c r="I101" s="203"/>
      <c r="J101" s="204">
        <f>ROUND(I101*H101,2)</f>
        <v>0</v>
      </c>
      <c r="K101" s="200" t="s">
        <v>19</v>
      </c>
      <c r="L101" s="46"/>
      <c r="M101" s="277" t="s">
        <v>19</v>
      </c>
      <c r="N101" s="278" t="s">
        <v>40</v>
      </c>
      <c r="O101" s="275"/>
      <c r="P101" s="279">
        <f>O101*H101</f>
        <v>0</v>
      </c>
      <c r="Q101" s="279">
        <v>0</v>
      </c>
      <c r="R101" s="279">
        <f>Q101*H101</f>
        <v>0</v>
      </c>
      <c r="S101" s="279">
        <v>0</v>
      </c>
      <c r="T101" s="280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315</v>
      </c>
    </row>
    <row r="102" s="2" customFormat="1" ht="6.96" customHeight="1">
      <c r="A102" s="4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46"/>
      <c r="M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</sheetData>
  <sheetProtection sheet="1" autoFilter="0" formatColumns="0" formatRows="0" objects="1" scenarios="1" spinCount="100000" saltValue="OmJngHxD8iKSuinduO/70Sq/g6pGnGEnM3hlJOkU/R5WevPTOeQmZk+jt01WoO3S7yNSmZwTcQcW4LDLYrdBCQ==" hashValue="KhHmnfDl5qYEWxEmELAzOuPvEn7jU7P0hlbSFI4Y9nwk44p9/DJg0BfMJ76h/ShBK4EGiBdAie2X2clyLX1xow==" algorithmName="SHA-512" password="A077"/>
  <autoFilter ref="C81:K10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2817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ROUND((SUM(BE96:BE291)),  2)</f>
        <v>0</v>
      </c>
      <c r="G33" s="40"/>
      <c r="H33" s="40"/>
      <c r="I33" s="150">
        <v>0.20999999999999999</v>
      </c>
      <c r="J33" s="149">
        <f>ROUND(((SUM(BE96:BE291))*I33),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ROUND((SUM(BF96:BF291)),  2)</f>
        <v>0</v>
      </c>
      <c r="G34" s="40"/>
      <c r="H34" s="40"/>
      <c r="I34" s="150">
        <v>0.12</v>
      </c>
      <c r="J34" s="149">
        <f>ROUND(((SUM(BF96:BF291))*I34),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ROUND((SUM(BG96:BG291)),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ROUND((SUM(BH96:BH291)),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ROUND((SUM(BI96:BI291)),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D.1.4.6 01 - Akvarijní systém - AKRYL A TECHNOLOGIE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2818</v>
      </c>
      <c r="E60" s="170"/>
      <c r="F60" s="170"/>
      <c r="G60" s="170"/>
      <c r="H60" s="170"/>
      <c r="I60" s="170"/>
      <c r="J60" s="171">
        <f>J97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2819</v>
      </c>
      <c r="E61" s="170"/>
      <c r="F61" s="170"/>
      <c r="G61" s="170"/>
      <c r="H61" s="170"/>
      <c r="I61" s="170"/>
      <c r="J61" s="171">
        <f>J113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2820</v>
      </c>
      <c r="E62" s="170"/>
      <c r="F62" s="170"/>
      <c r="G62" s="170"/>
      <c r="H62" s="170"/>
      <c r="I62" s="170"/>
      <c r="J62" s="171">
        <f>J139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2821</v>
      </c>
      <c r="E63" s="170"/>
      <c r="F63" s="170"/>
      <c r="G63" s="170"/>
      <c r="H63" s="170"/>
      <c r="I63" s="170"/>
      <c r="J63" s="171">
        <f>J146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2822</v>
      </c>
      <c r="E64" s="170"/>
      <c r="F64" s="170"/>
      <c r="G64" s="170"/>
      <c r="H64" s="170"/>
      <c r="I64" s="170"/>
      <c r="J64" s="171">
        <f>J155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2823</v>
      </c>
      <c r="E65" s="170"/>
      <c r="F65" s="170"/>
      <c r="G65" s="170"/>
      <c r="H65" s="170"/>
      <c r="I65" s="170"/>
      <c r="J65" s="171">
        <f>J169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2824</v>
      </c>
      <c r="E66" s="170"/>
      <c r="F66" s="170"/>
      <c r="G66" s="170"/>
      <c r="H66" s="170"/>
      <c r="I66" s="170"/>
      <c r="J66" s="171">
        <f>J180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2825</v>
      </c>
      <c r="E67" s="170"/>
      <c r="F67" s="170"/>
      <c r="G67" s="170"/>
      <c r="H67" s="170"/>
      <c r="I67" s="170"/>
      <c r="J67" s="171">
        <f>J191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2826</v>
      </c>
      <c r="E68" s="170"/>
      <c r="F68" s="170"/>
      <c r="G68" s="170"/>
      <c r="H68" s="170"/>
      <c r="I68" s="170"/>
      <c r="J68" s="171">
        <f>J200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2827</v>
      </c>
      <c r="E69" s="170"/>
      <c r="F69" s="170"/>
      <c r="G69" s="170"/>
      <c r="H69" s="170"/>
      <c r="I69" s="170"/>
      <c r="J69" s="171">
        <f>J210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2828</v>
      </c>
      <c r="E70" s="170"/>
      <c r="F70" s="170"/>
      <c r="G70" s="170"/>
      <c r="H70" s="170"/>
      <c r="I70" s="170"/>
      <c r="J70" s="171">
        <f>J220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7"/>
      <c r="C71" s="168"/>
      <c r="D71" s="169" t="s">
        <v>2829</v>
      </c>
      <c r="E71" s="170"/>
      <c r="F71" s="170"/>
      <c r="G71" s="170"/>
      <c r="H71" s="170"/>
      <c r="I71" s="170"/>
      <c r="J71" s="171">
        <f>J230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7"/>
      <c r="C72" s="168"/>
      <c r="D72" s="169" t="s">
        <v>2830</v>
      </c>
      <c r="E72" s="170"/>
      <c r="F72" s="170"/>
      <c r="G72" s="170"/>
      <c r="H72" s="170"/>
      <c r="I72" s="170"/>
      <c r="J72" s="171">
        <f>J241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7"/>
      <c r="C73" s="168"/>
      <c r="D73" s="169" t="s">
        <v>2831</v>
      </c>
      <c r="E73" s="170"/>
      <c r="F73" s="170"/>
      <c r="G73" s="170"/>
      <c r="H73" s="170"/>
      <c r="I73" s="170"/>
      <c r="J73" s="171">
        <f>J252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7"/>
      <c r="C74" s="168"/>
      <c r="D74" s="169" t="s">
        <v>2832</v>
      </c>
      <c r="E74" s="170"/>
      <c r="F74" s="170"/>
      <c r="G74" s="170"/>
      <c r="H74" s="170"/>
      <c r="I74" s="170"/>
      <c r="J74" s="171">
        <f>J263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7"/>
      <c r="C75" s="168"/>
      <c r="D75" s="169" t="s">
        <v>2833</v>
      </c>
      <c r="E75" s="170"/>
      <c r="F75" s="170"/>
      <c r="G75" s="170"/>
      <c r="H75" s="170"/>
      <c r="I75" s="170"/>
      <c r="J75" s="171">
        <f>J274</f>
        <v>0</v>
      </c>
      <c r="K75" s="168"/>
      <c r="L75" s="17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7"/>
      <c r="C76" s="168"/>
      <c r="D76" s="169" t="s">
        <v>2834</v>
      </c>
      <c r="E76" s="170"/>
      <c r="F76" s="170"/>
      <c r="G76" s="170"/>
      <c r="H76" s="170"/>
      <c r="I76" s="170"/>
      <c r="J76" s="171">
        <f>J285</f>
        <v>0</v>
      </c>
      <c r="K76" s="168"/>
      <c r="L76" s="17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82" s="2" customFormat="1" ht="6.96" customHeight="1">
      <c r="A82" s="40"/>
      <c r="B82" s="63"/>
      <c r="C82" s="64"/>
      <c r="D82" s="64"/>
      <c r="E82" s="64"/>
      <c r="F82" s="64"/>
      <c r="G82" s="64"/>
      <c r="H82" s="64"/>
      <c r="I82" s="64"/>
      <c r="J82" s="64"/>
      <c r="K82" s="64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4.96" customHeight="1">
      <c r="A83" s="40"/>
      <c r="B83" s="41"/>
      <c r="C83" s="25" t="s">
        <v>166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16</v>
      </c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2"/>
      <c r="D86" s="42"/>
      <c r="E86" s="162" t="str">
        <f>E7</f>
        <v>ZOO Hodonín, Pavilon Akvárií, rozpočet</v>
      </c>
      <c r="F86" s="34"/>
      <c r="G86" s="34"/>
      <c r="H86" s="34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135</v>
      </c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71" t="str">
        <f>E9</f>
        <v>D.1.4.6 01 - Akvarijní systém - AKRYL A TECHNOLOGIE</v>
      </c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F12</f>
        <v xml:space="preserve"> </v>
      </c>
      <c r="G90" s="42"/>
      <c r="H90" s="42"/>
      <c r="I90" s="34" t="s">
        <v>23</v>
      </c>
      <c r="J90" s="74" t="str">
        <f>IF(J12="","",J12)</f>
        <v>3. 4. 2024</v>
      </c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E15</f>
        <v xml:space="preserve"> </v>
      </c>
      <c r="G92" s="42"/>
      <c r="H92" s="42"/>
      <c r="I92" s="34" t="s">
        <v>30</v>
      </c>
      <c r="J92" s="38" t="str">
        <f>E21</f>
        <v xml:space="preserve"> </v>
      </c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28</v>
      </c>
      <c r="D93" s="42"/>
      <c r="E93" s="42"/>
      <c r="F93" s="29" t="str">
        <f>IF(E18="","",E18)</f>
        <v>Vyplň údaj</v>
      </c>
      <c r="G93" s="42"/>
      <c r="H93" s="42"/>
      <c r="I93" s="34" t="s">
        <v>32</v>
      </c>
      <c r="J93" s="38" t="str">
        <f>E24</f>
        <v xml:space="preserve"> </v>
      </c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0" customFormat="1" ht="29.28" customHeight="1">
      <c r="A95" s="173"/>
      <c r="B95" s="174"/>
      <c r="C95" s="175" t="s">
        <v>167</v>
      </c>
      <c r="D95" s="176" t="s">
        <v>54</v>
      </c>
      <c r="E95" s="176" t="s">
        <v>50</v>
      </c>
      <c r="F95" s="176" t="s">
        <v>51</v>
      </c>
      <c r="G95" s="176" t="s">
        <v>168</v>
      </c>
      <c r="H95" s="176" t="s">
        <v>169</v>
      </c>
      <c r="I95" s="176" t="s">
        <v>170</v>
      </c>
      <c r="J95" s="176" t="s">
        <v>139</v>
      </c>
      <c r="K95" s="177" t="s">
        <v>171</v>
      </c>
      <c r="L95" s="178"/>
      <c r="M95" s="94" t="s">
        <v>19</v>
      </c>
      <c r="N95" s="95" t="s">
        <v>39</v>
      </c>
      <c r="O95" s="95" t="s">
        <v>172</v>
      </c>
      <c r="P95" s="95" t="s">
        <v>173</v>
      </c>
      <c r="Q95" s="95" t="s">
        <v>174</v>
      </c>
      <c r="R95" s="95" t="s">
        <v>175</v>
      </c>
      <c r="S95" s="95" t="s">
        <v>176</v>
      </c>
      <c r="T95" s="96" t="s">
        <v>177</v>
      </c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</row>
    <row r="96" s="2" customFormat="1" ht="22.8" customHeight="1">
      <c r="A96" s="40"/>
      <c r="B96" s="41"/>
      <c r="C96" s="101" t="s">
        <v>178</v>
      </c>
      <c r="D96" s="42"/>
      <c r="E96" s="42"/>
      <c r="F96" s="42"/>
      <c r="G96" s="42"/>
      <c r="H96" s="42"/>
      <c r="I96" s="42"/>
      <c r="J96" s="179">
        <f>BK96</f>
        <v>0</v>
      </c>
      <c r="K96" s="42"/>
      <c r="L96" s="46"/>
      <c r="M96" s="97"/>
      <c r="N96" s="180"/>
      <c r="O96" s="98"/>
      <c r="P96" s="181">
        <f>P97+P113+P139+P146+P155+P169+P180+P191+P200+P210+P220+P230+P241+P252+P263+P274+P285</f>
        <v>0</v>
      </c>
      <c r="Q96" s="98"/>
      <c r="R96" s="181">
        <f>R97+R113+R139+R146+R155+R169+R180+R191+R200+R210+R220+R230+R241+R252+R263+R274+R285</f>
        <v>0</v>
      </c>
      <c r="S96" s="98"/>
      <c r="T96" s="182">
        <f>T97+T113+T139+T146+T155+T169+T180+T191+T200+T210+T220+T230+T241+T252+T263+T274+T285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68</v>
      </c>
      <c r="AU96" s="19" t="s">
        <v>140</v>
      </c>
      <c r="BK96" s="183">
        <f>BK97+BK113+BK139+BK146+BK155+BK169+BK180+BK191+BK200+BK210+BK220+BK230+BK241+BK252+BK263+BK274+BK285</f>
        <v>0</v>
      </c>
    </row>
    <row r="97" s="11" customFormat="1" ht="25.92" customHeight="1">
      <c r="A97" s="11"/>
      <c r="B97" s="184"/>
      <c r="C97" s="185"/>
      <c r="D97" s="186" t="s">
        <v>68</v>
      </c>
      <c r="E97" s="187" t="s">
        <v>2766</v>
      </c>
      <c r="F97" s="187" t="s">
        <v>2835</v>
      </c>
      <c r="G97" s="185"/>
      <c r="H97" s="185"/>
      <c r="I97" s="188"/>
      <c r="J97" s="189">
        <f>BK97</f>
        <v>0</v>
      </c>
      <c r="K97" s="185"/>
      <c r="L97" s="190"/>
      <c r="M97" s="191"/>
      <c r="N97" s="192"/>
      <c r="O97" s="192"/>
      <c r="P97" s="193">
        <f>SUM(P98:P112)</f>
        <v>0</v>
      </c>
      <c r="Q97" s="192"/>
      <c r="R97" s="193">
        <f>SUM(R98:R112)</f>
        <v>0</v>
      </c>
      <c r="S97" s="192"/>
      <c r="T97" s="194">
        <f>SUM(T98:T112)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5" t="s">
        <v>77</v>
      </c>
      <c r="AT97" s="196" t="s">
        <v>68</v>
      </c>
      <c r="AU97" s="196" t="s">
        <v>69</v>
      </c>
      <c r="AY97" s="195" t="s">
        <v>180</v>
      </c>
      <c r="BK97" s="197">
        <f>SUM(BK98:BK112)</f>
        <v>0</v>
      </c>
    </row>
    <row r="98" s="2" customFormat="1" ht="21.75" customHeight="1">
      <c r="A98" s="40"/>
      <c r="B98" s="41"/>
      <c r="C98" s="198" t="s">
        <v>77</v>
      </c>
      <c r="D98" s="198" t="s">
        <v>181</v>
      </c>
      <c r="E98" s="199" t="s">
        <v>2836</v>
      </c>
      <c r="F98" s="200" t="s">
        <v>2837</v>
      </c>
      <c r="G98" s="201" t="s">
        <v>716</v>
      </c>
      <c r="H98" s="202">
        <v>4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266</v>
      </c>
    </row>
    <row r="99" s="2" customFormat="1" ht="16.5" customHeight="1">
      <c r="A99" s="40"/>
      <c r="B99" s="41"/>
      <c r="C99" s="198" t="s">
        <v>79</v>
      </c>
      <c r="D99" s="198" t="s">
        <v>181</v>
      </c>
      <c r="E99" s="199" t="s">
        <v>2838</v>
      </c>
      <c r="F99" s="200" t="s">
        <v>2839</v>
      </c>
      <c r="G99" s="201" t="s">
        <v>716</v>
      </c>
      <c r="H99" s="202">
        <v>4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275</v>
      </c>
    </row>
    <row r="100" s="2" customFormat="1" ht="21.75" customHeight="1">
      <c r="A100" s="40"/>
      <c r="B100" s="41"/>
      <c r="C100" s="198" t="s">
        <v>195</v>
      </c>
      <c r="D100" s="198" t="s">
        <v>181</v>
      </c>
      <c r="E100" s="199" t="s">
        <v>2840</v>
      </c>
      <c r="F100" s="200" t="s">
        <v>2841</v>
      </c>
      <c r="G100" s="201" t="s">
        <v>716</v>
      </c>
      <c r="H100" s="202">
        <v>4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308</v>
      </c>
    </row>
    <row r="101" s="2" customFormat="1" ht="16.5" customHeight="1">
      <c r="A101" s="40"/>
      <c r="B101" s="41"/>
      <c r="C101" s="198" t="s">
        <v>185</v>
      </c>
      <c r="D101" s="198" t="s">
        <v>181</v>
      </c>
      <c r="E101" s="199" t="s">
        <v>2842</v>
      </c>
      <c r="F101" s="200" t="s">
        <v>2843</v>
      </c>
      <c r="G101" s="201" t="s">
        <v>716</v>
      </c>
      <c r="H101" s="202">
        <v>4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315</v>
      </c>
    </row>
    <row r="102" s="2" customFormat="1" ht="16.5" customHeight="1">
      <c r="A102" s="40"/>
      <c r="B102" s="41"/>
      <c r="C102" s="198" t="s">
        <v>202</v>
      </c>
      <c r="D102" s="198" t="s">
        <v>181</v>
      </c>
      <c r="E102" s="199" t="s">
        <v>2844</v>
      </c>
      <c r="F102" s="200" t="s">
        <v>2845</v>
      </c>
      <c r="G102" s="201" t="s">
        <v>227</v>
      </c>
      <c r="H102" s="202">
        <v>1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321</v>
      </c>
    </row>
    <row r="103" s="2" customFormat="1" ht="16.5" customHeight="1">
      <c r="A103" s="40"/>
      <c r="B103" s="41"/>
      <c r="C103" s="198" t="s">
        <v>198</v>
      </c>
      <c r="D103" s="198" t="s">
        <v>181</v>
      </c>
      <c r="E103" s="199" t="s">
        <v>2846</v>
      </c>
      <c r="F103" s="200" t="s">
        <v>2847</v>
      </c>
      <c r="G103" s="201" t="s">
        <v>227</v>
      </c>
      <c r="H103" s="202">
        <v>1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330</v>
      </c>
    </row>
    <row r="104" s="2" customFormat="1" ht="16.5" customHeight="1">
      <c r="A104" s="40"/>
      <c r="B104" s="41"/>
      <c r="C104" s="198" t="s">
        <v>209</v>
      </c>
      <c r="D104" s="198" t="s">
        <v>181</v>
      </c>
      <c r="E104" s="199" t="s">
        <v>2848</v>
      </c>
      <c r="F104" s="200" t="s">
        <v>2849</v>
      </c>
      <c r="G104" s="201" t="s">
        <v>716</v>
      </c>
      <c r="H104" s="202">
        <v>6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355</v>
      </c>
    </row>
    <row r="105" s="2" customFormat="1" ht="16.5" customHeight="1">
      <c r="A105" s="40"/>
      <c r="B105" s="41"/>
      <c r="C105" s="198" t="s">
        <v>201</v>
      </c>
      <c r="D105" s="198" t="s">
        <v>181</v>
      </c>
      <c r="E105" s="199" t="s">
        <v>2850</v>
      </c>
      <c r="F105" s="200" t="s">
        <v>2851</v>
      </c>
      <c r="G105" s="201" t="s">
        <v>716</v>
      </c>
      <c r="H105" s="202">
        <v>12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378</v>
      </c>
    </row>
    <row r="106" s="2" customFormat="1" ht="16.5" customHeight="1">
      <c r="A106" s="40"/>
      <c r="B106" s="41"/>
      <c r="C106" s="198" t="s">
        <v>220</v>
      </c>
      <c r="D106" s="198" t="s">
        <v>181</v>
      </c>
      <c r="E106" s="199" t="s">
        <v>2852</v>
      </c>
      <c r="F106" s="200" t="s">
        <v>2853</v>
      </c>
      <c r="G106" s="201" t="s">
        <v>716</v>
      </c>
      <c r="H106" s="202">
        <v>12</v>
      </c>
      <c r="I106" s="203"/>
      <c r="J106" s="204">
        <f>ROUND(I106*H106,2)</f>
        <v>0</v>
      </c>
      <c r="K106" s="200" t="s">
        <v>19</v>
      </c>
      <c r="L106" s="46"/>
      <c r="M106" s="205" t="s">
        <v>19</v>
      </c>
      <c r="N106" s="206" t="s">
        <v>40</v>
      </c>
      <c r="O106" s="86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09" t="s">
        <v>185</v>
      </c>
      <c r="AT106" s="209" t="s">
        <v>181</v>
      </c>
      <c r="AU106" s="209" t="s">
        <v>77</v>
      </c>
      <c r="AY106" s="19" t="s">
        <v>180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9" t="s">
        <v>77</v>
      </c>
      <c r="BK106" s="210">
        <f>ROUND(I106*H106,2)</f>
        <v>0</v>
      </c>
      <c r="BL106" s="19" t="s">
        <v>185</v>
      </c>
      <c r="BM106" s="209" t="s">
        <v>381</v>
      </c>
    </row>
    <row r="107" s="2" customFormat="1" ht="16.5" customHeight="1">
      <c r="A107" s="40"/>
      <c r="B107" s="41"/>
      <c r="C107" s="198" t="s">
        <v>205</v>
      </c>
      <c r="D107" s="198" t="s">
        <v>181</v>
      </c>
      <c r="E107" s="199" t="s">
        <v>2854</v>
      </c>
      <c r="F107" s="200" t="s">
        <v>2855</v>
      </c>
      <c r="G107" s="201" t="s">
        <v>716</v>
      </c>
      <c r="H107" s="202">
        <v>1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386</v>
      </c>
    </row>
    <row r="108" s="2" customFormat="1" ht="16.5" customHeight="1">
      <c r="A108" s="40"/>
      <c r="B108" s="41"/>
      <c r="C108" s="198" t="s">
        <v>229</v>
      </c>
      <c r="D108" s="198" t="s">
        <v>181</v>
      </c>
      <c r="E108" s="199" t="s">
        <v>2856</v>
      </c>
      <c r="F108" s="200" t="s">
        <v>2857</v>
      </c>
      <c r="G108" s="201" t="s">
        <v>716</v>
      </c>
      <c r="H108" s="202">
        <v>2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392</v>
      </c>
    </row>
    <row r="109" s="2" customFormat="1" ht="24.15" customHeight="1">
      <c r="A109" s="40"/>
      <c r="B109" s="41"/>
      <c r="C109" s="198" t="s">
        <v>8</v>
      </c>
      <c r="D109" s="198" t="s">
        <v>181</v>
      </c>
      <c r="E109" s="199" t="s">
        <v>2858</v>
      </c>
      <c r="F109" s="200" t="s">
        <v>2859</v>
      </c>
      <c r="G109" s="201" t="s">
        <v>716</v>
      </c>
      <c r="H109" s="202">
        <v>4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397</v>
      </c>
    </row>
    <row r="110" s="2" customFormat="1" ht="16.5" customHeight="1">
      <c r="A110" s="40"/>
      <c r="B110" s="41"/>
      <c r="C110" s="198" t="s">
        <v>263</v>
      </c>
      <c r="D110" s="198" t="s">
        <v>181</v>
      </c>
      <c r="E110" s="199" t="s">
        <v>2860</v>
      </c>
      <c r="F110" s="200" t="s">
        <v>2861</v>
      </c>
      <c r="G110" s="201" t="s">
        <v>227</v>
      </c>
      <c r="H110" s="202">
        <v>1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472</v>
      </c>
    </row>
    <row r="111" s="2" customFormat="1" ht="16.5" customHeight="1">
      <c r="A111" s="40"/>
      <c r="B111" s="41"/>
      <c r="C111" s="198" t="s">
        <v>212</v>
      </c>
      <c r="D111" s="198" t="s">
        <v>181</v>
      </c>
      <c r="E111" s="199" t="s">
        <v>2862</v>
      </c>
      <c r="F111" s="200" t="s">
        <v>2863</v>
      </c>
      <c r="G111" s="201" t="s">
        <v>227</v>
      </c>
      <c r="H111" s="202">
        <v>1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527</v>
      </c>
    </row>
    <row r="112" s="2" customFormat="1" ht="16.5" customHeight="1">
      <c r="A112" s="40"/>
      <c r="B112" s="41"/>
      <c r="C112" s="198" t="s">
        <v>304</v>
      </c>
      <c r="D112" s="198" t="s">
        <v>181</v>
      </c>
      <c r="E112" s="199" t="s">
        <v>2864</v>
      </c>
      <c r="F112" s="200" t="s">
        <v>2865</v>
      </c>
      <c r="G112" s="201" t="s">
        <v>227</v>
      </c>
      <c r="H112" s="202">
        <v>1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531</v>
      </c>
    </row>
    <row r="113" s="11" customFormat="1" ht="25.92" customHeight="1">
      <c r="A113" s="11"/>
      <c r="B113" s="184"/>
      <c r="C113" s="185"/>
      <c r="D113" s="186" t="s">
        <v>68</v>
      </c>
      <c r="E113" s="187" t="s">
        <v>2784</v>
      </c>
      <c r="F113" s="187" t="s">
        <v>2866</v>
      </c>
      <c r="G113" s="185"/>
      <c r="H113" s="185"/>
      <c r="I113" s="188"/>
      <c r="J113" s="189">
        <f>BK113</f>
        <v>0</v>
      </c>
      <c r="K113" s="185"/>
      <c r="L113" s="190"/>
      <c r="M113" s="191"/>
      <c r="N113" s="192"/>
      <c r="O113" s="192"/>
      <c r="P113" s="193">
        <f>SUM(P114:P138)</f>
        <v>0</v>
      </c>
      <c r="Q113" s="192"/>
      <c r="R113" s="193">
        <f>SUM(R114:R138)</f>
        <v>0</v>
      </c>
      <c r="S113" s="192"/>
      <c r="T113" s="194">
        <f>SUM(T114:T138)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5" t="s">
        <v>77</v>
      </c>
      <c r="AT113" s="196" t="s">
        <v>68</v>
      </c>
      <c r="AU113" s="196" t="s">
        <v>69</v>
      </c>
      <c r="AY113" s="195" t="s">
        <v>180</v>
      </c>
      <c r="BK113" s="197">
        <f>SUM(BK114:BK138)</f>
        <v>0</v>
      </c>
    </row>
    <row r="114" s="2" customFormat="1" ht="16.5" customHeight="1">
      <c r="A114" s="40"/>
      <c r="B114" s="41"/>
      <c r="C114" s="198" t="s">
        <v>216</v>
      </c>
      <c r="D114" s="198" t="s">
        <v>181</v>
      </c>
      <c r="E114" s="199" t="s">
        <v>2867</v>
      </c>
      <c r="F114" s="200" t="s">
        <v>2868</v>
      </c>
      <c r="G114" s="201" t="s">
        <v>716</v>
      </c>
      <c r="H114" s="202">
        <v>4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536</v>
      </c>
    </row>
    <row r="115" s="2" customFormat="1" ht="21.75" customHeight="1">
      <c r="A115" s="40"/>
      <c r="B115" s="41"/>
      <c r="C115" s="198" t="s">
        <v>317</v>
      </c>
      <c r="D115" s="198" t="s">
        <v>181</v>
      </c>
      <c r="E115" s="199" t="s">
        <v>2869</v>
      </c>
      <c r="F115" s="200" t="s">
        <v>2870</v>
      </c>
      <c r="G115" s="201" t="s">
        <v>716</v>
      </c>
      <c r="H115" s="202">
        <v>16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541</v>
      </c>
    </row>
    <row r="116" s="2" customFormat="1" ht="16.5" customHeight="1">
      <c r="A116" s="40"/>
      <c r="B116" s="41"/>
      <c r="C116" s="198" t="s">
        <v>223</v>
      </c>
      <c r="D116" s="198" t="s">
        <v>181</v>
      </c>
      <c r="E116" s="199" t="s">
        <v>2871</v>
      </c>
      <c r="F116" s="200" t="s">
        <v>2872</v>
      </c>
      <c r="G116" s="201" t="s">
        <v>716</v>
      </c>
      <c r="H116" s="202">
        <v>4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545</v>
      </c>
    </row>
    <row r="117" s="2" customFormat="1" ht="16.5" customHeight="1">
      <c r="A117" s="40"/>
      <c r="B117" s="41"/>
      <c r="C117" s="198" t="s">
        <v>352</v>
      </c>
      <c r="D117" s="198" t="s">
        <v>181</v>
      </c>
      <c r="E117" s="199" t="s">
        <v>2873</v>
      </c>
      <c r="F117" s="200" t="s">
        <v>2845</v>
      </c>
      <c r="G117" s="201" t="s">
        <v>227</v>
      </c>
      <c r="H117" s="202">
        <v>1</v>
      </c>
      <c r="I117" s="203"/>
      <c r="J117" s="204">
        <f>ROUND(I117*H117,2)</f>
        <v>0</v>
      </c>
      <c r="K117" s="200" t="s">
        <v>19</v>
      </c>
      <c r="L117" s="46"/>
      <c r="M117" s="205" t="s">
        <v>19</v>
      </c>
      <c r="N117" s="206" t="s">
        <v>40</v>
      </c>
      <c r="O117" s="86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9" t="s">
        <v>185</v>
      </c>
      <c r="AT117" s="209" t="s">
        <v>181</v>
      </c>
      <c r="AU117" s="209" t="s">
        <v>77</v>
      </c>
      <c r="AY117" s="19" t="s">
        <v>180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9" t="s">
        <v>77</v>
      </c>
      <c r="BK117" s="210">
        <f>ROUND(I117*H117,2)</f>
        <v>0</v>
      </c>
      <c r="BL117" s="19" t="s">
        <v>185</v>
      </c>
      <c r="BM117" s="209" t="s">
        <v>553</v>
      </c>
    </row>
    <row r="118" s="2" customFormat="1" ht="16.5" customHeight="1">
      <c r="A118" s="40"/>
      <c r="B118" s="41"/>
      <c r="C118" s="198" t="s">
        <v>228</v>
      </c>
      <c r="D118" s="198" t="s">
        <v>181</v>
      </c>
      <c r="E118" s="199" t="s">
        <v>2874</v>
      </c>
      <c r="F118" s="200" t="s">
        <v>2847</v>
      </c>
      <c r="G118" s="201" t="s">
        <v>227</v>
      </c>
      <c r="H118" s="202">
        <v>1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560</v>
      </c>
    </row>
    <row r="119" s="2" customFormat="1" ht="16.5" customHeight="1">
      <c r="A119" s="40"/>
      <c r="B119" s="41"/>
      <c r="C119" s="198" t="s">
        <v>7</v>
      </c>
      <c r="D119" s="198" t="s">
        <v>181</v>
      </c>
      <c r="E119" s="199" t="s">
        <v>2875</v>
      </c>
      <c r="F119" s="200" t="s">
        <v>2876</v>
      </c>
      <c r="G119" s="201" t="s">
        <v>716</v>
      </c>
      <c r="H119" s="202">
        <v>4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566</v>
      </c>
    </row>
    <row r="120" s="2" customFormat="1" ht="16.5" customHeight="1">
      <c r="A120" s="40"/>
      <c r="B120" s="41"/>
      <c r="C120" s="198" t="s">
        <v>232</v>
      </c>
      <c r="D120" s="198" t="s">
        <v>181</v>
      </c>
      <c r="E120" s="199" t="s">
        <v>2877</v>
      </c>
      <c r="F120" s="200" t="s">
        <v>2878</v>
      </c>
      <c r="G120" s="201" t="s">
        <v>716</v>
      </c>
      <c r="H120" s="202">
        <v>8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576</v>
      </c>
    </row>
    <row r="121" s="2" customFormat="1" ht="16.5" customHeight="1">
      <c r="A121" s="40"/>
      <c r="B121" s="41"/>
      <c r="C121" s="198" t="s">
        <v>388</v>
      </c>
      <c r="D121" s="198" t="s">
        <v>181</v>
      </c>
      <c r="E121" s="199" t="s">
        <v>2879</v>
      </c>
      <c r="F121" s="200" t="s">
        <v>2880</v>
      </c>
      <c r="G121" s="201" t="s">
        <v>716</v>
      </c>
      <c r="H121" s="202">
        <v>8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583</v>
      </c>
    </row>
    <row r="122" s="2" customFormat="1" ht="24.15" customHeight="1">
      <c r="A122" s="40"/>
      <c r="B122" s="41"/>
      <c r="C122" s="198" t="s">
        <v>236</v>
      </c>
      <c r="D122" s="198" t="s">
        <v>181</v>
      </c>
      <c r="E122" s="199" t="s">
        <v>2881</v>
      </c>
      <c r="F122" s="200" t="s">
        <v>2859</v>
      </c>
      <c r="G122" s="201" t="s">
        <v>716</v>
      </c>
      <c r="H122" s="202">
        <v>4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586</v>
      </c>
    </row>
    <row r="123" s="2" customFormat="1" ht="16.5" customHeight="1">
      <c r="A123" s="40"/>
      <c r="B123" s="41"/>
      <c r="C123" s="198" t="s">
        <v>469</v>
      </c>
      <c r="D123" s="198" t="s">
        <v>181</v>
      </c>
      <c r="E123" s="199" t="s">
        <v>2882</v>
      </c>
      <c r="F123" s="200" t="s">
        <v>2861</v>
      </c>
      <c r="G123" s="201" t="s">
        <v>227</v>
      </c>
      <c r="H123" s="202">
        <v>1</v>
      </c>
      <c r="I123" s="203"/>
      <c r="J123" s="204">
        <f>ROUND(I123*H123,2)</f>
        <v>0</v>
      </c>
      <c r="K123" s="200" t="s">
        <v>19</v>
      </c>
      <c r="L123" s="46"/>
      <c r="M123" s="205" t="s">
        <v>19</v>
      </c>
      <c r="N123" s="206" t="s">
        <v>40</v>
      </c>
      <c r="O123" s="86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9" t="s">
        <v>185</v>
      </c>
      <c r="AT123" s="209" t="s">
        <v>181</v>
      </c>
      <c r="AU123" s="209" t="s">
        <v>77</v>
      </c>
      <c r="AY123" s="19" t="s">
        <v>180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9" t="s">
        <v>77</v>
      </c>
      <c r="BK123" s="210">
        <f>ROUND(I123*H123,2)</f>
        <v>0</v>
      </c>
      <c r="BL123" s="19" t="s">
        <v>185</v>
      </c>
      <c r="BM123" s="209" t="s">
        <v>592</v>
      </c>
    </row>
    <row r="124" s="2" customFormat="1" ht="16.5" customHeight="1">
      <c r="A124" s="40"/>
      <c r="B124" s="41"/>
      <c r="C124" s="198" t="s">
        <v>266</v>
      </c>
      <c r="D124" s="198" t="s">
        <v>181</v>
      </c>
      <c r="E124" s="199" t="s">
        <v>2883</v>
      </c>
      <c r="F124" s="200" t="s">
        <v>2863</v>
      </c>
      <c r="G124" s="201" t="s">
        <v>227</v>
      </c>
      <c r="H124" s="202">
        <v>1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596</v>
      </c>
    </row>
    <row r="125" s="2" customFormat="1" ht="16.5" customHeight="1">
      <c r="A125" s="40"/>
      <c r="B125" s="41"/>
      <c r="C125" s="198" t="s">
        <v>528</v>
      </c>
      <c r="D125" s="198" t="s">
        <v>181</v>
      </c>
      <c r="E125" s="199" t="s">
        <v>2884</v>
      </c>
      <c r="F125" s="200" t="s">
        <v>2885</v>
      </c>
      <c r="G125" s="201" t="s">
        <v>227</v>
      </c>
      <c r="H125" s="202">
        <v>1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601</v>
      </c>
    </row>
    <row r="126" s="2" customFormat="1" ht="21.75" customHeight="1">
      <c r="A126" s="40"/>
      <c r="B126" s="41"/>
      <c r="C126" s="198" t="s">
        <v>275</v>
      </c>
      <c r="D126" s="198" t="s">
        <v>181</v>
      </c>
      <c r="E126" s="199" t="s">
        <v>2886</v>
      </c>
      <c r="F126" s="200" t="s">
        <v>2887</v>
      </c>
      <c r="G126" s="201" t="s">
        <v>716</v>
      </c>
      <c r="H126" s="202">
        <v>4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604</v>
      </c>
    </row>
    <row r="127" s="2" customFormat="1" ht="16.5" customHeight="1">
      <c r="A127" s="40"/>
      <c r="B127" s="41"/>
      <c r="C127" s="198" t="s">
        <v>538</v>
      </c>
      <c r="D127" s="198" t="s">
        <v>181</v>
      </c>
      <c r="E127" s="199" t="s">
        <v>2888</v>
      </c>
      <c r="F127" s="200" t="s">
        <v>2889</v>
      </c>
      <c r="G127" s="201" t="s">
        <v>716</v>
      </c>
      <c r="H127" s="202">
        <v>4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608</v>
      </c>
    </row>
    <row r="128" s="2" customFormat="1" ht="24.15" customHeight="1">
      <c r="A128" s="40"/>
      <c r="B128" s="41"/>
      <c r="C128" s="198" t="s">
        <v>308</v>
      </c>
      <c r="D128" s="198" t="s">
        <v>181</v>
      </c>
      <c r="E128" s="199" t="s">
        <v>2890</v>
      </c>
      <c r="F128" s="200" t="s">
        <v>2891</v>
      </c>
      <c r="G128" s="201" t="s">
        <v>716</v>
      </c>
      <c r="H128" s="202">
        <v>4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611</v>
      </c>
    </row>
    <row r="129" s="2" customFormat="1" ht="21.75" customHeight="1">
      <c r="A129" s="40"/>
      <c r="B129" s="41"/>
      <c r="C129" s="198" t="s">
        <v>550</v>
      </c>
      <c r="D129" s="198" t="s">
        <v>181</v>
      </c>
      <c r="E129" s="199" t="s">
        <v>2892</v>
      </c>
      <c r="F129" s="200" t="s">
        <v>2893</v>
      </c>
      <c r="G129" s="201" t="s">
        <v>716</v>
      </c>
      <c r="H129" s="202">
        <v>4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617</v>
      </c>
    </row>
    <row r="130" s="2" customFormat="1" ht="16.5" customHeight="1">
      <c r="A130" s="40"/>
      <c r="B130" s="41"/>
      <c r="C130" s="198" t="s">
        <v>315</v>
      </c>
      <c r="D130" s="198" t="s">
        <v>181</v>
      </c>
      <c r="E130" s="199" t="s">
        <v>2894</v>
      </c>
      <c r="F130" s="200" t="s">
        <v>2845</v>
      </c>
      <c r="G130" s="201" t="s">
        <v>227</v>
      </c>
      <c r="H130" s="202">
        <v>1</v>
      </c>
      <c r="I130" s="203"/>
      <c r="J130" s="204">
        <f>ROUND(I130*H130,2)</f>
        <v>0</v>
      </c>
      <c r="K130" s="200" t="s">
        <v>19</v>
      </c>
      <c r="L130" s="46"/>
      <c r="M130" s="205" t="s">
        <v>19</v>
      </c>
      <c r="N130" s="206" t="s">
        <v>40</v>
      </c>
      <c r="O130" s="86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9" t="s">
        <v>185</v>
      </c>
      <c r="AT130" s="209" t="s">
        <v>181</v>
      </c>
      <c r="AU130" s="209" t="s">
        <v>77</v>
      </c>
      <c r="AY130" s="19" t="s">
        <v>180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9" t="s">
        <v>77</v>
      </c>
      <c r="BK130" s="210">
        <f>ROUND(I130*H130,2)</f>
        <v>0</v>
      </c>
      <c r="BL130" s="19" t="s">
        <v>185</v>
      </c>
      <c r="BM130" s="209" t="s">
        <v>621</v>
      </c>
    </row>
    <row r="131" s="2" customFormat="1" ht="16.5" customHeight="1">
      <c r="A131" s="40"/>
      <c r="B131" s="41"/>
      <c r="C131" s="198" t="s">
        <v>563</v>
      </c>
      <c r="D131" s="198" t="s">
        <v>181</v>
      </c>
      <c r="E131" s="199" t="s">
        <v>2895</v>
      </c>
      <c r="F131" s="200" t="s">
        <v>2847</v>
      </c>
      <c r="G131" s="201" t="s">
        <v>227</v>
      </c>
      <c r="H131" s="202">
        <v>1</v>
      </c>
      <c r="I131" s="203"/>
      <c r="J131" s="204">
        <f>ROUND(I131*H131,2)</f>
        <v>0</v>
      </c>
      <c r="K131" s="200" t="s">
        <v>19</v>
      </c>
      <c r="L131" s="46"/>
      <c r="M131" s="205" t="s">
        <v>19</v>
      </c>
      <c r="N131" s="206" t="s">
        <v>40</v>
      </c>
      <c r="O131" s="86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09" t="s">
        <v>185</v>
      </c>
      <c r="AT131" s="209" t="s">
        <v>181</v>
      </c>
      <c r="AU131" s="209" t="s">
        <v>77</v>
      </c>
      <c r="AY131" s="19" t="s">
        <v>180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9" t="s">
        <v>77</v>
      </c>
      <c r="BK131" s="210">
        <f>ROUND(I131*H131,2)</f>
        <v>0</v>
      </c>
      <c r="BL131" s="19" t="s">
        <v>185</v>
      </c>
      <c r="BM131" s="209" t="s">
        <v>627</v>
      </c>
    </row>
    <row r="132" s="2" customFormat="1" ht="16.5" customHeight="1">
      <c r="A132" s="40"/>
      <c r="B132" s="41"/>
      <c r="C132" s="198" t="s">
        <v>321</v>
      </c>
      <c r="D132" s="198" t="s">
        <v>181</v>
      </c>
      <c r="E132" s="199" t="s">
        <v>2896</v>
      </c>
      <c r="F132" s="200" t="s">
        <v>2897</v>
      </c>
      <c r="G132" s="201" t="s">
        <v>716</v>
      </c>
      <c r="H132" s="202">
        <v>4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185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185</v>
      </c>
      <c r="BM132" s="209" t="s">
        <v>630</v>
      </c>
    </row>
    <row r="133" s="2" customFormat="1" ht="16.5" customHeight="1">
      <c r="A133" s="40"/>
      <c r="B133" s="41"/>
      <c r="C133" s="198" t="s">
        <v>580</v>
      </c>
      <c r="D133" s="198" t="s">
        <v>181</v>
      </c>
      <c r="E133" s="199" t="s">
        <v>2898</v>
      </c>
      <c r="F133" s="200" t="s">
        <v>2878</v>
      </c>
      <c r="G133" s="201" t="s">
        <v>716</v>
      </c>
      <c r="H133" s="202">
        <v>4</v>
      </c>
      <c r="I133" s="203"/>
      <c r="J133" s="204">
        <f>ROUND(I133*H133,2)</f>
        <v>0</v>
      </c>
      <c r="K133" s="200" t="s">
        <v>19</v>
      </c>
      <c r="L133" s="46"/>
      <c r="M133" s="205" t="s">
        <v>19</v>
      </c>
      <c r="N133" s="206" t="s">
        <v>40</v>
      </c>
      <c r="O133" s="86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9" t="s">
        <v>185</v>
      </c>
      <c r="AT133" s="209" t="s">
        <v>181</v>
      </c>
      <c r="AU133" s="209" t="s">
        <v>77</v>
      </c>
      <c r="AY133" s="19" t="s">
        <v>180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9" t="s">
        <v>77</v>
      </c>
      <c r="BK133" s="210">
        <f>ROUND(I133*H133,2)</f>
        <v>0</v>
      </c>
      <c r="BL133" s="19" t="s">
        <v>185</v>
      </c>
      <c r="BM133" s="209" t="s">
        <v>637</v>
      </c>
    </row>
    <row r="134" s="2" customFormat="1" ht="16.5" customHeight="1">
      <c r="A134" s="40"/>
      <c r="B134" s="41"/>
      <c r="C134" s="198" t="s">
        <v>330</v>
      </c>
      <c r="D134" s="198" t="s">
        <v>181</v>
      </c>
      <c r="E134" s="199" t="s">
        <v>2899</v>
      </c>
      <c r="F134" s="200" t="s">
        <v>2900</v>
      </c>
      <c r="G134" s="201" t="s">
        <v>716</v>
      </c>
      <c r="H134" s="202">
        <v>4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185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185</v>
      </c>
      <c r="BM134" s="209" t="s">
        <v>647</v>
      </c>
    </row>
    <row r="135" s="2" customFormat="1" ht="16.5" customHeight="1">
      <c r="A135" s="40"/>
      <c r="B135" s="41"/>
      <c r="C135" s="198" t="s">
        <v>589</v>
      </c>
      <c r="D135" s="198" t="s">
        <v>181</v>
      </c>
      <c r="E135" s="199" t="s">
        <v>2901</v>
      </c>
      <c r="F135" s="200" t="s">
        <v>2902</v>
      </c>
      <c r="G135" s="201" t="s">
        <v>716</v>
      </c>
      <c r="H135" s="202">
        <v>4</v>
      </c>
      <c r="I135" s="203"/>
      <c r="J135" s="204">
        <f>ROUND(I135*H135,2)</f>
        <v>0</v>
      </c>
      <c r="K135" s="200" t="s">
        <v>19</v>
      </c>
      <c r="L135" s="46"/>
      <c r="M135" s="205" t="s">
        <v>19</v>
      </c>
      <c r="N135" s="206" t="s">
        <v>40</v>
      </c>
      <c r="O135" s="86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9" t="s">
        <v>185</v>
      </c>
      <c r="AT135" s="209" t="s">
        <v>181</v>
      </c>
      <c r="AU135" s="209" t="s">
        <v>77</v>
      </c>
      <c r="AY135" s="19" t="s">
        <v>180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9" t="s">
        <v>77</v>
      </c>
      <c r="BK135" s="210">
        <f>ROUND(I135*H135,2)</f>
        <v>0</v>
      </c>
      <c r="BL135" s="19" t="s">
        <v>185</v>
      </c>
      <c r="BM135" s="209" t="s">
        <v>942</v>
      </c>
    </row>
    <row r="136" s="2" customFormat="1" ht="16.5" customHeight="1">
      <c r="A136" s="40"/>
      <c r="B136" s="41"/>
      <c r="C136" s="198" t="s">
        <v>355</v>
      </c>
      <c r="D136" s="198" t="s">
        <v>181</v>
      </c>
      <c r="E136" s="199" t="s">
        <v>2903</v>
      </c>
      <c r="F136" s="200" t="s">
        <v>2861</v>
      </c>
      <c r="G136" s="201" t="s">
        <v>227</v>
      </c>
      <c r="H136" s="202">
        <v>1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669</v>
      </c>
    </row>
    <row r="137" s="2" customFormat="1" ht="16.5" customHeight="1">
      <c r="A137" s="40"/>
      <c r="B137" s="41"/>
      <c r="C137" s="198" t="s">
        <v>598</v>
      </c>
      <c r="D137" s="198" t="s">
        <v>181</v>
      </c>
      <c r="E137" s="199" t="s">
        <v>2904</v>
      </c>
      <c r="F137" s="200" t="s">
        <v>2863</v>
      </c>
      <c r="G137" s="201" t="s">
        <v>227</v>
      </c>
      <c r="H137" s="202">
        <v>1</v>
      </c>
      <c r="I137" s="203"/>
      <c r="J137" s="204">
        <f>ROUND(I137*H137,2)</f>
        <v>0</v>
      </c>
      <c r="K137" s="200" t="s">
        <v>19</v>
      </c>
      <c r="L137" s="46"/>
      <c r="M137" s="205" t="s">
        <v>19</v>
      </c>
      <c r="N137" s="206" t="s">
        <v>40</v>
      </c>
      <c r="O137" s="86"/>
      <c r="P137" s="207">
        <f>O137*H137</f>
        <v>0</v>
      </c>
      <c r="Q137" s="207">
        <v>0</v>
      </c>
      <c r="R137" s="207">
        <f>Q137*H137</f>
        <v>0</v>
      </c>
      <c r="S137" s="207">
        <v>0</v>
      </c>
      <c r="T137" s="208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09" t="s">
        <v>185</v>
      </c>
      <c r="AT137" s="209" t="s">
        <v>181</v>
      </c>
      <c r="AU137" s="209" t="s">
        <v>77</v>
      </c>
      <c r="AY137" s="19" t="s">
        <v>180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9" t="s">
        <v>77</v>
      </c>
      <c r="BK137" s="210">
        <f>ROUND(I137*H137,2)</f>
        <v>0</v>
      </c>
      <c r="BL137" s="19" t="s">
        <v>185</v>
      </c>
      <c r="BM137" s="209" t="s">
        <v>980</v>
      </c>
    </row>
    <row r="138" s="2" customFormat="1" ht="16.5" customHeight="1">
      <c r="A138" s="40"/>
      <c r="B138" s="41"/>
      <c r="C138" s="198" t="s">
        <v>378</v>
      </c>
      <c r="D138" s="198" t="s">
        <v>181</v>
      </c>
      <c r="E138" s="199" t="s">
        <v>2905</v>
      </c>
      <c r="F138" s="200" t="s">
        <v>2865</v>
      </c>
      <c r="G138" s="201" t="s">
        <v>227</v>
      </c>
      <c r="H138" s="202">
        <v>1</v>
      </c>
      <c r="I138" s="203"/>
      <c r="J138" s="204">
        <f>ROUND(I138*H138,2)</f>
        <v>0</v>
      </c>
      <c r="K138" s="200" t="s">
        <v>19</v>
      </c>
      <c r="L138" s="46"/>
      <c r="M138" s="205" t="s">
        <v>19</v>
      </c>
      <c r="N138" s="206" t="s">
        <v>40</v>
      </c>
      <c r="O138" s="86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09" t="s">
        <v>185</v>
      </c>
      <c r="AT138" s="209" t="s">
        <v>181</v>
      </c>
      <c r="AU138" s="209" t="s">
        <v>77</v>
      </c>
      <c r="AY138" s="19" t="s">
        <v>180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9" t="s">
        <v>77</v>
      </c>
      <c r="BK138" s="210">
        <f>ROUND(I138*H138,2)</f>
        <v>0</v>
      </c>
      <c r="BL138" s="19" t="s">
        <v>185</v>
      </c>
      <c r="BM138" s="209" t="s">
        <v>705</v>
      </c>
    </row>
    <row r="139" s="11" customFormat="1" ht="25.92" customHeight="1">
      <c r="A139" s="11"/>
      <c r="B139" s="184"/>
      <c r="C139" s="185"/>
      <c r="D139" s="186" t="s">
        <v>68</v>
      </c>
      <c r="E139" s="187" t="s">
        <v>2906</v>
      </c>
      <c r="F139" s="187" t="s">
        <v>2907</v>
      </c>
      <c r="G139" s="185"/>
      <c r="H139" s="185"/>
      <c r="I139" s="188"/>
      <c r="J139" s="189">
        <f>BK139</f>
        <v>0</v>
      </c>
      <c r="K139" s="185"/>
      <c r="L139" s="190"/>
      <c r="M139" s="191"/>
      <c r="N139" s="192"/>
      <c r="O139" s="192"/>
      <c r="P139" s="193">
        <f>SUM(P140:P145)</f>
        <v>0</v>
      </c>
      <c r="Q139" s="192"/>
      <c r="R139" s="193">
        <f>SUM(R140:R145)</f>
        <v>0</v>
      </c>
      <c r="S139" s="192"/>
      <c r="T139" s="194">
        <f>SUM(T140:T145)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5" t="s">
        <v>77</v>
      </c>
      <c r="AT139" s="196" t="s">
        <v>68</v>
      </c>
      <c r="AU139" s="196" t="s">
        <v>69</v>
      </c>
      <c r="AY139" s="195" t="s">
        <v>180</v>
      </c>
      <c r="BK139" s="197">
        <f>SUM(BK140:BK145)</f>
        <v>0</v>
      </c>
    </row>
    <row r="140" s="2" customFormat="1" ht="16.5" customHeight="1">
      <c r="A140" s="40"/>
      <c r="B140" s="41"/>
      <c r="C140" s="198" t="s">
        <v>605</v>
      </c>
      <c r="D140" s="198" t="s">
        <v>181</v>
      </c>
      <c r="E140" s="199" t="s">
        <v>2908</v>
      </c>
      <c r="F140" s="200" t="s">
        <v>2909</v>
      </c>
      <c r="G140" s="201" t="s">
        <v>716</v>
      </c>
      <c r="H140" s="202">
        <v>4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185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185</v>
      </c>
      <c r="BM140" s="209" t="s">
        <v>711</v>
      </c>
    </row>
    <row r="141" s="2" customFormat="1" ht="16.5" customHeight="1">
      <c r="A141" s="40"/>
      <c r="B141" s="41"/>
      <c r="C141" s="198" t="s">
        <v>381</v>
      </c>
      <c r="D141" s="198" t="s">
        <v>181</v>
      </c>
      <c r="E141" s="199" t="s">
        <v>2910</v>
      </c>
      <c r="F141" s="200" t="s">
        <v>2878</v>
      </c>
      <c r="G141" s="201" t="s">
        <v>716</v>
      </c>
      <c r="H141" s="202">
        <v>8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185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185</v>
      </c>
      <c r="BM141" s="209" t="s">
        <v>717</v>
      </c>
    </row>
    <row r="142" s="2" customFormat="1" ht="16.5" customHeight="1">
      <c r="A142" s="40"/>
      <c r="B142" s="41"/>
      <c r="C142" s="198" t="s">
        <v>614</v>
      </c>
      <c r="D142" s="198" t="s">
        <v>181</v>
      </c>
      <c r="E142" s="199" t="s">
        <v>2911</v>
      </c>
      <c r="F142" s="200" t="s">
        <v>2880</v>
      </c>
      <c r="G142" s="201" t="s">
        <v>716</v>
      </c>
      <c r="H142" s="202">
        <v>8</v>
      </c>
      <c r="I142" s="203"/>
      <c r="J142" s="204">
        <f>ROUND(I142*H142,2)</f>
        <v>0</v>
      </c>
      <c r="K142" s="200" t="s">
        <v>19</v>
      </c>
      <c r="L142" s="46"/>
      <c r="M142" s="205" t="s">
        <v>19</v>
      </c>
      <c r="N142" s="206" t="s">
        <v>40</v>
      </c>
      <c r="O142" s="86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9" t="s">
        <v>185</v>
      </c>
      <c r="AT142" s="209" t="s">
        <v>181</v>
      </c>
      <c r="AU142" s="209" t="s">
        <v>77</v>
      </c>
      <c r="AY142" s="19" t="s">
        <v>180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9" t="s">
        <v>77</v>
      </c>
      <c r="BK142" s="210">
        <f>ROUND(I142*H142,2)</f>
        <v>0</v>
      </c>
      <c r="BL142" s="19" t="s">
        <v>185</v>
      </c>
      <c r="BM142" s="209" t="s">
        <v>721</v>
      </c>
    </row>
    <row r="143" s="2" customFormat="1" ht="16.5" customHeight="1">
      <c r="A143" s="40"/>
      <c r="B143" s="41"/>
      <c r="C143" s="198" t="s">
        <v>386</v>
      </c>
      <c r="D143" s="198" t="s">
        <v>181</v>
      </c>
      <c r="E143" s="199" t="s">
        <v>2912</v>
      </c>
      <c r="F143" s="200" t="s">
        <v>2861</v>
      </c>
      <c r="G143" s="201" t="s">
        <v>227</v>
      </c>
      <c r="H143" s="202">
        <v>1</v>
      </c>
      <c r="I143" s="203"/>
      <c r="J143" s="204">
        <f>ROUND(I143*H143,2)</f>
        <v>0</v>
      </c>
      <c r="K143" s="200" t="s">
        <v>19</v>
      </c>
      <c r="L143" s="46"/>
      <c r="M143" s="205" t="s">
        <v>19</v>
      </c>
      <c r="N143" s="206" t="s">
        <v>40</v>
      </c>
      <c r="O143" s="86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09" t="s">
        <v>185</v>
      </c>
      <c r="AT143" s="209" t="s">
        <v>181</v>
      </c>
      <c r="AU143" s="209" t="s">
        <v>77</v>
      </c>
      <c r="AY143" s="19" t="s">
        <v>180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9" t="s">
        <v>77</v>
      </c>
      <c r="BK143" s="210">
        <f>ROUND(I143*H143,2)</f>
        <v>0</v>
      </c>
      <c r="BL143" s="19" t="s">
        <v>185</v>
      </c>
      <c r="BM143" s="209" t="s">
        <v>724</v>
      </c>
    </row>
    <row r="144" s="2" customFormat="1" ht="16.5" customHeight="1">
      <c r="A144" s="40"/>
      <c r="B144" s="41"/>
      <c r="C144" s="198" t="s">
        <v>624</v>
      </c>
      <c r="D144" s="198" t="s">
        <v>181</v>
      </c>
      <c r="E144" s="199" t="s">
        <v>2913</v>
      </c>
      <c r="F144" s="200" t="s">
        <v>2863</v>
      </c>
      <c r="G144" s="201" t="s">
        <v>227</v>
      </c>
      <c r="H144" s="202">
        <v>1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728</v>
      </c>
    </row>
    <row r="145" s="2" customFormat="1" ht="16.5" customHeight="1">
      <c r="A145" s="40"/>
      <c r="B145" s="41"/>
      <c r="C145" s="198" t="s">
        <v>392</v>
      </c>
      <c r="D145" s="198" t="s">
        <v>181</v>
      </c>
      <c r="E145" s="199" t="s">
        <v>2914</v>
      </c>
      <c r="F145" s="200" t="s">
        <v>2865</v>
      </c>
      <c r="G145" s="201" t="s">
        <v>227</v>
      </c>
      <c r="H145" s="202">
        <v>1</v>
      </c>
      <c r="I145" s="203"/>
      <c r="J145" s="204">
        <f>ROUND(I145*H145,2)</f>
        <v>0</v>
      </c>
      <c r="K145" s="200" t="s">
        <v>19</v>
      </c>
      <c r="L145" s="46"/>
      <c r="M145" s="205" t="s">
        <v>19</v>
      </c>
      <c r="N145" s="206" t="s">
        <v>40</v>
      </c>
      <c r="O145" s="8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9" t="s">
        <v>185</v>
      </c>
      <c r="AT145" s="209" t="s">
        <v>181</v>
      </c>
      <c r="AU145" s="209" t="s">
        <v>77</v>
      </c>
      <c r="AY145" s="19" t="s">
        <v>180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9" t="s">
        <v>77</v>
      </c>
      <c r="BK145" s="210">
        <f>ROUND(I145*H145,2)</f>
        <v>0</v>
      </c>
      <c r="BL145" s="19" t="s">
        <v>185</v>
      </c>
      <c r="BM145" s="209" t="s">
        <v>731</v>
      </c>
    </row>
    <row r="146" s="11" customFormat="1" ht="25.92" customHeight="1">
      <c r="A146" s="11"/>
      <c r="B146" s="184"/>
      <c r="C146" s="185"/>
      <c r="D146" s="186" t="s">
        <v>68</v>
      </c>
      <c r="E146" s="187" t="s">
        <v>2915</v>
      </c>
      <c r="F146" s="187" t="s">
        <v>2916</v>
      </c>
      <c r="G146" s="185"/>
      <c r="H146" s="185"/>
      <c r="I146" s="188"/>
      <c r="J146" s="189">
        <f>BK146</f>
        <v>0</v>
      </c>
      <c r="K146" s="185"/>
      <c r="L146" s="190"/>
      <c r="M146" s="191"/>
      <c r="N146" s="192"/>
      <c r="O146" s="192"/>
      <c r="P146" s="193">
        <f>SUM(P147:P154)</f>
        <v>0</v>
      </c>
      <c r="Q146" s="192"/>
      <c r="R146" s="193">
        <f>SUM(R147:R154)</f>
        <v>0</v>
      </c>
      <c r="S146" s="192"/>
      <c r="T146" s="194">
        <f>SUM(T147:T154)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5" t="s">
        <v>77</v>
      </c>
      <c r="AT146" s="196" t="s">
        <v>68</v>
      </c>
      <c r="AU146" s="196" t="s">
        <v>69</v>
      </c>
      <c r="AY146" s="195" t="s">
        <v>180</v>
      </c>
      <c r="BK146" s="197">
        <f>SUM(BK147:BK154)</f>
        <v>0</v>
      </c>
    </row>
    <row r="147" s="2" customFormat="1" ht="24.15" customHeight="1">
      <c r="A147" s="40"/>
      <c r="B147" s="41"/>
      <c r="C147" s="198" t="s">
        <v>634</v>
      </c>
      <c r="D147" s="198" t="s">
        <v>181</v>
      </c>
      <c r="E147" s="199" t="s">
        <v>2917</v>
      </c>
      <c r="F147" s="200" t="s">
        <v>2918</v>
      </c>
      <c r="G147" s="201" t="s">
        <v>716</v>
      </c>
      <c r="H147" s="202">
        <v>2</v>
      </c>
      <c r="I147" s="203"/>
      <c r="J147" s="204">
        <f>ROUND(I147*H147,2)</f>
        <v>0</v>
      </c>
      <c r="K147" s="200" t="s">
        <v>19</v>
      </c>
      <c r="L147" s="46"/>
      <c r="M147" s="205" t="s">
        <v>19</v>
      </c>
      <c r="N147" s="206" t="s">
        <v>40</v>
      </c>
      <c r="O147" s="86"/>
      <c r="P147" s="207">
        <f>O147*H147</f>
        <v>0</v>
      </c>
      <c r="Q147" s="207">
        <v>0</v>
      </c>
      <c r="R147" s="207">
        <f>Q147*H147</f>
        <v>0</v>
      </c>
      <c r="S147" s="207">
        <v>0</v>
      </c>
      <c r="T147" s="208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09" t="s">
        <v>185</v>
      </c>
      <c r="AT147" s="209" t="s">
        <v>181</v>
      </c>
      <c r="AU147" s="209" t="s">
        <v>77</v>
      </c>
      <c r="AY147" s="19" t="s">
        <v>180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9" t="s">
        <v>77</v>
      </c>
      <c r="BK147" s="210">
        <f>ROUND(I147*H147,2)</f>
        <v>0</v>
      </c>
      <c r="BL147" s="19" t="s">
        <v>185</v>
      </c>
      <c r="BM147" s="209" t="s">
        <v>735</v>
      </c>
    </row>
    <row r="148" s="2" customFormat="1" ht="16.5" customHeight="1">
      <c r="A148" s="40"/>
      <c r="B148" s="41"/>
      <c r="C148" s="198" t="s">
        <v>397</v>
      </c>
      <c r="D148" s="198" t="s">
        <v>181</v>
      </c>
      <c r="E148" s="199" t="s">
        <v>2919</v>
      </c>
      <c r="F148" s="200" t="s">
        <v>2845</v>
      </c>
      <c r="G148" s="201" t="s">
        <v>227</v>
      </c>
      <c r="H148" s="202">
        <v>1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185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185</v>
      </c>
      <c r="BM148" s="209" t="s">
        <v>738</v>
      </c>
    </row>
    <row r="149" s="2" customFormat="1" ht="16.5" customHeight="1">
      <c r="A149" s="40"/>
      <c r="B149" s="41"/>
      <c r="C149" s="198" t="s">
        <v>666</v>
      </c>
      <c r="D149" s="198" t="s">
        <v>181</v>
      </c>
      <c r="E149" s="199" t="s">
        <v>2920</v>
      </c>
      <c r="F149" s="200" t="s">
        <v>2878</v>
      </c>
      <c r="G149" s="201" t="s">
        <v>716</v>
      </c>
      <c r="H149" s="202">
        <v>4</v>
      </c>
      <c r="I149" s="203"/>
      <c r="J149" s="204">
        <f>ROUND(I149*H149,2)</f>
        <v>0</v>
      </c>
      <c r="K149" s="200" t="s">
        <v>19</v>
      </c>
      <c r="L149" s="46"/>
      <c r="M149" s="205" t="s">
        <v>19</v>
      </c>
      <c r="N149" s="206" t="s">
        <v>40</v>
      </c>
      <c r="O149" s="86"/>
      <c r="P149" s="207">
        <f>O149*H149</f>
        <v>0</v>
      </c>
      <c r="Q149" s="207">
        <v>0</v>
      </c>
      <c r="R149" s="207">
        <f>Q149*H149</f>
        <v>0</v>
      </c>
      <c r="S149" s="207">
        <v>0</v>
      </c>
      <c r="T149" s="208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09" t="s">
        <v>185</v>
      </c>
      <c r="AT149" s="209" t="s">
        <v>181</v>
      </c>
      <c r="AU149" s="209" t="s">
        <v>77</v>
      </c>
      <c r="AY149" s="19" t="s">
        <v>180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9" t="s">
        <v>77</v>
      </c>
      <c r="BK149" s="210">
        <f>ROUND(I149*H149,2)</f>
        <v>0</v>
      </c>
      <c r="BL149" s="19" t="s">
        <v>185</v>
      </c>
      <c r="BM149" s="209" t="s">
        <v>742</v>
      </c>
    </row>
    <row r="150" s="2" customFormat="1" ht="16.5" customHeight="1">
      <c r="A150" s="40"/>
      <c r="B150" s="41"/>
      <c r="C150" s="198" t="s">
        <v>472</v>
      </c>
      <c r="D150" s="198" t="s">
        <v>181</v>
      </c>
      <c r="E150" s="199" t="s">
        <v>2921</v>
      </c>
      <c r="F150" s="200" t="s">
        <v>2922</v>
      </c>
      <c r="G150" s="201" t="s">
        <v>716</v>
      </c>
      <c r="H150" s="202">
        <v>4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185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185</v>
      </c>
      <c r="BM150" s="209" t="s">
        <v>746</v>
      </c>
    </row>
    <row r="151" s="2" customFormat="1" ht="24.15" customHeight="1">
      <c r="A151" s="40"/>
      <c r="B151" s="41"/>
      <c r="C151" s="198" t="s">
        <v>693</v>
      </c>
      <c r="D151" s="198" t="s">
        <v>181</v>
      </c>
      <c r="E151" s="199" t="s">
        <v>2923</v>
      </c>
      <c r="F151" s="200" t="s">
        <v>2924</v>
      </c>
      <c r="G151" s="201" t="s">
        <v>716</v>
      </c>
      <c r="H151" s="202">
        <v>2</v>
      </c>
      <c r="I151" s="203"/>
      <c r="J151" s="204">
        <f>ROUND(I151*H151,2)</f>
        <v>0</v>
      </c>
      <c r="K151" s="200" t="s">
        <v>19</v>
      </c>
      <c r="L151" s="46"/>
      <c r="M151" s="205" t="s">
        <v>19</v>
      </c>
      <c r="N151" s="206" t="s">
        <v>40</v>
      </c>
      <c r="O151" s="86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09" t="s">
        <v>185</v>
      </c>
      <c r="AT151" s="209" t="s">
        <v>181</v>
      </c>
      <c r="AU151" s="209" t="s">
        <v>77</v>
      </c>
      <c r="AY151" s="19" t="s">
        <v>180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9" t="s">
        <v>77</v>
      </c>
      <c r="BK151" s="210">
        <f>ROUND(I151*H151,2)</f>
        <v>0</v>
      </c>
      <c r="BL151" s="19" t="s">
        <v>185</v>
      </c>
      <c r="BM151" s="209" t="s">
        <v>749</v>
      </c>
    </row>
    <row r="152" s="2" customFormat="1" ht="16.5" customHeight="1">
      <c r="A152" s="40"/>
      <c r="B152" s="41"/>
      <c r="C152" s="198" t="s">
        <v>527</v>
      </c>
      <c r="D152" s="198" t="s">
        <v>181</v>
      </c>
      <c r="E152" s="199" t="s">
        <v>2925</v>
      </c>
      <c r="F152" s="200" t="s">
        <v>2861</v>
      </c>
      <c r="G152" s="201" t="s">
        <v>227</v>
      </c>
      <c r="H152" s="202">
        <v>1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185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185</v>
      </c>
      <c r="BM152" s="209" t="s">
        <v>752</v>
      </c>
    </row>
    <row r="153" s="2" customFormat="1" ht="16.5" customHeight="1">
      <c r="A153" s="40"/>
      <c r="B153" s="41"/>
      <c r="C153" s="198" t="s">
        <v>708</v>
      </c>
      <c r="D153" s="198" t="s">
        <v>181</v>
      </c>
      <c r="E153" s="199" t="s">
        <v>2926</v>
      </c>
      <c r="F153" s="200" t="s">
        <v>2863</v>
      </c>
      <c r="G153" s="201" t="s">
        <v>227</v>
      </c>
      <c r="H153" s="202">
        <v>1</v>
      </c>
      <c r="I153" s="203"/>
      <c r="J153" s="204">
        <f>ROUND(I153*H153,2)</f>
        <v>0</v>
      </c>
      <c r="K153" s="200" t="s">
        <v>19</v>
      </c>
      <c r="L153" s="46"/>
      <c r="M153" s="205" t="s">
        <v>19</v>
      </c>
      <c r="N153" s="206" t="s">
        <v>40</v>
      </c>
      <c r="O153" s="86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09" t="s">
        <v>185</v>
      </c>
      <c r="AT153" s="209" t="s">
        <v>181</v>
      </c>
      <c r="AU153" s="209" t="s">
        <v>77</v>
      </c>
      <c r="AY153" s="19" t="s">
        <v>180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9" t="s">
        <v>77</v>
      </c>
      <c r="BK153" s="210">
        <f>ROUND(I153*H153,2)</f>
        <v>0</v>
      </c>
      <c r="BL153" s="19" t="s">
        <v>185</v>
      </c>
      <c r="BM153" s="209" t="s">
        <v>758</v>
      </c>
    </row>
    <row r="154" s="2" customFormat="1" ht="16.5" customHeight="1">
      <c r="A154" s="40"/>
      <c r="B154" s="41"/>
      <c r="C154" s="198" t="s">
        <v>531</v>
      </c>
      <c r="D154" s="198" t="s">
        <v>181</v>
      </c>
      <c r="E154" s="199" t="s">
        <v>2927</v>
      </c>
      <c r="F154" s="200" t="s">
        <v>2865</v>
      </c>
      <c r="G154" s="201" t="s">
        <v>227</v>
      </c>
      <c r="H154" s="202">
        <v>1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185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185</v>
      </c>
      <c r="BM154" s="209" t="s">
        <v>777</v>
      </c>
    </row>
    <row r="155" s="11" customFormat="1" ht="25.92" customHeight="1">
      <c r="A155" s="11"/>
      <c r="B155" s="184"/>
      <c r="C155" s="185"/>
      <c r="D155" s="186" t="s">
        <v>68</v>
      </c>
      <c r="E155" s="187" t="s">
        <v>2928</v>
      </c>
      <c r="F155" s="187" t="s">
        <v>2929</v>
      </c>
      <c r="G155" s="185"/>
      <c r="H155" s="185"/>
      <c r="I155" s="188"/>
      <c r="J155" s="189">
        <f>BK155</f>
        <v>0</v>
      </c>
      <c r="K155" s="185"/>
      <c r="L155" s="190"/>
      <c r="M155" s="191"/>
      <c r="N155" s="192"/>
      <c r="O155" s="192"/>
      <c r="P155" s="193">
        <f>SUM(P156:P168)</f>
        <v>0</v>
      </c>
      <c r="Q155" s="192"/>
      <c r="R155" s="193">
        <f>SUM(R156:R168)</f>
        <v>0</v>
      </c>
      <c r="S155" s="192"/>
      <c r="T155" s="194">
        <f>SUM(T156:T168)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5" t="s">
        <v>77</v>
      </c>
      <c r="AT155" s="196" t="s">
        <v>68</v>
      </c>
      <c r="AU155" s="196" t="s">
        <v>69</v>
      </c>
      <c r="AY155" s="195" t="s">
        <v>180</v>
      </c>
      <c r="BK155" s="197">
        <f>SUM(BK156:BK168)</f>
        <v>0</v>
      </c>
    </row>
    <row r="156" s="2" customFormat="1" ht="24.15" customHeight="1">
      <c r="A156" s="40"/>
      <c r="B156" s="41"/>
      <c r="C156" s="198" t="s">
        <v>718</v>
      </c>
      <c r="D156" s="198" t="s">
        <v>181</v>
      </c>
      <c r="E156" s="199" t="s">
        <v>2930</v>
      </c>
      <c r="F156" s="200" t="s">
        <v>2931</v>
      </c>
      <c r="G156" s="201" t="s">
        <v>716</v>
      </c>
      <c r="H156" s="202">
        <v>2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185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185</v>
      </c>
      <c r="BM156" s="209" t="s">
        <v>782</v>
      </c>
    </row>
    <row r="157" s="2" customFormat="1" ht="16.5" customHeight="1">
      <c r="A157" s="40"/>
      <c r="B157" s="41"/>
      <c r="C157" s="198" t="s">
        <v>536</v>
      </c>
      <c r="D157" s="198" t="s">
        <v>181</v>
      </c>
      <c r="E157" s="199" t="s">
        <v>2932</v>
      </c>
      <c r="F157" s="200" t="s">
        <v>2933</v>
      </c>
      <c r="G157" s="201" t="s">
        <v>716</v>
      </c>
      <c r="H157" s="202">
        <v>4</v>
      </c>
      <c r="I157" s="203"/>
      <c r="J157" s="204">
        <f>ROUND(I157*H157,2)</f>
        <v>0</v>
      </c>
      <c r="K157" s="200" t="s">
        <v>19</v>
      </c>
      <c r="L157" s="46"/>
      <c r="M157" s="205" t="s">
        <v>19</v>
      </c>
      <c r="N157" s="206" t="s">
        <v>40</v>
      </c>
      <c r="O157" s="86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09" t="s">
        <v>185</v>
      </c>
      <c r="AT157" s="209" t="s">
        <v>181</v>
      </c>
      <c r="AU157" s="209" t="s">
        <v>77</v>
      </c>
      <c r="AY157" s="19" t="s">
        <v>180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9" t="s">
        <v>77</v>
      </c>
      <c r="BK157" s="210">
        <f>ROUND(I157*H157,2)</f>
        <v>0</v>
      </c>
      <c r="BL157" s="19" t="s">
        <v>185</v>
      </c>
      <c r="BM157" s="209" t="s">
        <v>787</v>
      </c>
    </row>
    <row r="158" s="2" customFormat="1" ht="16.5" customHeight="1">
      <c r="A158" s="40"/>
      <c r="B158" s="41"/>
      <c r="C158" s="198" t="s">
        <v>725</v>
      </c>
      <c r="D158" s="198" t="s">
        <v>181</v>
      </c>
      <c r="E158" s="199" t="s">
        <v>2934</v>
      </c>
      <c r="F158" s="200" t="s">
        <v>2935</v>
      </c>
      <c r="G158" s="201" t="s">
        <v>716</v>
      </c>
      <c r="H158" s="202">
        <v>2</v>
      </c>
      <c r="I158" s="203"/>
      <c r="J158" s="204">
        <f>ROUND(I158*H158,2)</f>
        <v>0</v>
      </c>
      <c r="K158" s="200" t="s">
        <v>19</v>
      </c>
      <c r="L158" s="46"/>
      <c r="M158" s="205" t="s">
        <v>19</v>
      </c>
      <c r="N158" s="206" t="s">
        <v>40</v>
      </c>
      <c r="O158" s="86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09" t="s">
        <v>185</v>
      </c>
      <c r="AT158" s="209" t="s">
        <v>181</v>
      </c>
      <c r="AU158" s="209" t="s">
        <v>77</v>
      </c>
      <c r="AY158" s="19" t="s">
        <v>180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9" t="s">
        <v>77</v>
      </c>
      <c r="BK158" s="210">
        <f>ROUND(I158*H158,2)</f>
        <v>0</v>
      </c>
      <c r="BL158" s="19" t="s">
        <v>185</v>
      </c>
      <c r="BM158" s="209" t="s">
        <v>792</v>
      </c>
    </row>
    <row r="159" s="2" customFormat="1" ht="16.5" customHeight="1">
      <c r="A159" s="40"/>
      <c r="B159" s="41"/>
      <c r="C159" s="198" t="s">
        <v>541</v>
      </c>
      <c r="D159" s="198" t="s">
        <v>181</v>
      </c>
      <c r="E159" s="199" t="s">
        <v>2936</v>
      </c>
      <c r="F159" s="200" t="s">
        <v>2845</v>
      </c>
      <c r="G159" s="201" t="s">
        <v>227</v>
      </c>
      <c r="H159" s="202">
        <v>1</v>
      </c>
      <c r="I159" s="203"/>
      <c r="J159" s="204">
        <f>ROUND(I159*H159,2)</f>
        <v>0</v>
      </c>
      <c r="K159" s="200" t="s">
        <v>19</v>
      </c>
      <c r="L159" s="46"/>
      <c r="M159" s="205" t="s">
        <v>19</v>
      </c>
      <c r="N159" s="206" t="s">
        <v>40</v>
      </c>
      <c r="O159" s="86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09" t="s">
        <v>185</v>
      </c>
      <c r="AT159" s="209" t="s">
        <v>181</v>
      </c>
      <c r="AU159" s="209" t="s">
        <v>77</v>
      </c>
      <c r="AY159" s="19" t="s">
        <v>180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9" t="s">
        <v>77</v>
      </c>
      <c r="BK159" s="210">
        <f>ROUND(I159*H159,2)</f>
        <v>0</v>
      </c>
      <c r="BL159" s="19" t="s">
        <v>185</v>
      </c>
      <c r="BM159" s="209" t="s">
        <v>801</v>
      </c>
    </row>
    <row r="160" s="2" customFormat="1" ht="16.5" customHeight="1">
      <c r="A160" s="40"/>
      <c r="B160" s="41"/>
      <c r="C160" s="198" t="s">
        <v>732</v>
      </c>
      <c r="D160" s="198" t="s">
        <v>181</v>
      </c>
      <c r="E160" s="199" t="s">
        <v>2937</v>
      </c>
      <c r="F160" s="200" t="s">
        <v>2847</v>
      </c>
      <c r="G160" s="201" t="s">
        <v>227</v>
      </c>
      <c r="H160" s="202">
        <v>1</v>
      </c>
      <c r="I160" s="203"/>
      <c r="J160" s="204">
        <f>ROUND(I160*H160,2)</f>
        <v>0</v>
      </c>
      <c r="K160" s="200" t="s">
        <v>19</v>
      </c>
      <c r="L160" s="46"/>
      <c r="M160" s="205" t="s">
        <v>19</v>
      </c>
      <c r="N160" s="206" t="s">
        <v>40</v>
      </c>
      <c r="O160" s="86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09" t="s">
        <v>185</v>
      </c>
      <c r="AT160" s="209" t="s">
        <v>181</v>
      </c>
      <c r="AU160" s="209" t="s">
        <v>77</v>
      </c>
      <c r="AY160" s="19" t="s">
        <v>180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9" t="s">
        <v>77</v>
      </c>
      <c r="BK160" s="210">
        <f>ROUND(I160*H160,2)</f>
        <v>0</v>
      </c>
      <c r="BL160" s="19" t="s">
        <v>185</v>
      </c>
      <c r="BM160" s="209" t="s">
        <v>807</v>
      </c>
    </row>
    <row r="161" s="2" customFormat="1" ht="16.5" customHeight="1">
      <c r="A161" s="40"/>
      <c r="B161" s="41"/>
      <c r="C161" s="198" t="s">
        <v>545</v>
      </c>
      <c r="D161" s="198" t="s">
        <v>181</v>
      </c>
      <c r="E161" s="199" t="s">
        <v>2938</v>
      </c>
      <c r="F161" s="200" t="s">
        <v>2855</v>
      </c>
      <c r="G161" s="201" t="s">
        <v>716</v>
      </c>
      <c r="H161" s="202">
        <v>4</v>
      </c>
      <c r="I161" s="203"/>
      <c r="J161" s="204">
        <f>ROUND(I161*H161,2)</f>
        <v>0</v>
      </c>
      <c r="K161" s="200" t="s">
        <v>19</v>
      </c>
      <c r="L161" s="46"/>
      <c r="M161" s="205" t="s">
        <v>19</v>
      </c>
      <c r="N161" s="206" t="s">
        <v>40</v>
      </c>
      <c r="O161" s="86"/>
      <c r="P161" s="207">
        <f>O161*H161</f>
        <v>0</v>
      </c>
      <c r="Q161" s="207">
        <v>0</v>
      </c>
      <c r="R161" s="207">
        <f>Q161*H161</f>
        <v>0</v>
      </c>
      <c r="S161" s="207">
        <v>0</v>
      </c>
      <c r="T161" s="208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09" t="s">
        <v>185</v>
      </c>
      <c r="AT161" s="209" t="s">
        <v>181</v>
      </c>
      <c r="AU161" s="209" t="s">
        <v>77</v>
      </c>
      <c r="AY161" s="19" t="s">
        <v>180</v>
      </c>
      <c r="BE161" s="210">
        <f>IF(N161="základní",J161,0)</f>
        <v>0</v>
      </c>
      <c r="BF161" s="210">
        <f>IF(N161="snížená",J161,0)</f>
        <v>0</v>
      </c>
      <c r="BG161" s="210">
        <f>IF(N161="zákl. přenesená",J161,0)</f>
        <v>0</v>
      </c>
      <c r="BH161" s="210">
        <f>IF(N161="sníž. přenesená",J161,0)</f>
        <v>0</v>
      </c>
      <c r="BI161" s="210">
        <f>IF(N161="nulová",J161,0)</f>
        <v>0</v>
      </c>
      <c r="BJ161" s="19" t="s">
        <v>77</v>
      </c>
      <c r="BK161" s="210">
        <f>ROUND(I161*H161,2)</f>
        <v>0</v>
      </c>
      <c r="BL161" s="19" t="s">
        <v>185</v>
      </c>
      <c r="BM161" s="209" t="s">
        <v>811</v>
      </c>
    </row>
    <row r="162" s="2" customFormat="1" ht="16.5" customHeight="1">
      <c r="A162" s="40"/>
      <c r="B162" s="41"/>
      <c r="C162" s="198" t="s">
        <v>612</v>
      </c>
      <c r="D162" s="198" t="s">
        <v>181</v>
      </c>
      <c r="E162" s="199" t="s">
        <v>2939</v>
      </c>
      <c r="F162" s="200" t="s">
        <v>2940</v>
      </c>
      <c r="G162" s="201" t="s">
        <v>716</v>
      </c>
      <c r="H162" s="202">
        <v>4</v>
      </c>
      <c r="I162" s="203"/>
      <c r="J162" s="204">
        <f>ROUND(I162*H162,2)</f>
        <v>0</v>
      </c>
      <c r="K162" s="200" t="s">
        <v>19</v>
      </c>
      <c r="L162" s="46"/>
      <c r="M162" s="205" t="s">
        <v>19</v>
      </c>
      <c r="N162" s="206" t="s">
        <v>40</v>
      </c>
      <c r="O162" s="86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9" t="s">
        <v>185</v>
      </c>
      <c r="AT162" s="209" t="s">
        <v>181</v>
      </c>
      <c r="AU162" s="209" t="s">
        <v>77</v>
      </c>
      <c r="AY162" s="19" t="s">
        <v>180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9" t="s">
        <v>77</v>
      </c>
      <c r="BK162" s="210">
        <f>ROUND(I162*H162,2)</f>
        <v>0</v>
      </c>
      <c r="BL162" s="19" t="s">
        <v>185</v>
      </c>
      <c r="BM162" s="209" t="s">
        <v>824</v>
      </c>
    </row>
    <row r="163" s="2" customFormat="1" ht="16.5" customHeight="1">
      <c r="A163" s="40"/>
      <c r="B163" s="41"/>
      <c r="C163" s="198" t="s">
        <v>553</v>
      </c>
      <c r="D163" s="198" t="s">
        <v>181</v>
      </c>
      <c r="E163" s="199" t="s">
        <v>2941</v>
      </c>
      <c r="F163" s="200" t="s">
        <v>2853</v>
      </c>
      <c r="G163" s="201" t="s">
        <v>716</v>
      </c>
      <c r="H163" s="202">
        <v>2</v>
      </c>
      <c r="I163" s="203"/>
      <c r="J163" s="204">
        <f>ROUND(I163*H163,2)</f>
        <v>0</v>
      </c>
      <c r="K163" s="200" t="s">
        <v>19</v>
      </c>
      <c r="L163" s="46"/>
      <c r="M163" s="205" t="s">
        <v>19</v>
      </c>
      <c r="N163" s="206" t="s">
        <v>40</v>
      </c>
      <c r="O163" s="86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09" t="s">
        <v>185</v>
      </c>
      <c r="AT163" s="209" t="s">
        <v>181</v>
      </c>
      <c r="AU163" s="209" t="s">
        <v>77</v>
      </c>
      <c r="AY163" s="19" t="s">
        <v>180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9" t="s">
        <v>77</v>
      </c>
      <c r="BK163" s="210">
        <f>ROUND(I163*H163,2)</f>
        <v>0</v>
      </c>
      <c r="BL163" s="19" t="s">
        <v>185</v>
      </c>
      <c r="BM163" s="209" t="s">
        <v>829</v>
      </c>
    </row>
    <row r="164" s="2" customFormat="1" ht="16.5" customHeight="1">
      <c r="A164" s="40"/>
      <c r="B164" s="41"/>
      <c r="C164" s="198" t="s">
        <v>643</v>
      </c>
      <c r="D164" s="198" t="s">
        <v>181</v>
      </c>
      <c r="E164" s="199" t="s">
        <v>2942</v>
      </c>
      <c r="F164" s="200" t="s">
        <v>2861</v>
      </c>
      <c r="G164" s="201" t="s">
        <v>227</v>
      </c>
      <c r="H164" s="202">
        <v>1</v>
      </c>
      <c r="I164" s="203"/>
      <c r="J164" s="204">
        <f>ROUND(I164*H164,2)</f>
        <v>0</v>
      </c>
      <c r="K164" s="200" t="s">
        <v>19</v>
      </c>
      <c r="L164" s="46"/>
      <c r="M164" s="205" t="s">
        <v>19</v>
      </c>
      <c r="N164" s="206" t="s">
        <v>40</v>
      </c>
      <c r="O164" s="86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09" t="s">
        <v>185</v>
      </c>
      <c r="AT164" s="209" t="s">
        <v>181</v>
      </c>
      <c r="AU164" s="209" t="s">
        <v>77</v>
      </c>
      <c r="AY164" s="19" t="s">
        <v>180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9" t="s">
        <v>77</v>
      </c>
      <c r="BK164" s="210">
        <f>ROUND(I164*H164,2)</f>
        <v>0</v>
      </c>
      <c r="BL164" s="19" t="s">
        <v>185</v>
      </c>
      <c r="BM164" s="209" t="s">
        <v>834</v>
      </c>
    </row>
    <row r="165" s="2" customFormat="1" ht="16.5" customHeight="1">
      <c r="A165" s="40"/>
      <c r="B165" s="41"/>
      <c r="C165" s="198" t="s">
        <v>560</v>
      </c>
      <c r="D165" s="198" t="s">
        <v>181</v>
      </c>
      <c r="E165" s="199" t="s">
        <v>2943</v>
      </c>
      <c r="F165" s="200" t="s">
        <v>2863</v>
      </c>
      <c r="G165" s="201" t="s">
        <v>227</v>
      </c>
      <c r="H165" s="202">
        <v>1</v>
      </c>
      <c r="I165" s="203"/>
      <c r="J165" s="204">
        <f>ROUND(I165*H165,2)</f>
        <v>0</v>
      </c>
      <c r="K165" s="200" t="s">
        <v>19</v>
      </c>
      <c r="L165" s="46"/>
      <c r="M165" s="205" t="s">
        <v>19</v>
      </c>
      <c r="N165" s="206" t="s">
        <v>40</v>
      </c>
      <c r="O165" s="86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9" t="s">
        <v>185</v>
      </c>
      <c r="AT165" s="209" t="s">
        <v>181</v>
      </c>
      <c r="AU165" s="209" t="s">
        <v>77</v>
      </c>
      <c r="AY165" s="19" t="s">
        <v>180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9" t="s">
        <v>77</v>
      </c>
      <c r="BK165" s="210">
        <f>ROUND(I165*H165,2)</f>
        <v>0</v>
      </c>
      <c r="BL165" s="19" t="s">
        <v>185</v>
      </c>
      <c r="BM165" s="209" t="s">
        <v>839</v>
      </c>
    </row>
    <row r="166" s="2" customFormat="1" ht="16.5" customHeight="1">
      <c r="A166" s="40"/>
      <c r="B166" s="41"/>
      <c r="C166" s="198" t="s">
        <v>755</v>
      </c>
      <c r="D166" s="198" t="s">
        <v>181</v>
      </c>
      <c r="E166" s="199" t="s">
        <v>2944</v>
      </c>
      <c r="F166" s="200" t="s">
        <v>2885</v>
      </c>
      <c r="G166" s="201" t="s">
        <v>227</v>
      </c>
      <c r="H166" s="202">
        <v>1</v>
      </c>
      <c r="I166" s="203"/>
      <c r="J166" s="204">
        <f>ROUND(I166*H166,2)</f>
        <v>0</v>
      </c>
      <c r="K166" s="200" t="s">
        <v>19</v>
      </c>
      <c r="L166" s="46"/>
      <c r="M166" s="205" t="s">
        <v>19</v>
      </c>
      <c r="N166" s="206" t="s">
        <v>40</v>
      </c>
      <c r="O166" s="86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09" t="s">
        <v>185</v>
      </c>
      <c r="AT166" s="209" t="s">
        <v>181</v>
      </c>
      <c r="AU166" s="209" t="s">
        <v>77</v>
      </c>
      <c r="AY166" s="19" t="s">
        <v>180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9" t="s">
        <v>77</v>
      </c>
      <c r="BK166" s="210">
        <f>ROUND(I166*H166,2)</f>
        <v>0</v>
      </c>
      <c r="BL166" s="19" t="s">
        <v>185</v>
      </c>
      <c r="BM166" s="209" t="s">
        <v>850</v>
      </c>
    </row>
    <row r="167" s="2" customFormat="1" ht="16.5" customHeight="1">
      <c r="A167" s="40"/>
      <c r="B167" s="41"/>
      <c r="C167" s="198" t="s">
        <v>566</v>
      </c>
      <c r="D167" s="198" t="s">
        <v>181</v>
      </c>
      <c r="E167" s="199" t="s">
        <v>2945</v>
      </c>
      <c r="F167" s="200" t="s">
        <v>2946</v>
      </c>
      <c r="G167" s="201" t="s">
        <v>716</v>
      </c>
      <c r="H167" s="202">
        <v>4</v>
      </c>
      <c r="I167" s="203"/>
      <c r="J167" s="204">
        <f>ROUND(I167*H167,2)</f>
        <v>0</v>
      </c>
      <c r="K167" s="200" t="s">
        <v>19</v>
      </c>
      <c r="L167" s="46"/>
      <c r="M167" s="205" t="s">
        <v>19</v>
      </c>
      <c r="N167" s="206" t="s">
        <v>40</v>
      </c>
      <c r="O167" s="86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9" t="s">
        <v>185</v>
      </c>
      <c r="AT167" s="209" t="s">
        <v>181</v>
      </c>
      <c r="AU167" s="209" t="s">
        <v>77</v>
      </c>
      <c r="AY167" s="19" t="s">
        <v>180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9" t="s">
        <v>77</v>
      </c>
      <c r="BK167" s="210">
        <f>ROUND(I167*H167,2)</f>
        <v>0</v>
      </c>
      <c r="BL167" s="19" t="s">
        <v>185</v>
      </c>
      <c r="BM167" s="209" t="s">
        <v>854</v>
      </c>
    </row>
    <row r="168" s="2" customFormat="1" ht="24.15" customHeight="1">
      <c r="A168" s="40"/>
      <c r="B168" s="41"/>
      <c r="C168" s="198" t="s">
        <v>768</v>
      </c>
      <c r="D168" s="198" t="s">
        <v>181</v>
      </c>
      <c r="E168" s="199" t="s">
        <v>2947</v>
      </c>
      <c r="F168" s="200" t="s">
        <v>2948</v>
      </c>
      <c r="G168" s="201" t="s">
        <v>716</v>
      </c>
      <c r="H168" s="202">
        <v>2</v>
      </c>
      <c r="I168" s="203"/>
      <c r="J168" s="204">
        <f>ROUND(I168*H168,2)</f>
        <v>0</v>
      </c>
      <c r="K168" s="200" t="s">
        <v>19</v>
      </c>
      <c r="L168" s="46"/>
      <c r="M168" s="205" t="s">
        <v>19</v>
      </c>
      <c r="N168" s="206" t="s">
        <v>40</v>
      </c>
      <c r="O168" s="86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9" t="s">
        <v>185</v>
      </c>
      <c r="AT168" s="209" t="s">
        <v>181</v>
      </c>
      <c r="AU168" s="209" t="s">
        <v>77</v>
      </c>
      <c r="AY168" s="19" t="s">
        <v>180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9" t="s">
        <v>77</v>
      </c>
      <c r="BK168" s="210">
        <f>ROUND(I168*H168,2)</f>
        <v>0</v>
      </c>
      <c r="BL168" s="19" t="s">
        <v>185</v>
      </c>
      <c r="BM168" s="209" t="s">
        <v>861</v>
      </c>
    </row>
    <row r="169" s="11" customFormat="1" ht="25.92" customHeight="1">
      <c r="A169" s="11"/>
      <c r="B169" s="184"/>
      <c r="C169" s="185"/>
      <c r="D169" s="186" t="s">
        <v>68</v>
      </c>
      <c r="E169" s="187" t="s">
        <v>2949</v>
      </c>
      <c r="F169" s="187" t="s">
        <v>2950</v>
      </c>
      <c r="G169" s="185"/>
      <c r="H169" s="185"/>
      <c r="I169" s="188"/>
      <c r="J169" s="189">
        <f>BK169</f>
        <v>0</v>
      </c>
      <c r="K169" s="185"/>
      <c r="L169" s="190"/>
      <c r="M169" s="191"/>
      <c r="N169" s="192"/>
      <c r="O169" s="192"/>
      <c r="P169" s="193">
        <f>SUM(P170:P179)</f>
        <v>0</v>
      </c>
      <c r="Q169" s="192"/>
      <c r="R169" s="193">
        <f>SUM(R170:R179)</f>
        <v>0</v>
      </c>
      <c r="S169" s="192"/>
      <c r="T169" s="194">
        <f>SUM(T170:T179)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5" t="s">
        <v>77</v>
      </c>
      <c r="AT169" s="196" t="s">
        <v>68</v>
      </c>
      <c r="AU169" s="196" t="s">
        <v>69</v>
      </c>
      <c r="AY169" s="195" t="s">
        <v>180</v>
      </c>
      <c r="BK169" s="197">
        <f>SUM(BK170:BK179)</f>
        <v>0</v>
      </c>
    </row>
    <row r="170" s="2" customFormat="1" ht="24.15" customHeight="1">
      <c r="A170" s="40"/>
      <c r="B170" s="41"/>
      <c r="C170" s="198" t="s">
        <v>576</v>
      </c>
      <c r="D170" s="198" t="s">
        <v>181</v>
      </c>
      <c r="E170" s="199" t="s">
        <v>2951</v>
      </c>
      <c r="F170" s="200" t="s">
        <v>2952</v>
      </c>
      <c r="G170" s="201" t="s">
        <v>716</v>
      </c>
      <c r="H170" s="202">
        <v>7</v>
      </c>
      <c r="I170" s="203"/>
      <c r="J170" s="204">
        <f>ROUND(I170*H170,2)</f>
        <v>0</v>
      </c>
      <c r="K170" s="200" t="s">
        <v>19</v>
      </c>
      <c r="L170" s="46"/>
      <c r="M170" s="205" t="s">
        <v>19</v>
      </c>
      <c r="N170" s="206" t="s">
        <v>40</v>
      </c>
      <c r="O170" s="86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9" t="s">
        <v>185</v>
      </c>
      <c r="AT170" s="209" t="s">
        <v>181</v>
      </c>
      <c r="AU170" s="209" t="s">
        <v>77</v>
      </c>
      <c r="AY170" s="19" t="s">
        <v>180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9" t="s">
        <v>77</v>
      </c>
      <c r="BK170" s="210">
        <f>ROUND(I170*H170,2)</f>
        <v>0</v>
      </c>
      <c r="BL170" s="19" t="s">
        <v>185</v>
      </c>
      <c r="BM170" s="209" t="s">
        <v>869</v>
      </c>
    </row>
    <row r="171" s="2" customFormat="1" ht="16.5" customHeight="1">
      <c r="A171" s="40"/>
      <c r="B171" s="41"/>
      <c r="C171" s="198" t="s">
        <v>779</v>
      </c>
      <c r="D171" s="198" t="s">
        <v>181</v>
      </c>
      <c r="E171" s="199" t="s">
        <v>2953</v>
      </c>
      <c r="F171" s="200" t="s">
        <v>2954</v>
      </c>
      <c r="G171" s="201" t="s">
        <v>716</v>
      </c>
      <c r="H171" s="202">
        <v>7</v>
      </c>
      <c r="I171" s="203"/>
      <c r="J171" s="204">
        <f>ROUND(I171*H171,2)</f>
        <v>0</v>
      </c>
      <c r="K171" s="200" t="s">
        <v>19</v>
      </c>
      <c r="L171" s="46"/>
      <c r="M171" s="205" t="s">
        <v>19</v>
      </c>
      <c r="N171" s="206" t="s">
        <v>40</v>
      </c>
      <c r="O171" s="86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09" t="s">
        <v>185</v>
      </c>
      <c r="AT171" s="209" t="s">
        <v>181</v>
      </c>
      <c r="AU171" s="209" t="s">
        <v>77</v>
      </c>
      <c r="AY171" s="19" t="s">
        <v>180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9" t="s">
        <v>77</v>
      </c>
      <c r="BK171" s="210">
        <f>ROUND(I171*H171,2)</f>
        <v>0</v>
      </c>
      <c r="BL171" s="19" t="s">
        <v>185</v>
      </c>
      <c r="BM171" s="209" t="s">
        <v>875</v>
      </c>
    </row>
    <row r="172" s="2" customFormat="1" ht="16.5" customHeight="1">
      <c r="A172" s="40"/>
      <c r="B172" s="41"/>
      <c r="C172" s="198" t="s">
        <v>583</v>
      </c>
      <c r="D172" s="198" t="s">
        <v>181</v>
      </c>
      <c r="E172" s="199" t="s">
        <v>2955</v>
      </c>
      <c r="F172" s="200" t="s">
        <v>2956</v>
      </c>
      <c r="G172" s="201" t="s">
        <v>716</v>
      </c>
      <c r="H172" s="202">
        <v>7</v>
      </c>
      <c r="I172" s="203"/>
      <c r="J172" s="204">
        <f>ROUND(I172*H172,2)</f>
        <v>0</v>
      </c>
      <c r="K172" s="200" t="s">
        <v>19</v>
      </c>
      <c r="L172" s="46"/>
      <c r="M172" s="205" t="s">
        <v>19</v>
      </c>
      <c r="N172" s="206" t="s">
        <v>40</v>
      </c>
      <c r="O172" s="86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185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185</v>
      </c>
      <c r="BM172" s="209" t="s">
        <v>878</v>
      </c>
    </row>
    <row r="173" s="2" customFormat="1" ht="16.5" customHeight="1">
      <c r="A173" s="40"/>
      <c r="B173" s="41"/>
      <c r="C173" s="198" t="s">
        <v>789</v>
      </c>
      <c r="D173" s="198" t="s">
        <v>181</v>
      </c>
      <c r="E173" s="199" t="s">
        <v>2957</v>
      </c>
      <c r="F173" s="200" t="s">
        <v>2958</v>
      </c>
      <c r="G173" s="201" t="s">
        <v>716</v>
      </c>
      <c r="H173" s="202">
        <v>28</v>
      </c>
      <c r="I173" s="203"/>
      <c r="J173" s="204">
        <f>ROUND(I173*H173,2)</f>
        <v>0</v>
      </c>
      <c r="K173" s="200" t="s">
        <v>19</v>
      </c>
      <c r="L173" s="46"/>
      <c r="M173" s="205" t="s">
        <v>19</v>
      </c>
      <c r="N173" s="206" t="s">
        <v>40</v>
      </c>
      <c r="O173" s="86"/>
      <c r="P173" s="207">
        <f>O173*H173</f>
        <v>0</v>
      </c>
      <c r="Q173" s="207">
        <v>0</v>
      </c>
      <c r="R173" s="207">
        <f>Q173*H173</f>
        <v>0</v>
      </c>
      <c r="S173" s="207">
        <v>0</v>
      </c>
      <c r="T173" s="208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09" t="s">
        <v>185</v>
      </c>
      <c r="AT173" s="209" t="s">
        <v>181</v>
      </c>
      <c r="AU173" s="209" t="s">
        <v>77</v>
      </c>
      <c r="AY173" s="19" t="s">
        <v>180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9" t="s">
        <v>77</v>
      </c>
      <c r="BK173" s="210">
        <f>ROUND(I173*H173,2)</f>
        <v>0</v>
      </c>
      <c r="BL173" s="19" t="s">
        <v>185</v>
      </c>
      <c r="BM173" s="209" t="s">
        <v>883</v>
      </c>
    </row>
    <row r="174" s="2" customFormat="1" ht="21.75" customHeight="1">
      <c r="A174" s="40"/>
      <c r="B174" s="41"/>
      <c r="C174" s="198" t="s">
        <v>586</v>
      </c>
      <c r="D174" s="198" t="s">
        <v>181</v>
      </c>
      <c r="E174" s="199" t="s">
        <v>2959</v>
      </c>
      <c r="F174" s="200" t="s">
        <v>2960</v>
      </c>
      <c r="G174" s="201" t="s">
        <v>385</v>
      </c>
      <c r="H174" s="202">
        <v>28</v>
      </c>
      <c r="I174" s="203"/>
      <c r="J174" s="204">
        <f>ROUND(I174*H174,2)</f>
        <v>0</v>
      </c>
      <c r="K174" s="200" t="s">
        <v>19</v>
      </c>
      <c r="L174" s="46"/>
      <c r="M174" s="205" t="s">
        <v>19</v>
      </c>
      <c r="N174" s="206" t="s">
        <v>40</v>
      </c>
      <c r="O174" s="86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9" t="s">
        <v>185</v>
      </c>
      <c r="AT174" s="209" t="s">
        <v>181</v>
      </c>
      <c r="AU174" s="209" t="s">
        <v>77</v>
      </c>
      <c r="AY174" s="19" t="s">
        <v>180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9" t="s">
        <v>77</v>
      </c>
      <c r="BK174" s="210">
        <f>ROUND(I174*H174,2)</f>
        <v>0</v>
      </c>
      <c r="BL174" s="19" t="s">
        <v>185</v>
      </c>
      <c r="BM174" s="209" t="s">
        <v>887</v>
      </c>
    </row>
    <row r="175" s="2" customFormat="1" ht="16.5" customHeight="1">
      <c r="A175" s="40"/>
      <c r="B175" s="41"/>
      <c r="C175" s="198" t="s">
        <v>798</v>
      </c>
      <c r="D175" s="198" t="s">
        <v>181</v>
      </c>
      <c r="E175" s="199" t="s">
        <v>2961</v>
      </c>
      <c r="F175" s="200" t="s">
        <v>2845</v>
      </c>
      <c r="G175" s="201" t="s">
        <v>227</v>
      </c>
      <c r="H175" s="202">
        <v>1</v>
      </c>
      <c r="I175" s="203"/>
      <c r="J175" s="204">
        <f>ROUND(I175*H175,2)</f>
        <v>0</v>
      </c>
      <c r="K175" s="200" t="s">
        <v>19</v>
      </c>
      <c r="L175" s="46"/>
      <c r="M175" s="205" t="s">
        <v>19</v>
      </c>
      <c r="N175" s="206" t="s">
        <v>40</v>
      </c>
      <c r="O175" s="86"/>
      <c r="P175" s="207">
        <f>O175*H175</f>
        <v>0</v>
      </c>
      <c r="Q175" s="207">
        <v>0</v>
      </c>
      <c r="R175" s="207">
        <f>Q175*H175</f>
        <v>0</v>
      </c>
      <c r="S175" s="207">
        <v>0</v>
      </c>
      <c r="T175" s="208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09" t="s">
        <v>185</v>
      </c>
      <c r="AT175" s="209" t="s">
        <v>181</v>
      </c>
      <c r="AU175" s="209" t="s">
        <v>77</v>
      </c>
      <c r="AY175" s="19" t="s">
        <v>180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9" t="s">
        <v>77</v>
      </c>
      <c r="BK175" s="210">
        <f>ROUND(I175*H175,2)</f>
        <v>0</v>
      </c>
      <c r="BL175" s="19" t="s">
        <v>185</v>
      </c>
      <c r="BM175" s="209" t="s">
        <v>892</v>
      </c>
    </row>
    <row r="176" s="2" customFormat="1" ht="16.5" customHeight="1">
      <c r="A176" s="40"/>
      <c r="B176" s="41"/>
      <c r="C176" s="198" t="s">
        <v>592</v>
      </c>
      <c r="D176" s="198" t="s">
        <v>181</v>
      </c>
      <c r="E176" s="199" t="s">
        <v>2962</v>
      </c>
      <c r="F176" s="200" t="s">
        <v>2963</v>
      </c>
      <c r="G176" s="201" t="s">
        <v>716</v>
      </c>
      <c r="H176" s="202">
        <v>7</v>
      </c>
      <c r="I176" s="203"/>
      <c r="J176" s="204">
        <f>ROUND(I176*H176,2)</f>
        <v>0</v>
      </c>
      <c r="K176" s="200" t="s">
        <v>19</v>
      </c>
      <c r="L176" s="46"/>
      <c r="M176" s="205" t="s">
        <v>19</v>
      </c>
      <c r="N176" s="206" t="s">
        <v>40</v>
      </c>
      <c r="O176" s="86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09" t="s">
        <v>185</v>
      </c>
      <c r="AT176" s="209" t="s">
        <v>181</v>
      </c>
      <c r="AU176" s="209" t="s">
        <v>77</v>
      </c>
      <c r="AY176" s="19" t="s">
        <v>180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9" t="s">
        <v>77</v>
      </c>
      <c r="BK176" s="210">
        <f>ROUND(I176*H176,2)</f>
        <v>0</v>
      </c>
      <c r="BL176" s="19" t="s">
        <v>185</v>
      </c>
      <c r="BM176" s="209" t="s">
        <v>898</v>
      </c>
    </row>
    <row r="177" s="2" customFormat="1" ht="16.5" customHeight="1">
      <c r="A177" s="40"/>
      <c r="B177" s="41"/>
      <c r="C177" s="198" t="s">
        <v>808</v>
      </c>
      <c r="D177" s="198" t="s">
        <v>181</v>
      </c>
      <c r="E177" s="199" t="s">
        <v>2964</v>
      </c>
      <c r="F177" s="200" t="s">
        <v>2861</v>
      </c>
      <c r="G177" s="201" t="s">
        <v>227</v>
      </c>
      <c r="H177" s="202">
        <v>1</v>
      </c>
      <c r="I177" s="203"/>
      <c r="J177" s="204">
        <f>ROUND(I177*H177,2)</f>
        <v>0</v>
      </c>
      <c r="K177" s="200" t="s">
        <v>19</v>
      </c>
      <c r="L177" s="46"/>
      <c r="M177" s="205" t="s">
        <v>19</v>
      </c>
      <c r="N177" s="206" t="s">
        <v>40</v>
      </c>
      <c r="O177" s="86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09" t="s">
        <v>185</v>
      </c>
      <c r="AT177" s="209" t="s">
        <v>181</v>
      </c>
      <c r="AU177" s="209" t="s">
        <v>77</v>
      </c>
      <c r="AY177" s="19" t="s">
        <v>180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9" t="s">
        <v>77</v>
      </c>
      <c r="BK177" s="210">
        <f>ROUND(I177*H177,2)</f>
        <v>0</v>
      </c>
      <c r="BL177" s="19" t="s">
        <v>185</v>
      </c>
      <c r="BM177" s="209" t="s">
        <v>906</v>
      </c>
    </row>
    <row r="178" s="2" customFormat="1" ht="16.5" customHeight="1">
      <c r="A178" s="40"/>
      <c r="B178" s="41"/>
      <c r="C178" s="198" t="s">
        <v>596</v>
      </c>
      <c r="D178" s="198" t="s">
        <v>181</v>
      </c>
      <c r="E178" s="199" t="s">
        <v>2965</v>
      </c>
      <c r="F178" s="200" t="s">
        <v>2863</v>
      </c>
      <c r="G178" s="201" t="s">
        <v>227</v>
      </c>
      <c r="H178" s="202">
        <v>1</v>
      </c>
      <c r="I178" s="203"/>
      <c r="J178" s="204">
        <f>ROUND(I178*H178,2)</f>
        <v>0</v>
      </c>
      <c r="K178" s="200" t="s">
        <v>19</v>
      </c>
      <c r="L178" s="46"/>
      <c r="M178" s="205" t="s">
        <v>19</v>
      </c>
      <c r="N178" s="206" t="s">
        <v>40</v>
      </c>
      <c r="O178" s="86"/>
      <c r="P178" s="207">
        <f>O178*H178</f>
        <v>0</v>
      </c>
      <c r="Q178" s="207">
        <v>0</v>
      </c>
      <c r="R178" s="207">
        <f>Q178*H178</f>
        <v>0</v>
      </c>
      <c r="S178" s="207">
        <v>0</v>
      </c>
      <c r="T178" s="208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09" t="s">
        <v>185</v>
      </c>
      <c r="AT178" s="209" t="s">
        <v>181</v>
      </c>
      <c r="AU178" s="209" t="s">
        <v>77</v>
      </c>
      <c r="AY178" s="19" t="s">
        <v>180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9" t="s">
        <v>77</v>
      </c>
      <c r="BK178" s="210">
        <f>ROUND(I178*H178,2)</f>
        <v>0</v>
      </c>
      <c r="BL178" s="19" t="s">
        <v>185</v>
      </c>
      <c r="BM178" s="209" t="s">
        <v>910</v>
      </c>
    </row>
    <row r="179" s="2" customFormat="1" ht="16.5" customHeight="1">
      <c r="A179" s="40"/>
      <c r="B179" s="41"/>
      <c r="C179" s="198" t="s">
        <v>820</v>
      </c>
      <c r="D179" s="198" t="s">
        <v>181</v>
      </c>
      <c r="E179" s="199" t="s">
        <v>2966</v>
      </c>
      <c r="F179" s="200" t="s">
        <v>2865</v>
      </c>
      <c r="G179" s="201" t="s">
        <v>227</v>
      </c>
      <c r="H179" s="202">
        <v>1</v>
      </c>
      <c r="I179" s="203"/>
      <c r="J179" s="204">
        <f>ROUND(I179*H179,2)</f>
        <v>0</v>
      </c>
      <c r="K179" s="200" t="s">
        <v>19</v>
      </c>
      <c r="L179" s="46"/>
      <c r="M179" s="205" t="s">
        <v>19</v>
      </c>
      <c r="N179" s="206" t="s">
        <v>40</v>
      </c>
      <c r="O179" s="86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09" t="s">
        <v>185</v>
      </c>
      <c r="AT179" s="209" t="s">
        <v>181</v>
      </c>
      <c r="AU179" s="209" t="s">
        <v>77</v>
      </c>
      <c r="AY179" s="19" t="s">
        <v>180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9" t="s">
        <v>77</v>
      </c>
      <c r="BK179" s="210">
        <f>ROUND(I179*H179,2)</f>
        <v>0</v>
      </c>
      <c r="BL179" s="19" t="s">
        <v>185</v>
      </c>
      <c r="BM179" s="209" t="s">
        <v>915</v>
      </c>
    </row>
    <row r="180" s="11" customFormat="1" ht="25.92" customHeight="1">
      <c r="A180" s="11"/>
      <c r="B180" s="184"/>
      <c r="C180" s="185"/>
      <c r="D180" s="186" t="s">
        <v>68</v>
      </c>
      <c r="E180" s="187" t="s">
        <v>2967</v>
      </c>
      <c r="F180" s="187" t="s">
        <v>2968</v>
      </c>
      <c r="G180" s="185"/>
      <c r="H180" s="185"/>
      <c r="I180" s="188"/>
      <c r="J180" s="189">
        <f>BK180</f>
        <v>0</v>
      </c>
      <c r="K180" s="185"/>
      <c r="L180" s="190"/>
      <c r="M180" s="191"/>
      <c r="N180" s="192"/>
      <c r="O180" s="192"/>
      <c r="P180" s="193">
        <f>SUM(P181:P190)</f>
        <v>0</v>
      </c>
      <c r="Q180" s="192"/>
      <c r="R180" s="193">
        <f>SUM(R181:R190)</f>
        <v>0</v>
      </c>
      <c r="S180" s="192"/>
      <c r="T180" s="194">
        <f>SUM(T181:T190)</f>
        <v>0</v>
      </c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R180" s="195" t="s">
        <v>77</v>
      </c>
      <c r="AT180" s="196" t="s">
        <v>68</v>
      </c>
      <c r="AU180" s="196" t="s">
        <v>69</v>
      </c>
      <c r="AY180" s="195" t="s">
        <v>180</v>
      </c>
      <c r="BK180" s="197">
        <f>SUM(BK181:BK190)</f>
        <v>0</v>
      </c>
    </row>
    <row r="181" s="2" customFormat="1" ht="21.75" customHeight="1">
      <c r="A181" s="40"/>
      <c r="B181" s="41"/>
      <c r="C181" s="198" t="s">
        <v>601</v>
      </c>
      <c r="D181" s="198" t="s">
        <v>181</v>
      </c>
      <c r="E181" s="199" t="s">
        <v>2969</v>
      </c>
      <c r="F181" s="200" t="s">
        <v>2970</v>
      </c>
      <c r="G181" s="201" t="s">
        <v>716</v>
      </c>
      <c r="H181" s="202">
        <v>10</v>
      </c>
      <c r="I181" s="203"/>
      <c r="J181" s="204">
        <f>ROUND(I181*H181,2)</f>
        <v>0</v>
      </c>
      <c r="K181" s="200" t="s">
        <v>19</v>
      </c>
      <c r="L181" s="46"/>
      <c r="M181" s="205" t="s">
        <v>19</v>
      </c>
      <c r="N181" s="206" t="s">
        <v>40</v>
      </c>
      <c r="O181" s="86"/>
      <c r="P181" s="207">
        <f>O181*H181</f>
        <v>0</v>
      </c>
      <c r="Q181" s="207">
        <v>0</v>
      </c>
      <c r="R181" s="207">
        <f>Q181*H181</f>
        <v>0</v>
      </c>
      <c r="S181" s="207">
        <v>0</v>
      </c>
      <c r="T181" s="208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09" t="s">
        <v>185</v>
      </c>
      <c r="AT181" s="209" t="s">
        <v>181</v>
      </c>
      <c r="AU181" s="209" t="s">
        <v>77</v>
      </c>
      <c r="AY181" s="19" t="s">
        <v>180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9" t="s">
        <v>77</v>
      </c>
      <c r="BK181" s="210">
        <f>ROUND(I181*H181,2)</f>
        <v>0</v>
      </c>
      <c r="BL181" s="19" t="s">
        <v>185</v>
      </c>
      <c r="BM181" s="209" t="s">
        <v>938</v>
      </c>
    </row>
    <row r="182" s="2" customFormat="1" ht="24.15" customHeight="1">
      <c r="A182" s="40"/>
      <c r="B182" s="41"/>
      <c r="C182" s="198" t="s">
        <v>831</v>
      </c>
      <c r="D182" s="198" t="s">
        <v>181</v>
      </c>
      <c r="E182" s="199" t="s">
        <v>2971</v>
      </c>
      <c r="F182" s="200" t="s">
        <v>2972</v>
      </c>
      <c r="G182" s="201" t="s">
        <v>716</v>
      </c>
      <c r="H182" s="202">
        <v>10</v>
      </c>
      <c r="I182" s="203"/>
      <c r="J182" s="204">
        <f>ROUND(I182*H182,2)</f>
        <v>0</v>
      </c>
      <c r="K182" s="200" t="s">
        <v>19</v>
      </c>
      <c r="L182" s="46"/>
      <c r="M182" s="205" t="s">
        <v>19</v>
      </c>
      <c r="N182" s="206" t="s">
        <v>40</v>
      </c>
      <c r="O182" s="86"/>
      <c r="P182" s="207">
        <f>O182*H182</f>
        <v>0</v>
      </c>
      <c r="Q182" s="207">
        <v>0</v>
      </c>
      <c r="R182" s="207">
        <f>Q182*H182</f>
        <v>0</v>
      </c>
      <c r="S182" s="207">
        <v>0</v>
      </c>
      <c r="T182" s="208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09" t="s">
        <v>185</v>
      </c>
      <c r="AT182" s="209" t="s">
        <v>181</v>
      </c>
      <c r="AU182" s="209" t="s">
        <v>77</v>
      </c>
      <c r="AY182" s="19" t="s">
        <v>180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9" t="s">
        <v>77</v>
      </c>
      <c r="BK182" s="210">
        <f>ROUND(I182*H182,2)</f>
        <v>0</v>
      </c>
      <c r="BL182" s="19" t="s">
        <v>185</v>
      </c>
      <c r="BM182" s="209" t="s">
        <v>945</v>
      </c>
    </row>
    <row r="183" s="2" customFormat="1" ht="16.5" customHeight="1">
      <c r="A183" s="40"/>
      <c r="B183" s="41"/>
      <c r="C183" s="198" t="s">
        <v>604</v>
      </c>
      <c r="D183" s="198" t="s">
        <v>181</v>
      </c>
      <c r="E183" s="199" t="s">
        <v>2973</v>
      </c>
      <c r="F183" s="200" t="s">
        <v>2974</v>
      </c>
      <c r="G183" s="201" t="s">
        <v>716</v>
      </c>
      <c r="H183" s="202">
        <v>50</v>
      </c>
      <c r="I183" s="203"/>
      <c r="J183" s="204">
        <f>ROUND(I183*H183,2)</f>
        <v>0</v>
      </c>
      <c r="K183" s="200" t="s">
        <v>19</v>
      </c>
      <c r="L183" s="46"/>
      <c r="M183" s="205" t="s">
        <v>19</v>
      </c>
      <c r="N183" s="206" t="s">
        <v>40</v>
      </c>
      <c r="O183" s="86"/>
      <c r="P183" s="207">
        <f>O183*H183</f>
        <v>0</v>
      </c>
      <c r="Q183" s="207">
        <v>0</v>
      </c>
      <c r="R183" s="207">
        <f>Q183*H183</f>
        <v>0</v>
      </c>
      <c r="S183" s="207">
        <v>0</v>
      </c>
      <c r="T183" s="208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9" t="s">
        <v>185</v>
      </c>
      <c r="AT183" s="209" t="s">
        <v>181</v>
      </c>
      <c r="AU183" s="209" t="s">
        <v>77</v>
      </c>
      <c r="AY183" s="19" t="s">
        <v>180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9" t="s">
        <v>77</v>
      </c>
      <c r="BK183" s="210">
        <f>ROUND(I183*H183,2)</f>
        <v>0</v>
      </c>
      <c r="BL183" s="19" t="s">
        <v>185</v>
      </c>
      <c r="BM183" s="209" t="s">
        <v>951</v>
      </c>
    </row>
    <row r="184" s="2" customFormat="1" ht="16.5" customHeight="1">
      <c r="A184" s="40"/>
      <c r="B184" s="41"/>
      <c r="C184" s="198" t="s">
        <v>847</v>
      </c>
      <c r="D184" s="198" t="s">
        <v>181</v>
      </c>
      <c r="E184" s="199" t="s">
        <v>2975</v>
      </c>
      <c r="F184" s="200" t="s">
        <v>2976</v>
      </c>
      <c r="G184" s="201" t="s">
        <v>2977</v>
      </c>
      <c r="H184" s="202">
        <v>500</v>
      </c>
      <c r="I184" s="203"/>
      <c r="J184" s="204">
        <f>ROUND(I184*H184,2)</f>
        <v>0</v>
      </c>
      <c r="K184" s="200" t="s">
        <v>19</v>
      </c>
      <c r="L184" s="46"/>
      <c r="M184" s="205" t="s">
        <v>19</v>
      </c>
      <c r="N184" s="206" t="s">
        <v>40</v>
      </c>
      <c r="O184" s="86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09" t="s">
        <v>185</v>
      </c>
      <c r="AT184" s="209" t="s">
        <v>181</v>
      </c>
      <c r="AU184" s="209" t="s">
        <v>77</v>
      </c>
      <c r="AY184" s="19" t="s">
        <v>180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9" t="s">
        <v>77</v>
      </c>
      <c r="BK184" s="210">
        <f>ROUND(I184*H184,2)</f>
        <v>0</v>
      </c>
      <c r="BL184" s="19" t="s">
        <v>185</v>
      </c>
      <c r="BM184" s="209" t="s">
        <v>971</v>
      </c>
    </row>
    <row r="185" s="2" customFormat="1" ht="16.5" customHeight="1">
      <c r="A185" s="40"/>
      <c r="B185" s="41"/>
      <c r="C185" s="198" t="s">
        <v>608</v>
      </c>
      <c r="D185" s="198" t="s">
        <v>181</v>
      </c>
      <c r="E185" s="199" t="s">
        <v>2978</v>
      </c>
      <c r="F185" s="200" t="s">
        <v>2979</v>
      </c>
      <c r="G185" s="201" t="s">
        <v>716</v>
      </c>
      <c r="H185" s="202">
        <v>30</v>
      </c>
      <c r="I185" s="203"/>
      <c r="J185" s="204">
        <f>ROUND(I185*H185,2)</f>
        <v>0</v>
      </c>
      <c r="K185" s="200" t="s">
        <v>19</v>
      </c>
      <c r="L185" s="46"/>
      <c r="M185" s="205" t="s">
        <v>19</v>
      </c>
      <c r="N185" s="206" t="s">
        <v>40</v>
      </c>
      <c r="O185" s="86"/>
      <c r="P185" s="207">
        <f>O185*H185</f>
        <v>0</v>
      </c>
      <c r="Q185" s="207">
        <v>0</v>
      </c>
      <c r="R185" s="207">
        <f>Q185*H185</f>
        <v>0</v>
      </c>
      <c r="S185" s="207">
        <v>0</v>
      </c>
      <c r="T185" s="208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09" t="s">
        <v>185</v>
      </c>
      <c r="AT185" s="209" t="s">
        <v>181</v>
      </c>
      <c r="AU185" s="209" t="s">
        <v>77</v>
      </c>
      <c r="AY185" s="19" t="s">
        <v>180</v>
      </c>
      <c r="BE185" s="210">
        <f>IF(N185="základní",J185,0)</f>
        <v>0</v>
      </c>
      <c r="BF185" s="210">
        <f>IF(N185="snížená",J185,0)</f>
        <v>0</v>
      </c>
      <c r="BG185" s="210">
        <f>IF(N185="zákl. přenesená",J185,0)</f>
        <v>0</v>
      </c>
      <c r="BH185" s="210">
        <f>IF(N185="sníž. přenesená",J185,0)</f>
        <v>0</v>
      </c>
      <c r="BI185" s="210">
        <f>IF(N185="nulová",J185,0)</f>
        <v>0</v>
      </c>
      <c r="BJ185" s="19" t="s">
        <v>77</v>
      </c>
      <c r="BK185" s="210">
        <f>ROUND(I185*H185,2)</f>
        <v>0</v>
      </c>
      <c r="BL185" s="19" t="s">
        <v>185</v>
      </c>
      <c r="BM185" s="209" t="s">
        <v>978</v>
      </c>
    </row>
    <row r="186" s="2" customFormat="1" ht="16.5" customHeight="1">
      <c r="A186" s="40"/>
      <c r="B186" s="41"/>
      <c r="C186" s="198" t="s">
        <v>858</v>
      </c>
      <c r="D186" s="198" t="s">
        <v>181</v>
      </c>
      <c r="E186" s="199" t="s">
        <v>2980</v>
      </c>
      <c r="F186" s="200" t="s">
        <v>2981</v>
      </c>
      <c r="G186" s="201" t="s">
        <v>716</v>
      </c>
      <c r="H186" s="202">
        <v>20</v>
      </c>
      <c r="I186" s="203"/>
      <c r="J186" s="204">
        <f>ROUND(I186*H186,2)</f>
        <v>0</v>
      </c>
      <c r="K186" s="200" t="s">
        <v>19</v>
      </c>
      <c r="L186" s="46"/>
      <c r="M186" s="205" t="s">
        <v>19</v>
      </c>
      <c r="N186" s="206" t="s">
        <v>40</v>
      </c>
      <c r="O186" s="86"/>
      <c r="P186" s="207">
        <f>O186*H186</f>
        <v>0</v>
      </c>
      <c r="Q186" s="207">
        <v>0</v>
      </c>
      <c r="R186" s="207">
        <f>Q186*H186</f>
        <v>0</v>
      </c>
      <c r="S186" s="207">
        <v>0</v>
      </c>
      <c r="T186" s="208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09" t="s">
        <v>185</v>
      </c>
      <c r="AT186" s="209" t="s">
        <v>181</v>
      </c>
      <c r="AU186" s="209" t="s">
        <v>77</v>
      </c>
      <c r="AY186" s="19" t="s">
        <v>180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9" t="s">
        <v>77</v>
      </c>
      <c r="BK186" s="210">
        <f>ROUND(I186*H186,2)</f>
        <v>0</v>
      </c>
      <c r="BL186" s="19" t="s">
        <v>185</v>
      </c>
      <c r="BM186" s="209" t="s">
        <v>819</v>
      </c>
    </row>
    <row r="187" s="2" customFormat="1" ht="16.5" customHeight="1">
      <c r="A187" s="40"/>
      <c r="B187" s="41"/>
      <c r="C187" s="198" t="s">
        <v>611</v>
      </c>
      <c r="D187" s="198" t="s">
        <v>181</v>
      </c>
      <c r="E187" s="199" t="s">
        <v>2982</v>
      </c>
      <c r="F187" s="200" t="s">
        <v>2983</v>
      </c>
      <c r="G187" s="201" t="s">
        <v>716</v>
      </c>
      <c r="H187" s="202">
        <v>200</v>
      </c>
      <c r="I187" s="203"/>
      <c r="J187" s="204">
        <f>ROUND(I187*H187,2)</f>
        <v>0</v>
      </c>
      <c r="K187" s="200" t="s">
        <v>19</v>
      </c>
      <c r="L187" s="46"/>
      <c r="M187" s="205" t="s">
        <v>19</v>
      </c>
      <c r="N187" s="206" t="s">
        <v>40</v>
      </c>
      <c r="O187" s="86"/>
      <c r="P187" s="207">
        <f>O187*H187</f>
        <v>0</v>
      </c>
      <c r="Q187" s="207">
        <v>0</v>
      </c>
      <c r="R187" s="207">
        <f>Q187*H187</f>
        <v>0</v>
      </c>
      <c r="S187" s="207">
        <v>0</v>
      </c>
      <c r="T187" s="208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09" t="s">
        <v>185</v>
      </c>
      <c r="AT187" s="209" t="s">
        <v>181</v>
      </c>
      <c r="AU187" s="209" t="s">
        <v>77</v>
      </c>
      <c r="AY187" s="19" t="s">
        <v>180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9" t="s">
        <v>77</v>
      </c>
      <c r="BK187" s="210">
        <f>ROUND(I187*H187,2)</f>
        <v>0</v>
      </c>
      <c r="BL187" s="19" t="s">
        <v>185</v>
      </c>
      <c r="BM187" s="209" t="s">
        <v>987</v>
      </c>
    </row>
    <row r="188" s="2" customFormat="1" ht="24.15" customHeight="1">
      <c r="A188" s="40"/>
      <c r="B188" s="41"/>
      <c r="C188" s="198" t="s">
        <v>872</v>
      </c>
      <c r="D188" s="198" t="s">
        <v>181</v>
      </c>
      <c r="E188" s="199" t="s">
        <v>2984</v>
      </c>
      <c r="F188" s="200" t="s">
        <v>2985</v>
      </c>
      <c r="G188" s="201" t="s">
        <v>2977</v>
      </c>
      <c r="H188" s="202">
        <v>100</v>
      </c>
      <c r="I188" s="203"/>
      <c r="J188" s="204">
        <f>ROUND(I188*H188,2)</f>
        <v>0</v>
      </c>
      <c r="K188" s="200" t="s">
        <v>19</v>
      </c>
      <c r="L188" s="46"/>
      <c r="M188" s="205" t="s">
        <v>19</v>
      </c>
      <c r="N188" s="206" t="s">
        <v>40</v>
      </c>
      <c r="O188" s="86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09" t="s">
        <v>185</v>
      </c>
      <c r="AT188" s="209" t="s">
        <v>181</v>
      </c>
      <c r="AU188" s="209" t="s">
        <v>77</v>
      </c>
      <c r="AY188" s="19" t="s">
        <v>180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9" t="s">
        <v>77</v>
      </c>
      <c r="BK188" s="210">
        <f>ROUND(I188*H188,2)</f>
        <v>0</v>
      </c>
      <c r="BL188" s="19" t="s">
        <v>185</v>
      </c>
      <c r="BM188" s="209" t="s">
        <v>994</v>
      </c>
    </row>
    <row r="189" s="2" customFormat="1" ht="16.5" customHeight="1">
      <c r="A189" s="40"/>
      <c r="B189" s="41"/>
      <c r="C189" s="198" t="s">
        <v>617</v>
      </c>
      <c r="D189" s="198" t="s">
        <v>181</v>
      </c>
      <c r="E189" s="199" t="s">
        <v>2986</v>
      </c>
      <c r="F189" s="200" t="s">
        <v>2987</v>
      </c>
      <c r="G189" s="201" t="s">
        <v>2977</v>
      </c>
      <c r="H189" s="202">
        <v>100</v>
      </c>
      <c r="I189" s="203"/>
      <c r="J189" s="204">
        <f>ROUND(I189*H189,2)</f>
        <v>0</v>
      </c>
      <c r="K189" s="200" t="s">
        <v>19</v>
      </c>
      <c r="L189" s="46"/>
      <c r="M189" s="205" t="s">
        <v>19</v>
      </c>
      <c r="N189" s="206" t="s">
        <v>40</v>
      </c>
      <c r="O189" s="86"/>
      <c r="P189" s="207">
        <f>O189*H189</f>
        <v>0</v>
      </c>
      <c r="Q189" s="207">
        <v>0</v>
      </c>
      <c r="R189" s="207">
        <f>Q189*H189</f>
        <v>0</v>
      </c>
      <c r="S189" s="207">
        <v>0</v>
      </c>
      <c r="T189" s="208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09" t="s">
        <v>185</v>
      </c>
      <c r="AT189" s="209" t="s">
        <v>181</v>
      </c>
      <c r="AU189" s="209" t="s">
        <v>77</v>
      </c>
      <c r="AY189" s="19" t="s">
        <v>180</v>
      </c>
      <c r="BE189" s="210">
        <f>IF(N189="základní",J189,0)</f>
        <v>0</v>
      </c>
      <c r="BF189" s="210">
        <f>IF(N189="snížená",J189,0)</f>
        <v>0</v>
      </c>
      <c r="BG189" s="210">
        <f>IF(N189="zákl. přenesená",J189,0)</f>
        <v>0</v>
      </c>
      <c r="BH189" s="210">
        <f>IF(N189="sníž. přenesená",J189,0)</f>
        <v>0</v>
      </c>
      <c r="BI189" s="210">
        <f>IF(N189="nulová",J189,0)</f>
        <v>0</v>
      </c>
      <c r="BJ189" s="19" t="s">
        <v>77</v>
      </c>
      <c r="BK189" s="210">
        <f>ROUND(I189*H189,2)</f>
        <v>0</v>
      </c>
      <c r="BL189" s="19" t="s">
        <v>185</v>
      </c>
      <c r="BM189" s="209" t="s">
        <v>1001</v>
      </c>
    </row>
    <row r="190" s="2" customFormat="1" ht="16.5" customHeight="1">
      <c r="A190" s="40"/>
      <c r="B190" s="41"/>
      <c r="C190" s="198" t="s">
        <v>880</v>
      </c>
      <c r="D190" s="198" t="s">
        <v>181</v>
      </c>
      <c r="E190" s="199" t="s">
        <v>2988</v>
      </c>
      <c r="F190" s="200" t="s">
        <v>2989</v>
      </c>
      <c r="G190" s="201" t="s">
        <v>391</v>
      </c>
      <c r="H190" s="202">
        <v>10</v>
      </c>
      <c r="I190" s="203"/>
      <c r="J190" s="204">
        <f>ROUND(I190*H190,2)</f>
        <v>0</v>
      </c>
      <c r="K190" s="200" t="s">
        <v>19</v>
      </c>
      <c r="L190" s="46"/>
      <c r="M190" s="205" t="s">
        <v>19</v>
      </c>
      <c r="N190" s="206" t="s">
        <v>40</v>
      </c>
      <c r="O190" s="86"/>
      <c r="P190" s="207">
        <f>O190*H190</f>
        <v>0</v>
      </c>
      <c r="Q190" s="207">
        <v>0</v>
      </c>
      <c r="R190" s="207">
        <f>Q190*H190</f>
        <v>0</v>
      </c>
      <c r="S190" s="207">
        <v>0</v>
      </c>
      <c r="T190" s="208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09" t="s">
        <v>185</v>
      </c>
      <c r="AT190" s="209" t="s">
        <v>181</v>
      </c>
      <c r="AU190" s="209" t="s">
        <v>77</v>
      </c>
      <c r="AY190" s="19" t="s">
        <v>180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9" t="s">
        <v>77</v>
      </c>
      <c r="BK190" s="210">
        <f>ROUND(I190*H190,2)</f>
        <v>0</v>
      </c>
      <c r="BL190" s="19" t="s">
        <v>185</v>
      </c>
      <c r="BM190" s="209" t="s">
        <v>1008</v>
      </c>
    </row>
    <row r="191" s="11" customFormat="1" ht="25.92" customHeight="1">
      <c r="A191" s="11"/>
      <c r="B191" s="184"/>
      <c r="C191" s="185"/>
      <c r="D191" s="186" t="s">
        <v>68</v>
      </c>
      <c r="E191" s="187" t="s">
        <v>2990</v>
      </c>
      <c r="F191" s="187" t="s">
        <v>2991</v>
      </c>
      <c r="G191" s="185"/>
      <c r="H191" s="185"/>
      <c r="I191" s="188"/>
      <c r="J191" s="189">
        <f>BK191</f>
        <v>0</v>
      </c>
      <c r="K191" s="185"/>
      <c r="L191" s="190"/>
      <c r="M191" s="191"/>
      <c r="N191" s="192"/>
      <c r="O191" s="192"/>
      <c r="P191" s="193">
        <f>SUM(P192:P199)</f>
        <v>0</v>
      </c>
      <c r="Q191" s="192"/>
      <c r="R191" s="193">
        <f>SUM(R192:R199)</f>
        <v>0</v>
      </c>
      <c r="S191" s="192"/>
      <c r="T191" s="194">
        <f>SUM(T192:T199)</f>
        <v>0</v>
      </c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R191" s="195" t="s">
        <v>77</v>
      </c>
      <c r="AT191" s="196" t="s">
        <v>68</v>
      </c>
      <c r="AU191" s="196" t="s">
        <v>69</v>
      </c>
      <c r="AY191" s="195" t="s">
        <v>180</v>
      </c>
      <c r="BK191" s="197">
        <f>SUM(BK192:BK199)</f>
        <v>0</v>
      </c>
    </row>
    <row r="192" s="2" customFormat="1" ht="24.15" customHeight="1">
      <c r="A192" s="40"/>
      <c r="B192" s="41"/>
      <c r="C192" s="198" t="s">
        <v>621</v>
      </c>
      <c r="D192" s="198" t="s">
        <v>181</v>
      </c>
      <c r="E192" s="199" t="s">
        <v>669</v>
      </c>
      <c r="F192" s="200" t="s">
        <v>2992</v>
      </c>
      <c r="G192" s="201" t="s">
        <v>385</v>
      </c>
      <c r="H192" s="202">
        <v>115</v>
      </c>
      <c r="I192" s="203"/>
      <c r="J192" s="204">
        <f>ROUND(I192*H192,2)</f>
        <v>0</v>
      </c>
      <c r="K192" s="200" t="s">
        <v>19</v>
      </c>
      <c r="L192" s="46"/>
      <c r="M192" s="205" t="s">
        <v>19</v>
      </c>
      <c r="N192" s="206" t="s">
        <v>40</v>
      </c>
      <c r="O192" s="86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09" t="s">
        <v>185</v>
      </c>
      <c r="AT192" s="209" t="s">
        <v>181</v>
      </c>
      <c r="AU192" s="209" t="s">
        <v>77</v>
      </c>
      <c r="AY192" s="19" t="s">
        <v>180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9" t="s">
        <v>77</v>
      </c>
      <c r="BK192" s="210">
        <f>ROUND(I192*H192,2)</f>
        <v>0</v>
      </c>
      <c r="BL192" s="19" t="s">
        <v>185</v>
      </c>
      <c r="BM192" s="209" t="s">
        <v>1013</v>
      </c>
    </row>
    <row r="193" s="2" customFormat="1" ht="16.5" customHeight="1">
      <c r="A193" s="40"/>
      <c r="B193" s="41"/>
      <c r="C193" s="198" t="s">
        <v>889</v>
      </c>
      <c r="D193" s="198" t="s">
        <v>181</v>
      </c>
      <c r="E193" s="199" t="s">
        <v>975</v>
      </c>
      <c r="F193" s="200" t="s">
        <v>2993</v>
      </c>
      <c r="G193" s="201" t="s">
        <v>227</v>
      </c>
      <c r="H193" s="202">
        <v>1</v>
      </c>
      <c r="I193" s="203"/>
      <c r="J193" s="204">
        <f>ROUND(I193*H193,2)</f>
        <v>0</v>
      </c>
      <c r="K193" s="200" t="s">
        <v>19</v>
      </c>
      <c r="L193" s="46"/>
      <c r="M193" s="205" t="s">
        <v>19</v>
      </c>
      <c r="N193" s="206" t="s">
        <v>40</v>
      </c>
      <c r="O193" s="86"/>
      <c r="P193" s="207">
        <f>O193*H193</f>
        <v>0</v>
      </c>
      <c r="Q193" s="207">
        <v>0</v>
      </c>
      <c r="R193" s="207">
        <f>Q193*H193</f>
        <v>0</v>
      </c>
      <c r="S193" s="207">
        <v>0</v>
      </c>
      <c r="T193" s="208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09" t="s">
        <v>185</v>
      </c>
      <c r="AT193" s="209" t="s">
        <v>181</v>
      </c>
      <c r="AU193" s="209" t="s">
        <v>77</v>
      </c>
      <c r="AY193" s="19" t="s">
        <v>180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9" t="s">
        <v>77</v>
      </c>
      <c r="BK193" s="210">
        <f>ROUND(I193*H193,2)</f>
        <v>0</v>
      </c>
      <c r="BL193" s="19" t="s">
        <v>185</v>
      </c>
      <c r="BM193" s="209" t="s">
        <v>1017</v>
      </c>
    </row>
    <row r="194" s="2" customFormat="1" ht="24.15" customHeight="1">
      <c r="A194" s="40"/>
      <c r="B194" s="41"/>
      <c r="C194" s="198" t="s">
        <v>627</v>
      </c>
      <c r="D194" s="198" t="s">
        <v>181</v>
      </c>
      <c r="E194" s="199" t="s">
        <v>980</v>
      </c>
      <c r="F194" s="200" t="s">
        <v>2994</v>
      </c>
      <c r="G194" s="201" t="s">
        <v>385</v>
      </c>
      <c r="H194" s="202">
        <v>115</v>
      </c>
      <c r="I194" s="203"/>
      <c r="J194" s="204">
        <f>ROUND(I194*H194,2)</f>
        <v>0</v>
      </c>
      <c r="K194" s="200" t="s">
        <v>19</v>
      </c>
      <c r="L194" s="46"/>
      <c r="M194" s="205" t="s">
        <v>19</v>
      </c>
      <c r="N194" s="206" t="s">
        <v>40</v>
      </c>
      <c r="O194" s="86"/>
      <c r="P194" s="207">
        <f>O194*H194</f>
        <v>0</v>
      </c>
      <c r="Q194" s="207">
        <v>0</v>
      </c>
      <c r="R194" s="207">
        <f>Q194*H194</f>
        <v>0</v>
      </c>
      <c r="S194" s="207">
        <v>0</v>
      </c>
      <c r="T194" s="208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09" t="s">
        <v>185</v>
      </c>
      <c r="AT194" s="209" t="s">
        <v>181</v>
      </c>
      <c r="AU194" s="209" t="s">
        <v>77</v>
      </c>
      <c r="AY194" s="19" t="s">
        <v>180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9" t="s">
        <v>77</v>
      </c>
      <c r="BK194" s="210">
        <f>ROUND(I194*H194,2)</f>
        <v>0</v>
      </c>
      <c r="BL194" s="19" t="s">
        <v>185</v>
      </c>
      <c r="BM194" s="209" t="s">
        <v>1052</v>
      </c>
    </row>
    <row r="195" s="2" customFormat="1" ht="16.5" customHeight="1">
      <c r="A195" s="40"/>
      <c r="B195" s="41"/>
      <c r="C195" s="198" t="s">
        <v>903</v>
      </c>
      <c r="D195" s="198" t="s">
        <v>181</v>
      </c>
      <c r="E195" s="199" t="s">
        <v>984</v>
      </c>
      <c r="F195" s="200" t="s">
        <v>2995</v>
      </c>
      <c r="G195" s="201" t="s">
        <v>227</v>
      </c>
      <c r="H195" s="202">
        <v>1</v>
      </c>
      <c r="I195" s="203"/>
      <c r="J195" s="204">
        <f>ROUND(I195*H195,2)</f>
        <v>0</v>
      </c>
      <c r="K195" s="200" t="s">
        <v>19</v>
      </c>
      <c r="L195" s="46"/>
      <c r="M195" s="205" t="s">
        <v>19</v>
      </c>
      <c r="N195" s="206" t="s">
        <v>40</v>
      </c>
      <c r="O195" s="86"/>
      <c r="P195" s="207">
        <f>O195*H195</f>
        <v>0</v>
      </c>
      <c r="Q195" s="207">
        <v>0</v>
      </c>
      <c r="R195" s="207">
        <f>Q195*H195</f>
        <v>0</v>
      </c>
      <c r="S195" s="207">
        <v>0</v>
      </c>
      <c r="T195" s="208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09" t="s">
        <v>185</v>
      </c>
      <c r="AT195" s="209" t="s">
        <v>181</v>
      </c>
      <c r="AU195" s="209" t="s">
        <v>77</v>
      </c>
      <c r="AY195" s="19" t="s">
        <v>180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9" t="s">
        <v>77</v>
      </c>
      <c r="BK195" s="210">
        <f>ROUND(I195*H195,2)</f>
        <v>0</v>
      </c>
      <c r="BL195" s="19" t="s">
        <v>185</v>
      </c>
      <c r="BM195" s="209" t="s">
        <v>1544</v>
      </c>
    </row>
    <row r="196" s="2" customFormat="1" ht="16.5" customHeight="1">
      <c r="A196" s="40"/>
      <c r="B196" s="41"/>
      <c r="C196" s="198" t="s">
        <v>630</v>
      </c>
      <c r="D196" s="198" t="s">
        <v>181</v>
      </c>
      <c r="E196" s="199" t="s">
        <v>705</v>
      </c>
      <c r="F196" s="200" t="s">
        <v>2845</v>
      </c>
      <c r="G196" s="201" t="s">
        <v>227</v>
      </c>
      <c r="H196" s="202">
        <v>1</v>
      </c>
      <c r="I196" s="203"/>
      <c r="J196" s="204">
        <f>ROUND(I196*H196,2)</f>
        <v>0</v>
      </c>
      <c r="K196" s="200" t="s">
        <v>19</v>
      </c>
      <c r="L196" s="46"/>
      <c r="M196" s="205" t="s">
        <v>19</v>
      </c>
      <c r="N196" s="206" t="s">
        <v>40</v>
      </c>
      <c r="O196" s="86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9" t="s">
        <v>185</v>
      </c>
      <c r="AT196" s="209" t="s">
        <v>181</v>
      </c>
      <c r="AU196" s="209" t="s">
        <v>77</v>
      </c>
      <c r="AY196" s="19" t="s">
        <v>180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9" t="s">
        <v>77</v>
      </c>
      <c r="BK196" s="210">
        <f>ROUND(I196*H196,2)</f>
        <v>0</v>
      </c>
      <c r="BL196" s="19" t="s">
        <v>185</v>
      </c>
      <c r="BM196" s="209" t="s">
        <v>1059</v>
      </c>
    </row>
    <row r="197" s="2" customFormat="1" ht="16.5" customHeight="1">
      <c r="A197" s="40"/>
      <c r="B197" s="41"/>
      <c r="C197" s="198" t="s">
        <v>912</v>
      </c>
      <c r="D197" s="198" t="s">
        <v>181</v>
      </c>
      <c r="E197" s="199" t="s">
        <v>998</v>
      </c>
      <c r="F197" s="200" t="s">
        <v>2996</v>
      </c>
      <c r="G197" s="201" t="s">
        <v>307</v>
      </c>
      <c r="H197" s="202">
        <v>60</v>
      </c>
      <c r="I197" s="203"/>
      <c r="J197" s="204">
        <f>ROUND(I197*H197,2)</f>
        <v>0</v>
      </c>
      <c r="K197" s="200" t="s">
        <v>19</v>
      </c>
      <c r="L197" s="46"/>
      <c r="M197" s="205" t="s">
        <v>19</v>
      </c>
      <c r="N197" s="206" t="s">
        <v>40</v>
      </c>
      <c r="O197" s="86"/>
      <c r="P197" s="207">
        <f>O197*H197</f>
        <v>0</v>
      </c>
      <c r="Q197" s="207">
        <v>0</v>
      </c>
      <c r="R197" s="207">
        <f>Q197*H197</f>
        <v>0</v>
      </c>
      <c r="S197" s="207">
        <v>0</v>
      </c>
      <c r="T197" s="208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09" t="s">
        <v>185</v>
      </c>
      <c r="AT197" s="209" t="s">
        <v>181</v>
      </c>
      <c r="AU197" s="209" t="s">
        <v>77</v>
      </c>
      <c r="AY197" s="19" t="s">
        <v>180</v>
      </c>
      <c r="BE197" s="210">
        <f>IF(N197="základní",J197,0)</f>
        <v>0</v>
      </c>
      <c r="BF197" s="210">
        <f>IF(N197="snížená",J197,0)</f>
        <v>0</v>
      </c>
      <c r="BG197" s="210">
        <f>IF(N197="zákl. přenesená",J197,0)</f>
        <v>0</v>
      </c>
      <c r="BH197" s="210">
        <f>IF(N197="sníž. přenesená",J197,0)</f>
        <v>0</v>
      </c>
      <c r="BI197" s="210">
        <f>IF(N197="nulová",J197,0)</f>
        <v>0</v>
      </c>
      <c r="BJ197" s="19" t="s">
        <v>77</v>
      </c>
      <c r="BK197" s="210">
        <f>ROUND(I197*H197,2)</f>
        <v>0</v>
      </c>
      <c r="BL197" s="19" t="s">
        <v>185</v>
      </c>
      <c r="BM197" s="209" t="s">
        <v>1064</v>
      </c>
    </row>
    <row r="198" s="2" customFormat="1" ht="16.5" customHeight="1">
      <c r="A198" s="40"/>
      <c r="B198" s="41"/>
      <c r="C198" s="198" t="s">
        <v>637</v>
      </c>
      <c r="D198" s="198" t="s">
        <v>181</v>
      </c>
      <c r="E198" s="199" t="s">
        <v>711</v>
      </c>
      <c r="F198" s="200" t="s">
        <v>2863</v>
      </c>
      <c r="G198" s="201" t="s">
        <v>227</v>
      </c>
      <c r="H198" s="202">
        <v>1</v>
      </c>
      <c r="I198" s="203"/>
      <c r="J198" s="204">
        <f>ROUND(I198*H198,2)</f>
        <v>0</v>
      </c>
      <c r="K198" s="200" t="s">
        <v>19</v>
      </c>
      <c r="L198" s="46"/>
      <c r="M198" s="205" t="s">
        <v>19</v>
      </c>
      <c r="N198" s="206" t="s">
        <v>40</v>
      </c>
      <c r="O198" s="86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9" t="s">
        <v>185</v>
      </c>
      <c r="AT198" s="209" t="s">
        <v>181</v>
      </c>
      <c r="AU198" s="209" t="s">
        <v>77</v>
      </c>
      <c r="AY198" s="19" t="s">
        <v>180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9" t="s">
        <v>77</v>
      </c>
      <c r="BK198" s="210">
        <f>ROUND(I198*H198,2)</f>
        <v>0</v>
      </c>
      <c r="BL198" s="19" t="s">
        <v>185</v>
      </c>
      <c r="BM198" s="209" t="s">
        <v>1077</v>
      </c>
    </row>
    <row r="199" s="2" customFormat="1" ht="16.5" customHeight="1">
      <c r="A199" s="40"/>
      <c r="B199" s="41"/>
      <c r="C199" s="198" t="s">
        <v>926</v>
      </c>
      <c r="D199" s="198" t="s">
        <v>181</v>
      </c>
      <c r="E199" s="199" t="s">
        <v>1010</v>
      </c>
      <c r="F199" s="200" t="s">
        <v>2865</v>
      </c>
      <c r="G199" s="201" t="s">
        <v>227</v>
      </c>
      <c r="H199" s="202">
        <v>1</v>
      </c>
      <c r="I199" s="203"/>
      <c r="J199" s="204">
        <f>ROUND(I199*H199,2)</f>
        <v>0</v>
      </c>
      <c r="K199" s="200" t="s">
        <v>19</v>
      </c>
      <c r="L199" s="46"/>
      <c r="M199" s="205" t="s">
        <v>19</v>
      </c>
      <c r="N199" s="206" t="s">
        <v>40</v>
      </c>
      <c r="O199" s="86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9" t="s">
        <v>185</v>
      </c>
      <c r="AT199" s="209" t="s">
        <v>181</v>
      </c>
      <c r="AU199" s="209" t="s">
        <v>77</v>
      </c>
      <c r="AY199" s="19" t="s">
        <v>180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9" t="s">
        <v>77</v>
      </c>
      <c r="BK199" s="210">
        <f>ROUND(I199*H199,2)</f>
        <v>0</v>
      </c>
      <c r="BL199" s="19" t="s">
        <v>185</v>
      </c>
      <c r="BM199" s="209" t="s">
        <v>1068</v>
      </c>
    </row>
    <row r="200" s="11" customFormat="1" ht="25.92" customHeight="1">
      <c r="A200" s="11"/>
      <c r="B200" s="184"/>
      <c r="C200" s="185"/>
      <c r="D200" s="186" t="s">
        <v>68</v>
      </c>
      <c r="E200" s="187" t="s">
        <v>205</v>
      </c>
      <c r="F200" s="187" t="s">
        <v>2997</v>
      </c>
      <c r="G200" s="185"/>
      <c r="H200" s="185"/>
      <c r="I200" s="188"/>
      <c r="J200" s="189">
        <f>BK200</f>
        <v>0</v>
      </c>
      <c r="K200" s="185"/>
      <c r="L200" s="190"/>
      <c r="M200" s="191"/>
      <c r="N200" s="192"/>
      <c r="O200" s="192"/>
      <c r="P200" s="193">
        <f>SUM(P201:P209)</f>
        <v>0</v>
      </c>
      <c r="Q200" s="192"/>
      <c r="R200" s="193">
        <f>SUM(R201:R209)</f>
        <v>0</v>
      </c>
      <c r="S200" s="192"/>
      <c r="T200" s="194">
        <f>SUM(T201:T209)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5" t="s">
        <v>77</v>
      </c>
      <c r="AT200" s="196" t="s">
        <v>68</v>
      </c>
      <c r="AU200" s="196" t="s">
        <v>69</v>
      </c>
      <c r="AY200" s="195" t="s">
        <v>180</v>
      </c>
      <c r="BK200" s="197">
        <f>SUM(BK201:BK209)</f>
        <v>0</v>
      </c>
    </row>
    <row r="201" s="2" customFormat="1" ht="21.75" customHeight="1">
      <c r="A201" s="40"/>
      <c r="B201" s="41"/>
      <c r="C201" s="198" t="s">
        <v>647</v>
      </c>
      <c r="D201" s="198" t="s">
        <v>181</v>
      </c>
      <c r="E201" s="199" t="s">
        <v>717</v>
      </c>
      <c r="F201" s="200" t="s">
        <v>2998</v>
      </c>
      <c r="G201" s="201" t="s">
        <v>716</v>
      </c>
      <c r="H201" s="202">
        <v>24</v>
      </c>
      <c r="I201" s="203"/>
      <c r="J201" s="204">
        <f>ROUND(I201*H201,2)</f>
        <v>0</v>
      </c>
      <c r="K201" s="200" t="s">
        <v>19</v>
      </c>
      <c r="L201" s="46"/>
      <c r="M201" s="205" t="s">
        <v>19</v>
      </c>
      <c r="N201" s="206" t="s">
        <v>40</v>
      </c>
      <c r="O201" s="86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09" t="s">
        <v>185</v>
      </c>
      <c r="AT201" s="209" t="s">
        <v>181</v>
      </c>
      <c r="AU201" s="209" t="s">
        <v>77</v>
      </c>
      <c r="AY201" s="19" t="s">
        <v>180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9" t="s">
        <v>77</v>
      </c>
      <c r="BK201" s="210">
        <f>ROUND(I201*H201,2)</f>
        <v>0</v>
      </c>
      <c r="BL201" s="19" t="s">
        <v>185</v>
      </c>
      <c r="BM201" s="209" t="s">
        <v>1082</v>
      </c>
    </row>
    <row r="202" s="2" customFormat="1" ht="16.5" customHeight="1">
      <c r="A202" s="40"/>
      <c r="B202" s="41"/>
      <c r="C202" s="198" t="s">
        <v>935</v>
      </c>
      <c r="D202" s="198" t="s">
        <v>181</v>
      </c>
      <c r="E202" s="199" t="s">
        <v>1049</v>
      </c>
      <c r="F202" s="200" t="s">
        <v>2999</v>
      </c>
      <c r="G202" s="201" t="s">
        <v>716</v>
      </c>
      <c r="H202" s="202">
        <v>10</v>
      </c>
      <c r="I202" s="203"/>
      <c r="J202" s="204">
        <f>ROUND(I202*H202,2)</f>
        <v>0</v>
      </c>
      <c r="K202" s="200" t="s">
        <v>19</v>
      </c>
      <c r="L202" s="46"/>
      <c r="M202" s="205" t="s">
        <v>19</v>
      </c>
      <c r="N202" s="206" t="s">
        <v>40</v>
      </c>
      <c r="O202" s="86"/>
      <c r="P202" s="207">
        <f>O202*H202</f>
        <v>0</v>
      </c>
      <c r="Q202" s="207">
        <v>0</v>
      </c>
      <c r="R202" s="207">
        <f>Q202*H202</f>
        <v>0</v>
      </c>
      <c r="S202" s="207">
        <v>0</v>
      </c>
      <c r="T202" s="20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09" t="s">
        <v>185</v>
      </c>
      <c r="AT202" s="209" t="s">
        <v>181</v>
      </c>
      <c r="AU202" s="209" t="s">
        <v>77</v>
      </c>
      <c r="AY202" s="19" t="s">
        <v>180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9" t="s">
        <v>77</v>
      </c>
      <c r="BK202" s="210">
        <f>ROUND(I202*H202,2)</f>
        <v>0</v>
      </c>
      <c r="BL202" s="19" t="s">
        <v>185</v>
      </c>
      <c r="BM202" s="209" t="s">
        <v>1095</v>
      </c>
    </row>
    <row r="203" s="2" customFormat="1" ht="16.5" customHeight="1">
      <c r="A203" s="40"/>
      <c r="B203" s="41"/>
      <c r="C203" s="198" t="s">
        <v>942</v>
      </c>
      <c r="D203" s="198" t="s">
        <v>181</v>
      </c>
      <c r="E203" s="199" t="s">
        <v>721</v>
      </c>
      <c r="F203" s="200" t="s">
        <v>3000</v>
      </c>
      <c r="G203" s="201" t="s">
        <v>716</v>
      </c>
      <c r="H203" s="202">
        <v>10</v>
      </c>
      <c r="I203" s="203"/>
      <c r="J203" s="204">
        <f>ROUND(I203*H203,2)</f>
        <v>0</v>
      </c>
      <c r="K203" s="200" t="s">
        <v>19</v>
      </c>
      <c r="L203" s="46"/>
      <c r="M203" s="205" t="s">
        <v>19</v>
      </c>
      <c r="N203" s="206" t="s">
        <v>40</v>
      </c>
      <c r="O203" s="86"/>
      <c r="P203" s="207">
        <f>O203*H203</f>
        <v>0</v>
      </c>
      <c r="Q203" s="207">
        <v>0</v>
      </c>
      <c r="R203" s="207">
        <f>Q203*H203</f>
        <v>0</v>
      </c>
      <c r="S203" s="207">
        <v>0</v>
      </c>
      <c r="T203" s="208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09" t="s">
        <v>185</v>
      </c>
      <c r="AT203" s="209" t="s">
        <v>181</v>
      </c>
      <c r="AU203" s="209" t="s">
        <v>77</v>
      </c>
      <c r="AY203" s="19" t="s">
        <v>180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9" t="s">
        <v>77</v>
      </c>
      <c r="BK203" s="210">
        <f>ROUND(I203*H203,2)</f>
        <v>0</v>
      </c>
      <c r="BL203" s="19" t="s">
        <v>185</v>
      </c>
      <c r="BM203" s="209" t="s">
        <v>1099</v>
      </c>
    </row>
    <row r="204" s="2" customFormat="1" ht="16.5" customHeight="1">
      <c r="A204" s="40"/>
      <c r="B204" s="41"/>
      <c r="C204" s="198" t="s">
        <v>753</v>
      </c>
      <c r="D204" s="198" t="s">
        <v>181</v>
      </c>
      <c r="E204" s="199" t="s">
        <v>1061</v>
      </c>
      <c r="F204" s="200" t="s">
        <v>2845</v>
      </c>
      <c r="G204" s="201" t="s">
        <v>227</v>
      </c>
      <c r="H204" s="202">
        <v>1</v>
      </c>
      <c r="I204" s="203"/>
      <c r="J204" s="204">
        <f>ROUND(I204*H204,2)</f>
        <v>0</v>
      </c>
      <c r="K204" s="200" t="s">
        <v>19</v>
      </c>
      <c r="L204" s="46"/>
      <c r="M204" s="205" t="s">
        <v>19</v>
      </c>
      <c r="N204" s="206" t="s">
        <v>40</v>
      </c>
      <c r="O204" s="86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9" t="s">
        <v>185</v>
      </c>
      <c r="AT204" s="209" t="s">
        <v>181</v>
      </c>
      <c r="AU204" s="209" t="s">
        <v>77</v>
      </c>
      <c r="AY204" s="19" t="s">
        <v>180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9" t="s">
        <v>77</v>
      </c>
      <c r="BK204" s="210">
        <f>ROUND(I204*H204,2)</f>
        <v>0</v>
      </c>
      <c r="BL204" s="19" t="s">
        <v>185</v>
      </c>
      <c r="BM204" s="209" t="s">
        <v>1105</v>
      </c>
    </row>
    <row r="205" s="2" customFormat="1" ht="16.5" customHeight="1">
      <c r="A205" s="40"/>
      <c r="B205" s="41"/>
      <c r="C205" s="198" t="s">
        <v>669</v>
      </c>
      <c r="D205" s="198" t="s">
        <v>181</v>
      </c>
      <c r="E205" s="199" t="s">
        <v>724</v>
      </c>
      <c r="F205" s="200" t="s">
        <v>2847</v>
      </c>
      <c r="G205" s="201" t="s">
        <v>227</v>
      </c>
      <c r="H205" s="202">
        <v>1</v>
      </c>
      <c r="I205" s="203"/>
      <c r="J205" s="204">
        <f>ROUND(I205*H205,2)</f>
        <v>0</v>
      </c>
      <c r="K205" s="200" t="s">
        <v>19</v>
      </c>
      <c r="L205" s="46"/>
      <c r="M205" s="205" t="s">
        <v>19</v>
      </c>
      <c r="N205" s="206" t="s">
        <v>40</v>
      </c>
      <c r="O205" s="86"/>
      <c r="P205" s="207">
        <f>O205*H205</f>
        <v>0</v>
      </c>
      <c r="Q205" s="207">
        <v>0</v>
      </c>
      <c r="R205" s="207">
        <f>Q205*H205</f>
        <v>0</v>
      </c>
      <c r="S205" s="207">
        <v>0</v>
      </c>
      <c r="T205" s="208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9" t="s">
        <v>185</v>
      </c>
      <c r="AT205" s="209" t="s">
        <v>181</v>
      </c>
      <c r="AU205" s="209" t="s">
        <v>77</v>
      </c>
      <c r="AY205" s="19" t="s">
        <v>180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9" t="s">
        <v>77</v>
      </c>
      <c r="BK205" s="210">
        <f>ROUND(I205*H205,2)</f>
        <v>0</v>
      </c>
      <c r="BL205" s="19" t="s">
        <v>185</v>
      </c>
      <c r="BM205" s="209" t="s">
        <v>1110</v>
      </c>
    </row>
    <row r="206" s="2" customFormat="1" ht="16.5" customHeight="1">
      <c r="A206" s="40"/>
      <c r="B206" s="41"/>
      <c r="C206" s="198" t="s">
        <v>975</v>
      </c>
      <c r="D206" s="198" t="s">
        <v>181</v>
      </c>
      <c r="E206" s="199" t="s">
        <v>1074</v>
      </c>
      <c r="F206" s="200" t="s">
        <v>3001</v>
      </c>
      <c r="G206" s="201" t="s">
        <v>227</v>
      </c>
      <c r="H206" s="202">
        <v>2</v>
      </c>
      <c r="I206" s="203"/>
      <c r="J206" s="204">
        <f>ROUND(I206*H206,2)</f>
        <v>0</v>
      </c>
      <c r="K206" s="200" t="s">
        <v>19</v>
      </c>
      <c r="L206" s="46"/>
      <c r="M206" s="205" t="s">
        <v>19</v>
      </c>
      <c r="N206" s="206" t="s">
        <v>40</v>
      </c>
      <c r="O206" s="86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09" t="s">
        <v>185</v>
      </c>
      <c r="AT206" s="209" t="s">
        <v>181</v>
      </c>
      <c r="AU206" s="209" t="s">
        <v>77</v>
      </c>
      <c r="AY206" s="19" t="s">
        <v>180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9" t="s">
        <v>77</v>
      </c>
      <c r="BK206" s="210">
        <f>ROUND(I206*H206,2)</f>
        <v>0</v>
      </c>
      <c r="BL206" s="19" t="s">
        <v>185</v>
      </c>
      <c r="BM206" s="209" t="s">
        <v>1116</v>
      </c>
    </row>
    <row r="207" s="2" customFormat="1" ht="16.5" customHeight="1">
      <c r="A207" s="40"/>
      <c r="B207" s="41"/>
      <c r="C207" s="198" t="s">
        <v>980</v>
      </c>
      <c r="D207" s="198" t="s">
        <v>181</v>
      </c>
      <c r="E207" s="199" t="s">
        <v>728</v>
      </c>
      <c r="F207" s="200" t="s">
        <v>3002</v>
      </c>
      <c r="G207" s="201" t="s">
        <v>227</v>
      </c>
      <c r="H207" s="202">
        <v>2</v>
      </c>
      <c r="I207" s="203"/>
      <c r="J207" s="204">
        <f>ROUND(I207*H207,2)</f>
        <v>0</v>
      </c>
      <c r="K207" s="200" t="s">
        <v>19</v>
      </c>
      <c r="L207" s="46"/>
      <c r="M207" s="205" t="s">
        <v>19</v>
      </c>
      <c r="N207" s="206" t="s">
        <v>40</v>
      </c>
      <c r="O207" s="86"/>
      <c r="P207" s="207">
        <f>O207*H207</f>
        <v>0</v>
      </c>
      <c r="Q207" s="207">
        <v>0</v>
      </c>
      <c r="R207" s="207">
        <f>Q207*H207</f>
        <v>0</v>
      </c>
      <c r="S207" s="207">
        <v>0</v>
      </c>
      <c r="T207" s="208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09" t="s">
        <v>185</v>
      </c>
      <c r="AT207" s="209" t="s">
        <v>181</v>
      </c>
      <c r="AU207" s="209" t="s">
        <v>77</v>
      </c>
      <c r="AY207" s="19" t="s">
        <v>180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9" t="s">
        <v>77</v>
      </c>
      <c r="BK207" s="210">
        <f>ROUND(I207*H207,2)</f>
        <v>0</v>
      </c>
      <c r="BL207" s="19" t="s">
        <v>185</v>
      </c>
      <c r="BM207" s="209" t="s">
        <v>1123</v>
      </c>
    </row>
    <row r="208" s="2" customFormat="1" ht="16.5" customHeight="1">
      <c r="A208" s="40"/>
      <c r="B208" s="41"/>
      <c r="C208" s="198" t="s">
        <v>984</v>
      </c>
      <c r="D208" s="198" t="s">
        <v>181</v>
      </c>
      <c r="E208" s="199" t="s">
        <v>1092</v>
      </c>
      <c r="F208" s="200" t="s">
        <v>2863</v>
      </c>
      <c r="G208" s="201" t="s">
        <v>227</v>
      </c>
      <c r="H208" s="202">
        <v>2</v>
      </c>
      <c r="I208" s="203"/>
      <c r="J208" s="204">
        <f>ROUND(I208*H208,2)</f>
        <v>0</v>
      </c>
      <c r="K208" s="200" t="s">
        <v>19</v>
      </c>
      <c r="L208" s="46"/>
      <c r="M208" s="205" t="s">
        <v>19</v>
      </c>
      <c r="N208" s="206" t="s">
        <v>40</v>
      </c>
      <c r="O208" s="86"/>
      <c r="P208" s="207">
        <f>O208*H208</f>
        <v>0</v>
      </c>
      <c r="Q208" s="207">
        <v>0</v>
      </c>
      <c r="R208" s="207">
        <f>Q208*H208</f>
        <v>0</v>
      </c>
      <c r="S208" s="207">
        <v>0</v>
      </c>
      <c r="T208" s="208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09" t="s">
        <v>185</v>
      </c>
      <c r="AT208" s="209" t="s">
        <v>181</v>
      </c>
      <c r="AU208" s="209" t="s">
        <v>77</v>
      </c>
      <c r="AY208" s="19" t="s">
        <v>180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9" t="s">
        <v>77</v>
      </c>
      <c r="BK208" s="210">
        <f>ROUND(I208*H208,2)</f>
        <v>0</v>
      </c>
      <c r="BL208" s="19" t="s">
        <v>185</v>
      </c>
      <c r="BM208" s="209" t="s">
        <v>1128</v>
      </c>
    </row>
    <row r="209" s="2" customFormat="1" ht="16.5" customHeight="1">
      <c r="A209" s="40"/>
      <c r="B209" s="41"/>
      <c r="C209" s="198" t="s">
        <v>705</v>
      </c>
      <c r="D209" s="198" t="s">
        <v>181</v>
      </c>
      <c r="E209" s="199" t="s">
        <v>731</v>
      </c>
      <c r="F209" s="200" t="s">
        <v>2865</v>
      </c>
      <c r="G209" s="201" t="s">
        <v>227</v>
      </c>
      <c r="H209" s="202">
        <v>2</v>
      </c>
      <c r="I209" s="203"/>
      <c r="J209" s="204">
        <f>ROUND(I209*H209,2)</f>
        <v>0</v>
      </c>
      <c r="K209" s="200" t="s">
        <v>19</v>
      </c>
      <c r="L209" s="46"/>
      <c r="M209" s="205" t="s">
        <v>19</v>
      </c>
      <c r="N209" s="206" t="s">
        <v>40</v>
      </c>
      <c r="O209" s="86"/>
      <c r="P209" s="207">
        <f>O209*H209</f>
        <v>0</v>
      </c>
      <c r="Q209" s="207">
        <v>0</v>
      </c>
      <c r="R209" s="207">
        <f>Q209*H209</f>
        <v>0</v>
      </c>
      <c r="S209" s="207">
        <v>0</v>
      </c>
      <c r="T209" s="208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09" t="s">
        <v>185</v>
      </c>
      <c r="AT209" s="209" t="s">
        <v>181</v>
      </c>
      <c r="AU209" s="209" t="s">
        <v>77</v>
      </c>
      <c r="AY209" s="19" t="s">
        <v>180</v>
      </c>
      <c r="BE209" s="210">
        <f>IF(N209="základní",J209,0)</f>
        <v>0</v>
      </c>
      <c r="BF209" s="210">
        <f>IF(N209="snížená",J209,0)</f>
        <v>0</v>
      </c>
      <c r="BG209" s="210">
        <f>IF(N209="zákl. přenesená",J209,0)</f>
        <v>0</v>
      </c>
      <c r="BH209" s="210">
        <f>IF(N209="sníž. přenesená",J209,0)</f>
        <v>0</v>
      </c>
      <c r="BI209" s="210">
        <f>IF(N209="nulová",J209,0)</f>
        <v>0</v>
      </c>
      <c r="BJ209" s="19" t="s">
        <v>77</v>
      </c>
      <c r="BK209" s="210">
        <f>ROUND(I209*H209,2)</f>
        <v>0</v>
      </c>
      <c r="BL209" s="19" t="s">
        <v>185</v>
      </c>
      <c r="BM209" s="209" t="s">
        <v>1133</v>
      </c>
    </row>
    <row r="210" s="11" customFormat="1" ht="25.92" customHeight="1">
      <c r="A210" s="11"/>
      <c r="B210" s="184"/>
      <c r="C210" s="185"/>
      <c r="D210" s="186" t="s">
        <v>68</v>
      </c>
      <c r="E210" s="187" t="s">
        <v>229</v>
      </c>
      <c r="F210" s="187" t="s">
        <v>3003</v>
      </c>
      <c r="G210" s="185"/>
      <c r="H210" s="185"/>
      <c r="I210" s="188"/>
      <c r="J210" s="189">
        <f>BK210</f>
        <v>0</v>
      </c>
      <c r="K210" s="185"/>
      <c r="L210" s="190"/>
      <c r="M210" s="191"/>
      <c r="N210" s="192"/>
      <c r="O210" s="192"/>
      <c r="P210" s="193">
        <f>SUM(P211:P219)</f>
        <v>0</v>
      </c>
      <c r="Q210" s="192"/>
      <c r="R210" s="193">
        <f>SUM(R211:R219)</f>
        <v>0</v>
      </c>
      <c r="S210" s="192"/>
      <c r="T210" s="194">
        <f>SUM(T211:T219)</f>
        <v>0</v>
      </c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R210" s="195" t="s">
        <v>77</v>
      </c>
      <c r="AT210" s="196" t="s">
        <v>68</v>
      </c>
      <c r="AU210" s="196" t="s">
        <v>69</v>
      </c>
      <c r="AY210" s="195" t="s">
        <v>180</v>
      </c>
      <c r="BK210" s="197">
        <f>SUM(BK211:BK219)</f>
        <v>0</v>
      </c>
    </row>
    <row r="211" s="2" customFormat="1" ht="16.5" customHeight="1">
      <c r="A211" s="40"/>
      <c r="B211" s="41"/>
      <c r="C211" s="198" t="s">
        <v>998</v>
      </c>
      <c r="D211" s="198" t="s">
        <v>181</v>
      </c>
      <c r="E211" s="199" t="s">
        <v>1102</v>
      </c>
      <c r="F211" s="200" t="s">
        <v>3004</v>
      </c>
      <c r="G211" s="201" t="s">
        <v>227</v>
      </c>
      <c r="H211" s="202">
        <v>2</v>
      </c>
      <c r="I211" s="203"/>
      <c r="J211" s="204">
        <f>ROUND(I211*H211,2)</f>
        <v>0</v>
      </c>
      <c r="K211" s="200" t="s">
        <v>19</v>
      </c>
      <c r="L211" s="46"/>
      <c r="M211" s="205" t="s">
        <v>19</v>
      </c>
      <c r="N211" s="206" t="s">
        <v>40</v>
      </c>
      <c r="O211" s="86"/>
      <c r="P211" s="207">
        <f>O211*H211</f>
        <v>0</v>
      </c>
      <c r="Q211" s="207">
        <v>0</v>
      </c>
      <c r="R211" s="207">
        <f>Q211*H211</f>
        <v>0</v>
      </c>
      <c r="S211" s="207">
        <v>0</v>
      </c>
      <c r="T211" s="208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09" t="s">
        <v>185</v>
      </c>
      <c r="AT211" s="209" t="s">
        <v>181</v>
      </c>
      <c r="AU211" s="209" t="s">
        <v>77</v>
      </c>
      <c r="AY211" s="19" t="s">
        <v>180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9" t="s">
        <v>77</v>
      </c>
      <c r="BK211" s="210">
        <f>ROUND(I211*H211,2)</f>
        <v>0</v>
      </c>
      <c r="BL211" s="19" t="s">
        <v>185</v>
      </c>
      <c r="BM211" s="209" t="s">
        <v>1137</v>
      </c>
    </row>
    <row r="212" s="2" customFormat="1" ht="16.5" customHeight="1">
      <c r="A212" s="40"/>
      <c r="B212" s="41"/>
      <c r="C212" s="198" t="s">
        <v>711</v>
      </c>
      <c r="D212" s="198" t="s">
        <v>181</v>
      </c>
      <c r="E212" s="199" t="s">
        <v>735</v>
      </c>
      <c r="F212" s="200" t="s">
        <v>3005</v>
      </c>
      <c r="G212" s="201" t="s">
        <v>227</v>
      </c>
      <c r="H212" s="202">
        <v>2</v>
      </c>
      <c r="I212" s="203"/>
      <c r="J212" s="204">
        <f>ROUND(I212*H212,2)</f>
        <v>0</v>
      </c>
      <c r="K212" s="200" t="s">
        <v>19</v>
      </c>
      <c r="L212" s="46"/>
      <c r="M212" s="205" t="s">
        <v>19</v>
      </c>
      <c r="N212" s="206" t="s">
        <v>40</v>
      </c>
      <c r="O212" s="86"/>
      <c r="P212" s="207">
        <f>O212*H212</f>
        <v>0</v>
      </c>
      <c r="Q212" s="207">
        <v>0</v>
      </c>
      <c r="R212" s="207">
        <f>Q212*H212</f>
        <v>0</v>
      </c>
      <c r="S212" s="207">
        <v>0</v>
      </c>
      <c r="T212" s="208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09" t="s">
        <v>185</v>
      </c>
      <c r="AT212" s="209" t="s">
        <v>181</v>
      </c>
      <c r="AU212" s="209" t="s">
        <v>77</v>
      </c>
      <c r="AY212" s="19" t="s">
        <v>180</v>
      </c>
      <c r="BE212" s="210">
        <f>IF(N212="základní",J212,0)</f>
        <v>0</v>
      </c>
      <c r="BF212" s="210">
        <f>IF(N212="snížená",J212,0)</f>
        <v>0</v>
      </c>
      <c r="BG212" s="210">
        <f>IF(N212="zákl. přenesená",J212,0)</f>
        <v>0</v>
      </c>
      <c r="BH212" s="210">
        <f>IF(N212="sníž. přenesená",J212,0)</f>
        <v>0</v>
      </c>
      <c r="BI212" s="210">
        <f>IF(N212="nulová",J212,0)</f>
        <v>0</v>
      </c>
      <c r="BJ212" s="19" t="s">
        <v>77</v>
      </c>
      <c r="BK212" s="210">
        <f>ROUND(I212*H212,2)</f>
        <v>0</v>
      </c>
      <c r="BL212" s="19" t="s">
        <v>185</v>
      </c>
      <c r="BM212" s="209" t="s">
        <v>1140</v>
      </c>
    </row>
    <row r="213" s="2" customFormat="1" ht="16.5" customHeight="1">
      <c r="A213" s="40"/>
      <c r="B213" s="41"/>
      <c r="C213" s="198" t="s">
        <v>1010</v>
      </c>
      <c r="D213" s="198" t="s">
        <v>181</v>
      </c>
      <c r="E213" s="199" t="s">
        <v>1113</v>
      </c>
      <c r="F213" s="200" t="s">
        <v>2845</v>
      </c>
      <c r="G213" s="201" t="s">
        <v>227</v>
      </c>
      <c r="H213" s="202">
        <v>2</v>
      </c>
      <c r="I213" s="203"/>
      <c r="J213" s="204">
        <f>ROUND(I213*H213,2)</f>
        <v>0</v>
      </c>
      <c r="K213" s="200" t="s">
        <v>19</v>
      </c>
      <c r="L213" s="46"/>
      <c r="M213" s="205" t="s">
        <v>19</v>
      </c>
      <c r="N213" s="206" t="s">
        <v>40</v>
      </c>
      <c r="O213" s="86"/>
      <c r="P213" s="207">
        <f>O213*H213</f>
        <v>0</v>
      </c>
      <c r="Q213" s="207">
        <v>0</v>
      </c>
      <c r="R213" s="207">
        <f>Q213*H213</f>
        <v>0</v>
      </c>
      <c r="S213" s="207">
        <v>0</v>
      </c>
      <c r="T213" s="208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09" t="s">
        <v>185</v>
      </c>
      <c r="AT213" s="209" t="s">
        <v>181</v>
      </c>
      <c r="AU213" s="209" t="s">
        <v>77</v>
      </c>
      <c r="AY213" s="19" t="s">
        <v>180</v>
      </c>
      <c r="BE213" s="210">
        <f>IF(N213="základní",J213,0)</f>
        <v>0</v>
      </c>
      <c r="BF213" s="210">
        <f>IF(N213="snížená",J213,0)</f>
        <v>0</v>
      </c>
      <c r="BG213" s="210">
        <f>IF(N213="zákl. přenesená",J213,0)</f>
        <v>0</v>
      </c>
      <c r="BH213" s="210">
        <f>IF(N213="sníž. přenesená",J213,0)</f>
        <v>0</v>
      </c>
      <c r="BI213" s="210">
        <f>IF(N213="nulová",J213,0)</f>
        <v>0</v>
      </c>
      <c r="BJ213" s="19" t="s">
        <v>77</v>
      </c>
      <c r="BK213" s="210">
        <f>ROUND(I213*H213,2)</f>
        <v>0</v>
      </c>
      <c r="BL213" s="19" t="s">
        <v>185</v>
      </c>
      <c r="BM213" s="209" t="s">
        <v>1144</v>
      </c>
    </row>
    <row r="214" s="2" customFormat="1" ht="16.5" customHeight="1">
      <c r="A214" s="40"/>
      <c r="B214" s="41"/>
      <c r="C214" s="198" t="s">
        <v>717</v>
      </c>
      <c r="D214" s="198" t="s">
        <v>181</v>
      </c>
      <c r="E214" s="199" t="s">
        <v>738</v>
      </c>
      <c r="F214" s="200" t="s">
        <v>2861</v>
      </c>
      <c r="G214" s="201" t="s">
        <v>227</v>
      </c>
      <c r="H214" s="202">
        <v>2</v>
      </c>
      <c r="I214" s="203"/>
      <c r="J214" s="204">
        <f>ROUND(I214*H214,2)</f>
        <v>0</v>
      </c>
      <c r="K214" s="200" t="s">
        <v>19</v>
      </c>
      <c r="L214" s="46"/>
      <c r="M214" s="205" t="s">
        <v>19</v>
      </c>
      <c r="N214" s="206" t="s">
        <v>40</v>
      </c>
      <c r="O214" s="86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9" t="s">
        <v>185</v>
      </c>
      <c r="AT214" s="209" t="s">
        <v>181</v>
      </c>
      <c r="AU214" s="209" t="s">
        <v>77</v>
      </c>
      <c r="AY214" s="19" t="s">
        <v>180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9" t="s">
        <v>77</v>
      </c>
      <c r="BK214" s="210">
        <f>ROUND(I214*H214,2)</f>
        <v>0</v>
      </c>
      <c r="BL214" s="19" t="s">
        <v>185</v>
      </c>
      <c r="BM214" s="209" t="s">
        <v>863</v>
      </c>
    </row>
    <row r="215" s="2" customFormat="1" ht="16.5" customHeight="1">
      <c r="A215" s="40"/>
      <c r="B215" s="41"/>
      <c r="C215" s="198" t="s">
        <v>1049</v>
      </c>
      <c r="D215" s="198" t="s">
        <v>181</v>
      </c>
      <c r="E215" s="199" t="s">
        <v>1125</v>
      </c>
      <c r="F215" s="200" t="s">
        <v>3006</v>
      </c>
      <c r="G215" s="201" t="s">
        <v>227</v>
      </c>
      <c r="H215" s="202">
        <v>2</v>
      </c>
      <c r="I215" s="203"/>
      <c r="J215" s="204">
        <f>ROUND(I215*H215,2)</f>
        <v>0</v>
      </c>
      <c r="K215" s="200" t="s">
        <v>19</v>
      </c>
      <c r="L215" s="46"/>
      <c r="M215" s="205" t="s">
        <v>19</v>
      </c>
      <c r="N215" s="206" t="s">
        <v>40</v>
      </c>
      <c r="O215" s="86"/>
      <c r="P215" s="207">
        <f>O215*H215</f>
        <v>0</v>
      </c>
      <c r="Q215" s="207">
        <v>0</v>
      </c>
      <c r="R215" s="207">
        <f>Q215*H215</f>
        <v>0</v>
      </c>
      <c r="S215" s="207">
        <v>0</v>
      </c>
      <c r="T215" s="208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09" t="s">
        <v>185</v>
      </c>
      <c r="AT215" s="209" t="s">
        <v>181</v>
      </c>
      <c r="AU215" s="209" t="s">
        <v>77</v>
      </c>
      <c r="AY215" s="19" t="s">
        <v>180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9" t="s">
        <v>77</v>
      </c>
      <c r="BK215" s="210">
        <f>ROUND(I215*H215,2)</f>
        <v>0</v>
      </c>
      <c r="BL215" s="19" t="s">
        <v>185</v>
      </c>
      <c r="BM215" s="209" t="s">
        <v>1150</v>
      </c>
    </row>
    <row r="216" s="2" customFormat="1" ht="16.5" customHeight="1">
      <c r="A216" s="40"/>
      <c r="B216" s="41"/>
      <c r="C216" s="198" t="s">
        <v>721</v>
      </c>
      <c r="D216" s="198" t="s">
        <v>181</v>
      </c>
      <c r="E216" s="199" t="s">
        <v>742</v>
      </c>
      <c r="F216" s="200" t="s">
        <v>2865</v>
      </c>
      <c r="G216" s="201" t="s">
        <v>227</v>
      </c>
      <c r="H216" s="202">
        <v>2</v>
      </c>
      <c r="I216" s="203"/>
      <c r="J216" s="204">
        <f>ROUND(I216*H216,2)</f>
        <v>0</v>
      </c>
      <c r="K216" s="200" t="s">
        <v>19</v>
      </c>
      <c r="L216" s="46"/>
      <c r="M216" s="205" t="s">
        <v>19</v>
      </c>
      <c r="N216" s="206" t="s">
        <v>40</v>
      </c>
      <c r="O216" s="86"/>
      <c r="P216" s="207">
        <f>O216*H216</f>
        <v>0</v>
      </c>
      <c r="Q216" s="207">
        <v>0</v>
      </c>
      <c r="R216" s="207">
        <f>Q216*H216</f>
        <v>0</v>
      </c>
      <c r="S216" s="207">
        <v>0</v>
      </c>
      <c r="T216" s="208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09" t="s">
        <v>185</v>
      </c>
      <c r="AT216" s="209" t="s">
        <v>181</v>
      </c>
      <c r="AU216" s="209" t="s">
        <v>77</v>
      </c>
      <c r="AY216" s="19" t="s">
        <v>180</v>
      </c>
      <c r="BE216" s="210">
        <f>IF(N216="základní",J216,0)</f>
        <v>0</v>
      </c>
      <c r="BF216" s="210">
        <f>IF(N216="snížená",J216,0)</f>
        <v>0</v>
      </c>
      <c r="BG216" s="210">
        <f>IF(N216="zákl. přenesená",J216,0)</f>
        <v>0</v>
      </c>
      <c r="BH216" s="210">
        <f>IF(N216="sníž. přenesená",J216,0)</f>
        <v>0</v>
      </c>
      <c r="BI216" s="210">
        <f>IF(N216="nulová",J216,0)</f>
        <v>0</v>
      </c>
      <c r="BJ216" s="19" t="s">
        <v>77</v>
      </c>
      <c r="BK216" s="210">
        <f>ROUND(I216*H216,2)</f>
        <v>0</v>
      </c>
      <c r="BL216" s="19" t="s">
        <v>185</v>
      </c>
      <c r="BM216" s="209" t="s">
        <v>1153</v>
      </c>
    </row>
    <row r="217" s="2" customFormat="1" ht="16.5" customHeight="1">
      <c r="A217" s="40"/>
      <c r="B217" s="41"/>
      <c r="C217" s="198" t="s">
        <v>1061</v>
      </c>
      <c r="D217" s="198" t="s">
        <v>181</v>
      </c>
      <c r="E217" s="199" t="s">
        <v>1134</v>
      </c>
      <c r="F217" s="200" t="s">
        <v>3007</v>
      </c>
      <c r="G217" s="201" t="s">
        <v>227</v>
      </c>
      <c r="H217" s="202">
        <v>1</v>
      </c>
      <c r="I217" s="203"/>
      <c r="J217" s="204">
        <f>ROUND(I217*H217,2)</f>
        <v>0</v>
      </c>
      <c r="K217" s="200" t="s">
        <v>19</v>
      </c>
      <c r="L217" s="46"/>
      <c r="M217" s="205" t="s">
        <v>19</v>
      </c>
      <c r="N217" s="206" t="s">
        <v>40</v>
      </c>
      <c r="O217" s="86"/>
      <c r="P217" s="207">
        <f>O217*H217</f>
        <v>0</v>
      </c>
      <c r="Q217" s="207">
        <v>0</v>
      </c>
      <c r="R217" s="207">
        <f>Q217*H217</f>
        <v>0</v>
      </c>
      <c r="S217" s="207">
        <v>0</v>
      </c>
      <c r="T217" s="208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09" t="s">
        <v>185</v>
      </c>
      <c r="AT217" s="209" t="s">
        <v>181</v>
      </c>
      <c r="AU217" s="209" t="s">
        <v>77</v>
      </c>
      <c r="AY217" s="19" t="s">
        <v>180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9" t="s">
        <v>77</v>
      </c>
      <c r="BK217" s="210">
        <f>ROUND(I217*H217,2)</f>
        <v>0</v>
      </c>
      <c r="BL217" s="19" t="s">
        <v>185</v>
      </c>
      <c r="BM217" s="209" t="s">
        <v>1157</v>
      </c>
    </row>
    <row r="218" s="2" customFormat="1" ht="16.5" customHeight="1">
      <c r="A218" s="40"/>
      <c r="B218" s="41"/>
      <c r="C218" s="198" t="s">
        <v>724</v>
      </c>
      <c r="D218" s="198" t="s">
        <v>181</v>
      </c>
      <c r="E218" s="199" t="s">
        <v>746</v>
      </c>
      <c r="F218" s="200" t="s">
        <v>3008</v>
      </c>
      <c r="G218" s="201" t="s">
        <v>227</v>
      </c>
      <c r="H218" s="202">
        <v>1</v>
      </c>
      <c r="I218" s="203"/>
      <c r="J218" s="204">
        <f>ROUND(I218*H218,2)</f>
        <v>0</v>
      </c>
      <c r="K218" s="200" t="s">
        <v>19</v>
      </c>
      <c r="L218" s="46"/>
      <c r="M218" s="205" t="s">
        <v>19</v>
      </c>
      <c r="N218" s="206" t="s">
        <v>40</v>
      </c>
      <c r="O218" s="86"/>
      <c r="P218" s="207">
        <f>O218*H218</f>
        <v>0</v>
      </c>
      <c r="Q218" s="207">
        <v>0</v>
      </c>
      <c r="R218" s="207">
        <f>Q218*H218</f>
        <v>0</v>
      </c>
      <c r="S218" s="207">
        <v>0</v>
      </c>
      <c r="T218" s="208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09" t="s">
        <v>185</v>
      </c>
      <c r="AT218" s="209" t="s">
        <v>181</v>
      </c>
      <c r="AU218" s="209" t="s">
        <v>77</v>
      </c>
      <c r="AY218" s="19" t="s">
        <v>180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9" t="s">
        <v>77</v>
      </c>
      <c r="BK218" s="210">
        <f>ROUND(I218*H218,2)</f>
        <v>0</v>
      </c>
      <c r="BL218" s="19" t="s">
        <v>185</v>
      </c>
      <c r="BM218" s="209" t="s">
        <v>1160</v>
      </c>
    </row>
    <row r="219" s="2" customFormat="1" ht="16.5" customHeight="1">
      <c r="A219" s="40"/>
      <c r="B219" s="41"/>
      <c r="C219" s="198" t="s">
        <v>1074</v>
      </c>
      <c r="D219" s="198" t="s">
        <v>181</v>
      </c>
      <c r="E219" s="199" t="s">
        <v>1141</v>
      </c>
      <c r="F219" s="200" t="s">
        <v>3009</v>
      </c>
      <c r="G219" s="201" t="s">
        <v>227</v>
      </c>
      <c r="H219" s="202">
        <v>1</v>
      </c>
      <c r="I219" s="203"/>
      <c r="J219" s="204">
        <f>ROUND(I219*H219,2)</f>
        <v>0</v>
      </c>
      <c r="K219" s="200" t="s">
        <v>19</v>
      </c>
      <c r="L219" s="46"/>
      <c r="M219" s="205" t="s">
        <v>19</v>
      </c>
      <c r="N219" s="206" t="s">
        <v>40</v>
      </c>
      <c r="O219" s="86"/>
      <c r="P219" s="207">
        <f>O219*H219</f>
        <v>0</v>
      </c>
      <c r="Q219" s="207">
        <v>0</v>
      </c>
      <c r="R219" s="207">
        <f>Q219*H219</f>
        <v>0</v>
      </c>
      <c r="S219" s="207">
        <v>0</v>
      </c>
      <c r="T219" s="208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09" t="s">
        <v>185</v>
      </c>
      <c r="AT219" s="209" t="s">
        <v>181</v>
      </c>
      <c r="AU219" s="209" t="s">
        <v>77</v>
      </c>
      <c r="AY219" s="19" t="s">
        <v>180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9" t="s">
        <v>77</v>
      </c>
      <c r="BK219" s="210">
        <f>ROUND(I219*H219,2)</f>
        <v>0</v>
      </c>
      <c r="BL219" s="19" t="s">
        <v>185</v>
      </c>
      <c r="BM219" s="209" t="s">
        <v>1164</v>
      </c>
    </row>
    <row r="220" s="11" customFormat="1" ht="25.92" customHeight="1">
      <c r="A220" s="11"/>
      <c r="B220" s="184"/>
      <c r="C220" s="185"/>
      <c r="D220" s="186" t="s">
        <v>68</v>
      </c>
      <c r="E220" s="187" t="s">
        <v>8</v>
      </c>
      <c r="F220" s="187" t="s">
        <v>3010</v>
      </c>
      <c r="G220" s="185"/>
      <c r="H220" s="185"/>
      <c r="I220" s="188"/>
      <c r="J220" s="189">
        <f>BK220</f>
        <v>0</v>
      </c>
      <c r="K220" s="185"/>
      <c r="L220" s="190"/>
      <c r="M220" s="191"/>
      <c r="N220" s="192"/>
      <c r="O220" s="192"/>
      <c r="P220" s="193">
        <f>SUM(P221:P229)</f>
        <v>0</v>
      </c>
      <c r="Q220" s="192"/>
      <c r="R220" s="193">
        <f>SUM(R221:R229)</f>
        <v>0</v>
      </c>
      <c r="S220" s="192"/>
      <c r="T220" s="194">
        <f>SUM(T221:T229)</f>
        <v>0</v>
      </c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R220" s="195" t="s">
        <v>77</v>
      </c>
      <c r="AT220" s="196" t="s">
        <v>68</v>
      </c>
      <c r="AU220" s="196" t="s">
        <v>69</v>
      </c>
      <c r="AY220" s="195" t="s">
        <v>180</v>
      </c>
      <c r="BK220" s="197">
        <f>SUM(BK221:BK229)</f>
        <v>0</v>
      </c>
    </row>
    <row r="221" s="2" customFormat="1" ht="21.75" customHeight="1">
      <c r="A221" s="40"/>
      <c r="B221" s="41"/>
      <c r="C221" s="198" t="s">
        <v>728</v>
      </c>
      <c r="D221" s="198" t="s">
        <v>181</v>
      </c>
      <c r="E221" s="199" t="s">
        <v>749</v>
      </c>
      <c r="F221" s="200" t="s">
        <v>3011</v>
      </c>
      <c r="G221" s="201" t="s">
        <v>227</v>
      </c>
      <c r="H221" s="202">
        <v>1</v>
      </c>
      <c r="I221" s="203"/>
      <c r="J221" s="204">
        <f>ROUND(I221*H221,2)</f>
        <v>0</v>
      </c>
      <c r="K221" s="200" t="s">
        <v>19</v>
      </c>
      <c r="L221" s="46"/>
      <c r="M221" s="205" t="s">
        <v>19</v>
      </c>
      <c r="N221" s="206" t="s">
        <v>40</v>
      </c>
      <c r="O221" s="86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09" t="s">
        <v>185</v>
      </c>
      <c r="AT221" s="209" t="s">
        <v>181</v>
      </c>
      <c r="AU221" s="209" t="s">
        <v>77</v>
      </c>
      <c r="AY221" s="19" t="s">
        <v>180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9" t="s">
        <v>77</v>
      </c>
      <c r="BK221" s="210">
        <f>ROUND(I221*H221,2)</f>
        <v>0</v>
      </c>
      <c r="BL221" s="19" t="s">
        <v>185</v>
      </c>
      <c r="BM221" s="209" t="s">
        <v>1167</v>
      </c>
    </row>
    <row r="222" s="2" customFormat="1" ht="16.5" customHeight="1">
      <c r="A222" s="40"/>
      <c r="B222" s="41"/>
      <c r="C222" s="198" t="s">
        <v>1092</v>
      </c>
      <c r="D222" s="198" t="s">
        <v>181</v>
      </c>
      <c r="E222" s="199" t="s">
        <v>1147</v>
      </c>
      <c r="F222" s="200" t="s">
        <v>3012</v>
      </c>
      <c r="G222" s="201" t="s">
        <v>227</v>
      </c>
      <c r="H222" s="202">
        <v>1</v>
      </c>
      <c r="I222" s="203"/>
      <c r="J222" s="204">
        <f>ROUND(I222*H222,2)</f>
        <v>0</v>
      </c>
      <c r="K222" s="200" t="s">
        <v>19</v>
      </c>
      <c r="L222" s="46"/>
      <c r="M222" s="205" t="s">
        <v>19</v>
      </c>
      <c r="N222" s="206" t="s">
        <v>40</v>
      </c>
      <c r="O222" s="86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09" t="s">
        <v>185</v>
      </c>
      <c r="AT222" s="209" t="s">
        <v>181</v>
      </c>
      <c r="AU222" s="209" t="s">
        <v>77</v>
      </c>
      <c r="AY222" s="19" t="s">
        <v>180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9" t="s">
        <v>77</v>
      </c>
      <c r="BK222" s="210">
        <f>ROUND(I222*H222,2)</f>
        <v>0</v>
      </c>
      <c r="BL222" s="19" t="s">
        <v>185</v>
      </c>
      <c r="BM222" s="209" t="s">
        <v>1171</v>
      </c>
    </row>
    <row r="223" s="2" customFormat="1" ht="24.15" customHeight="1">
      <c r="A223" s="40"/>
      <c r="B223" s="41"/>
      <c r="C223" s="198" t="s">
        <v>731</v>
      </c>
      <c r="D223" s="198" t="s">
        <v>181</v>
      </c>
      <c r="E223" s="199" t="s">
        <v>752</v>
      </c>
      <c r="F223" s="200" t="s">
        <v>3013</v>
      </c>
      <c r="G223" s="201" t="s">
        <v>716</v>
      </c>
      <c r="H223" s="202">
        <v>4</v>
      </c>
      <c r="I223" s="203"/>
      <c r="J223" s="204">
        <f>ROUND(I223*H223,2)</f>
        <v>0</v>
      </c>
      <c r="K223" s="200" t="s">
        <v>19</v>
      </c>
      <c r="L223" s="46"/>
      <c r="M223" s="205" t="s">
        <v>19</v>
      </c>
      <c r="N223" s="206" t="s">
        <v>40</v>
      </c>
      <c r="O223" s="86"/>
      <c r="P223" s="207">
        <f>O223*H223</f>
        <v>0</v>
      </c>
      <c r="Q223" s="207">
        <v>0</v>
      </c>
      <c r="R223" s="207">
        <f>Q223*H223</f>
        <v>0</v>
      </c>
      <c r="S223" s="207">
        <v>0</v>
      </c>
      <c r="T223" s="208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09" t="s">
        <v>185</v>
      </c>
      <c r="AT223" s="209" t="s">
        <v>181</v>
      </c>
      <c r="AU223" s="209" t="s">
        <v>77</v>
      </c>
      <c r="AY223" s="19" t="s">
        <v>180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9" t="s">
        <v>77</v>
      </c>
      <c r="BK223" s="210">
        <f>ROUND(I223*H223,2)</f>
        <v>0</v>
      </c>
      <c r="BL223" s="19" t="s">
        <v>185</v>
      </c>
      <c r="BM223" s="209" t="s">
        <v>1174</v>
      </c>
    </row>
    <row r="224" s="2" customFormat="1" ht="16.5" customHeight="1">
      <c r="A224" s="40"/>
      <c r="B224" s="41"/>
      <c r="C224" s="198" t="s">
        <v>1102</v>
      </c>
      <c r="D224" s="198" t="s">
        <v>181</v>
      </c>
      <c r="E224" s="199" t="s">
        <v>1154</v>
      </c>
      <c r="F224" s="200" t="s">
        <v>3014</v>
      </c>
      <c r="G224" s="201" t="s">
        <v>716</v>
      </c>
      <c r="H224" s="202">
        <v>4</v>
      </c>
      <c r="I224" s="203"/>
      <c r="J224" s="204">
        <f>ROUND(I224*H224,2)</f>
        <v>0</v>
      </c>
      <c r="K224" s="200" t="s">
        <v>19</v>
      </c>
      <c r="L224" s="46"/>
      <c r="M224" s="205" t="s">
        <v>19</v>
      </c>
      <c r="N224" s="206" t="s">
        <v>40</v>
      </c>
      <c r="O224" s="86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09" t="s">
        <v>185</v>
      </c>
      <c r="AT224" s="209" t="s">
        <v>181</v>
      </c>
      <c r="AU224" s="209" t="s">
        <v>77</v>
      </c>
      <c r="AY224" s="19" t="s">
        <v>180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9" t="s">
        <v>77</v>
      </c>
      <c r="BK224" s="210">
        <f>ROUND(I224*H224,2)</f>
        <v>0</v>
      </c>
      <c r="BL224" s="19" t="s">
        <v>185</v>
      </c>
      <c r="BM224" s="209" t="s">
        <v>1178</v>
      </c>
    </row>
    <row r="225" s="2" customFormat="1" ht="16.5" customHeight="1">
      <c r="A225" s="40"/>
      <c r="B225" s="41"/>
      <c r="C225" s="198" t="s">
        <v>735</v>
      </c>
      <c r="D225" s="198" t="s">
        <v>181</v>
      </c>
      <c r="E225" s="199" t="s">
        <v>758</v>
      </c>
      <c r="F225" s="200" t="s">
        <v>2845</v>
      </c>
      <c r="G225" s="201" t="s">
        <v>227</v>
      </c>
      <c r="H225" s="202">
        <v>1</v>
      </c>
      <c r="I225" s="203"/>
      <c r="J225" s="204">
        <f>ROUND(I225*H225,2)</f>
        <v>0</v>
      </c>
      <c r="K225" s="200" t="s">
        <v>19</v>
      </c>
      <c r="L225" s="46"/>
      <c r="M225" s="205" t="s">
        <v>19</v>
      </c>
      <c r="N225" s="206" t="s">
        <v>40</v>
      </c>
      <c r="O225" s="86"/>
      <c r="P225" s="207">
        <f>O225*H225</f>
        <v>0</v>
      </c>
      <c r="Q225" s="207">
        <v>0</v>
      </c>
      <c r="R225" s="207">
        <f>Q225*H225</f>
        <v>0</v>
      </c>
      <c r="S225" s="207">
        <v>0</v>
      </c>
      <c r="T225" s="208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09" t="s">
        <v>185</v>
      </c>
      <c r="AT225" s="209" t="s">
        <v>181</v>
      </c>
      <c r="AU225" s="209" t="s">
        <v>77</v>
      </c>
      <c r="AY225" s="19" t="s">
        <v>180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9" t="s">
        <v>77</v>
      </c>
      <c r="BK225" s="210">
        <f>ROUND(I225*H225,2)</f>
        <v>0</v>
      </c>
      <c r="BL225" s="19" t="s">
        <v>185</v>
      </c>
      <c r="BM225" s="209" t="s">
        <v>1183</v>
      </c>
    </row>
    <row r="226" s="2" customFormat="1" ht="16.5" customHeight="1">
      <c r="A226" s="40"/>
      <c r="B226" s="41"/>
      <c r="C226" s="198" t="s">
        <v>1113</v>
      </c>
      <c r="D226" s="198" t="s">
        <v>181</v>
      </c>
      <c r="E226" s="199" t="s">
        <v>1161</v>
      </c>
      <c r="F226" s="200" t="s">
        <v>2847</v>
      </c>
      <c r="G226" s="201" t="s">
        <v>227</v>
      </c>
      <c r="H226" s="202">
        <v>1</v>
      </c>
      <c r="I226" s="203"/>
      <c r="J226" s="204">
        <f>ROUND(I226*H226,2)</f>
        <v>0</v>
      </c>
      <c r="K226" s="200" t="s">
        <v>19</v>
      </c>
      <c r="L226" s="46"/>
      <c r="M226" s="205" t="s">
        <v>19</v>
      </c>
      <c r="N226" s="206" t="s">
        <v>40</v>
      </c>
      <c r="O226" s="86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9" t="s">
        <v>185</v>
      </c>
      <c r="AT226" s="209" t="s">
        <v>181</v>
      </c>
      <c r="AU226" s="209" t="s">
        <v>77</v>
      </c>
      <c r="AY226" s="19" t="s">
        <v>180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9" t="s">
        <v>77</v>
      </c>
      <c r="BK226" s="210">
        <f>ROUND(I226*H226,2)</f>
        <v>0</v>
      </c>
      <c r="BL226" s="19" t="s">
        <v>185</v>
      </c>
      <c r="BM226" s="209" t="s">
        <v>1187</v>
      </c>
    </row>
    <row r="227" s="2" customFormat="1" ht="16.5" customHeight="1">
      <c r="A227" s="40"/>
      <c r="B227" s="41"/>
      <c r="C227" s="198" t="s">
        <v>738</v>
      </c>
      <c r="D227" s="198" t="s">
        <v>181</v>
      </c>
      <c r="E227" s="199" t="s">
        <v>777</v>
      </c>
      <c r="F227" s="200" t="s">
        <v>3015</v>
      </c>
      <c r="G227" s="201" t="s">
        <v>716</v>
      </c>
      <c r="H227" s="202">
        <v>4</v>
      </c>
      <c r="I227" s="203"/>
      <c r="J227" s="204">
        <f>ROUND(I227*H227,2)</f>
        <v>0</v>
      </c>
      <c r="K227" s="200" t="s">
        <v>19</v>
      </c>
      <c r="L227" s="46"/>
      <c r="M227" s="205" t="s">
        <v>19</v>
      </c>
      <c r="N227" s="206" t="s">
        <v>40</v>
      </c>
      <c r="O227" s="86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09" t="s">
        <v>185</v>
      </c>
      <c r="AT227" s="209" t="s">
        <v>181</v>
      </c>
      <c r="AU227" s="209" t="s">
        <v>77</v>
      </c>
      <c r="AY227" s="19" t="s">
        <v>180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9" t="s">
        <v>77</v>
      </c>
      <c r="BK227" s="210">
        <f>ROUND(I227*H227,2)</f>
        <v>0</v>
      </c>
      <c r="BL227" s="19" t="s">
        <v>185</v>
      </c>
      <c r="BM227" s="209" t="s">
        <v>1190</v>
      </c>
    </row>
    <row r="228" s="2" customFormat="1" ht="16.5" customHeight="1">
      <c r="A228" s="40"/>
      <c r="B228" s="41"/>
      <c r="C228" s="198" t="s">
        <v>1125</v>
      </c>
      <c r="D228" s="198" t="s">
        <v>181</v>
      </c>
      <c r="E228" s="199" t="s">
        <v>1168</v>
      </c>
      <c r="F228" s="200" t="s">
        <v>2863</v>
      </c>
      <c r="G228" s="201" t="s">
        <v>227</v>
      </c>
      <c r="H228" s="202">
        <v>1</v>
      </c>
      <c r="I228" s="203"/>
      <c r="J228" s="204">
        <f>ROUND(I228*H228,2)</f>
        <v>0</v>
      </c>
      <c r="K228" s="200" t="s">
        <v>19</v>
      </c>
      <c r="L228" s="46"/>
      <c r="M228" s="205" t="s">
        <v>19</v>
      </c>
      <c r="N228" s="206" t="s">
        <v>40</v>
      </c>
      <c r="O228" s="86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09" t="s">
        <v>185</v>
      </c>
      <c r="AT228" s="209" t="s">
        <v>181</v>
      </c>
      <c r="AU228" s="209" t="s">
        <v>77</v>
      </c>
      <c r="AY228" s="19" t="s">
        <v>180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9" t="s">
        <v>77</v>
      </c>
      <c r="BK228" s="210">
        <f>ROUND(I228*H228,2)</f>
        <v>0</v>
      </c>
      <c r="BL228" s="19" t="s">
        <v>185</v>
      </c>
      <c r="BM228" s="209" t="s">
        <v>1194</v>
      </c>
    </row>
    <row r="229" s="2" customFormat="1" ht="16.5" customHeight="1">
      <c r="A229" s="40"/>
      <c r="B229" s="41"/>
      <c r="C229" s="198" t="s">
        <v>742</v>
      </c>
      <c r="D229" s="198" t="s">
        <v>181</v>
      </c>
      <c r="E229" s="199" t="s">
        <v>782</v>
      </c>
      <c r="F229" s="200" t="s">
        <v>3016</v>
      </c>
      <c r="G229" s="201" t="s">
        <v>227</v>
      </c>
      <c r="H229" s="202">
        <v>1</v>
      </c>
      <c r="I229" s="203"/>
      <c r="J229" s="204">
        <f>ROUND(I229*H229,2)</f>
        <v>0</v>
      </c>
      <c r="K229" s="200" t="s">
        <v>19</v>
      </c>
      <c r="L229" s="46"/>
      <c r="M229" s="205" t="s">
        <v>19</v>
      </c>
      <c r="N229" s="206" t="s">
        <v>40</v>
      </c>
      <c r="O229" s="86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09" t="s">
        <v>185</v>
      </c>
      <c r="AT229" s="209" t="s">
        <v>181</v>
      </c>
      <c r="AU229" s="209" t="s">
        <v>77</v>
      </c>
      <c r="AY229" s="19" t="s">
        <v>180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9" t="s">
        <v>77</v>
      </c>
      <c r="BK229" s="210">
        <f>ROUND(I229*H229,2)</f>
        <v>0</v>
      </c>
      <c r="BL229" s="19" t="s">
        <v>185</v>
      </c>
      <c r="BM229" s="209" t="s">
        <v>1197</v>
      </c>
    </row>
    <row r="230" s="11" customFormat="1" ht="25.92" customHeight="1">
      <c r="A230" s="11"/>
      <c r="B230" s="184"/>
      <c r="C230" s="185"/>
      <c r="D230" s="186" t="s">
        <v>68</v>
      </c>
      <c r="E230" s="187" t="s">
        <v>263</v>
      </c>
      <c r="F230" s="187" t="s">
        <v>3017</v>
      </c>
      <c r="G230" s="185"/>
      <c r="H230" s="185"/>
      <c r="I230" s="188"/>
      <c r="J230" s="189">
        <f>BK230</f>
        <v>0</v>
      </c>
      <c r="K230" s="185"/>
      <c r="L230" s="190"/>
      <c r="M230" s="191"/>
      <c r="N230" s="192"/>
      <c r="O230" s="192"/>
      <c r="P230" s="193">
        <f>SUM(P231:P240)</f>
        <v>0</v>
      </c>
      <c r="Q230" s="192"/>
      <c r="R230" s="193">
        <f>SUM(R231:R240)</f>
        <v>0</v>
      </c>
      <c r="S230" s="192"/>
      <c r="T230" s="194">
        <f>SUM(T231:T240)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195" t="s">
        <v>77</v>
      </c>
      <c r="AT230" s="196" t="s">
        <v>68</v>
      </c>
      <c r="AU230" s="196" t="s">
        <v>69</v>
      </c>
      <c r="AY230" s="195" t="s">
        <v>180</v>
      </c>
      <c r="BK230" s="197">
        <f>SUM(BK231:BK240)</f>
        <v>0</v>
      </c>
    </row>
    <row r="231" s="2" customFormat="1" ht="16.5" customHeight="1">
      <c r="A231" s="40"/>
      <c r="B231" s="41"/>
      <c r="C231" s="198" t="s">
        <v>1134</v>
      </c>
      <c r="D231" s="198" t="s">
        <v>181</v>
      </c>
      <c r="E231" s="199" t="s">
        <v>1175</v>
      </c>
      <c r="F231" s="200" t="s">
        <v>3018</v>
      </c>
      <c r="G231" s="201" t="s">
        <v>385</v>
      </c>
      <c r="H231" s="202">
        <v>45</v>
      </c>
      <c r="I231" s="203"/>
      <c r="J231" s="204">
        <f>ROUND(I231*H231,2)</f>
        <v>0</v>
      </c>
      <c r="K231" s="200" t="s">
        <v>19</v>
      </c>
      <c r="L231" s="46"/>
      <c r="M231" s="205" t="s">
        <v>19</v>
      </c>
      <c r="N231" s="206" t="s">
        <v>40</v>
      </c>
      <c r="O231" s="86"/>
      <c r="P231" s="207">
        <f>O231*H231</f>
        <v>0</v>
      </c>
      <c r="Q231" s="207">
        <v>0</v>
      </c>
      <c r="R231" s="207">
        <f>Q231*H231</f>
        <v>0</v>
      </c>
      <c r="S231" s="207">
        <v>0</v>
      </c>
      <c r="T231" s="208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09" t="s">
        <v>185</v>
      </c>
      <c r="AT231" s="209" t="s">
        <v>181</v>
      </c>
      <c r="AU231" s="209" t="s">
        <v>77</v>
      </c>
      <c r="AY231" s="19" t="s">
        <v>180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9" t="s">
        <v>77</v>
      </c>
      <c r="BK231" s="210">
        <f>ROUND(I231*H231,2)</f>
        <v>0</v>
      </c>
      <c r="BL231" s="19" t="s">
        <v>185</v>
      </c>
      <c r="BM231" s="209" t="s">
        <v>1201</v>
      </c>
    </row>
    <row r="232" s="2" customFormat="1" ht="16.5" customHeight="1">
      <c r="A232" s="40"/>
      <c r="B232" s="41"/>
      <c r="C232" s="198" t="s">
        <v>746</v>
      </c>
      <c r="D232" s="198" t="s">
        <v>181</v>
      </c>
      <c r="E232" s="199" t="s">
        <v>787</v>
      </c>
      <c r="F232" s="200" t="s">
        <v>3019</v>
      </c>
      <c r="G232" s="201" t="s">
        <v>716</v>
      </c>
      <c r="H232" s="202">
        <v>42</v>
      </c>
      <c r="I232" s="203"/>
      <c r="J232" s="204">
        <f>ROUND(I232*H232,2)</f>
        <v>0</v>
      </c>
      <c r="K232" s="200" t="s">
        <v>19</v>
      </c>
      <c r="L232" s="46"/>
      <c r="M232" s="205" t="s">
        <v>19</v>
      </c>
      <c r="N232" s="206" t="s">
        <v>40</v>
      </c>
      <c r="O232" s="86"/>
      <c r="P232" s="207">
        <f>O232*H232</f>
        <v>0</v>
      </c>
      <c r="Q232" s="207">
        <v>0</v>
      </c>
      <c r="R232" s="207">
        <f>Q232*H232</f>
        <v>0</v>
      </c>
      <c r="S232" s="207">
        <v>0</v>
      </c>
      <c r="T232" s="208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09" t="s">
        <v>185</v>
      </c>
      <c r="AT232" s="209" t="s">
        <v>181</v>
      </c>
      <c r="AU232" s="209" t="s">
        <v>77</v>
      </c>
      <c r="AY232" s="19" t="s">
        <v>180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9" t="s">
        <v>77</v>
      </c>
      <c r="BK232" s="210">
        <f>ROUND(I232*H232,2)</f>
        <v>0</v>
      </c>
      <c r="BL232" s="19" t="s">
        <v>185</v>
      </c>
      <c r="BM232" s="209" t="s">
        <v>1204</v>
      </c>
    </row>
    <row r="233" s="2" customFormat="1" ht="16.5" customHeight="1">
      <c r="A233" s="40"/>
      <c r="B233" s="41"/>
      <c r="C233" s="198" t="s">
        <v>1141</v>
      </c>
      <c r="D233" s="198" t="s">
        <v>181</v>
      </c>
      <c r="E233" s="199" t="s">
        <v>1184</v>
      </c>
      <c r="F233" s="200" t="s">
        <v>3020</v>
      </c>
      <c r="G233" s="201" t="s">
        <v>716</v>
      </c>
      <c r="H233" s="202">
        <v>14</v>
      </c>
      <c r="I233" s="203"/>
      <c r="J233" s="204">
        <f>ROUND(I233*H233,2)</f>
        <v>0</v>
      </c>
      <c r="K233" s="200" t="s">
        <v>19</v>
      </c>
      <c r="L233" s="46"/>
      <c r="M233" s="205" t="s">
        <v>19</v>
      </c>
      <c r="N233" s="206" t="s">
        <v>40</v>
      </c>
      <c r="O233" s="86"/>
      <c r="P233" s="207">
        <f>O233*H233</f>
        <v>0</v>
      </c>
      <c r="Q233" s="207">
        <v>0</v>
      </c>
      <c r="R233" s="207">
        <f>Q233*H233</f>
        <v>0</v>
      </c>
      <c r="S233" s="207">
        <v>0</v>
      </c>
      <c r="T233" s="208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09" t="s">
        <v>185</v>
      </c>
      <c r="AT233" s="209" t="s">
        <v>181</v>
      </c>
      <c r="AU233" s="209" t="s">
        <v>77</v>
      </c>
      <c r="AY233" s="19" t="s">
        <v>180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9" t="s">
        <v>77</v>
      </c>
      <c r="BK233" s="210">
        <f>ROUND(I233*H233,2)</f>
        <v>0</v>
      </c>
      <c r="BL233" s="19" t="s">
        <v>185</v>
      </c>
      <c r="BM233" s="209" t="s">
        <v>1208</v>
      </c>
    </row>
    <row r="234" s="2" customFormat="1" ht="16.5" customHeight="1">
      <c r="A234" s="40"/>
      <c r="B234" s="41"/>
      <c r="C234" s="198" t="s">
        <v>749</v>
      </c>
      <c r="D234" s="198" t="s">
        <v>181</v>
      </c>
      <c r="E234" s="199" t="s">
        <v>792</v>
      </c>
      <c r="F234" s="200" t="s">
        <v>3021</v>
      </c>
      <c r="G234" s="201" t="s">
        <v>716</v>
      </c>
      <c r="H234" s="202">
        <v>12</v>
      </c>
      <c r="I234" s="203"/>
      <c r="J234" s="204">
        <f>ROUND(I234*H234,2)</f>
        <v>0</v>
      </c>
      <c r="K234" s="200" t="s">
        <v>19</v>
      </c>
      <c r="L234" s="46"/>
      <c r="M234" s="205" t="s">
        <v>19</v>
      </c>
      <c r="N234" s="206" t="s">
        <v>40</v>
      </c>
      <c r="O234" s="86"/>
      <c r="P234" s="207">
        <f>O234*H234</f>
        <v>0</v>
      </c>
      <c r="Q234" s="207">
        <v>0</v>
      </c>
      <c r="R234" s="207">
        <f>Q234*H234</f>
        <v>0</v>
      </c>
      <c r="S234" s="207">
        <v>0</v>
      </c>
      <c r="T234" s="208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09" t="s">
        <v>185</v>
      </c>
      <c r="AT234" s="209" t="s">
        <v>181</v>
      </c>
      <c r="AU234" s="209" t="s">
        <v>77</v>
      </c>
      <c r="AY234" s="19" t="s">
        <v>180</v>
      </c>
      <c r="BE234" s="210">
        <f>IF(N234="základní",J234,0)</f>
        <v>0</v>
      </c>
      <c r="BF234" s="210">
        <f>IF(N234="snížená",J234,0)</f>
        <v>0</v>
      </c>
      <c r="BG234" s="210">
        <f>IF(N234="zákl. přenesená",J234,0)</f>
        <v>0</v>
      </c>
      <c r="BH234" s="210">
        <f>IF(N234="sníž. přenesená",J234,0)</f>
        <v>0</v>
      </c>
      <c r="BI234" s="210">
        <f>IF(N234="nulová",J234,0)</f>
        <v>0</v>
      </c>
      <c r="BJ234" s="19" t="s">
        <v>77</v>
      </c>
      <c r="BK234" s="210">
        <f>ROUND(I234*H234,2)</f>
        <v>0</v>
      </c>
      <c r="BL234" s="19" t="s">
        <v>185</v>
      </c>
      <c r="BM234" s="209" t="s">
        <v>1213</v>
      </c>
    </row>
    <row r="235" s="2" customFormat="1" ht="16.5" customHeight="1">
      <c r="A235" s="40"/>
      <c r="B235" s="41"/>
      <c r="C235" s="198" t="s">
        <v>1147</v>
      </c>
      <c r="D235" s="198" t="s">
        <v>181</v>
      </c>
      <c r="E235" s="199" t="s">
        <v>1191</v>
      </c>
      <c r="F235" s="200" t="s">
        <v>3022</v>
      </c>
      <c r="G235" s="201" t="s">
        <v>716</v>
      </c>
      <c r="H235" s="202">
        <v>12</v>
      </c>
      <c r="I235" s="203"/>
      <c r="J235" s="204">
        <f>ROUND(I235*H235,2)</f>
        <v>0</v>
      </c>
      <c r="K235" s="200" t="s">
        <v>19</v>
      </c>
      <c r="L235" s="46"/>
      <c r="M235" s="205" t="s">
        <v>19</v>
      </c>
      <c r="N235" s="206" t="s">
        <v>40</v>
      </c>
      <c r="O235" s="86"/>
      <c r="P235" s="207">
        <f>O235*H235</f>
        <v>0</v>
      </c>
      <c r="Q235" s="207">
        <v>0</v>
      </c>
      <c r="R235" s="207">
        <f>Q235*H235</f>
        <v>0</v>
      </c>
      <c r="S235" s="207">
        <v>0</v>
      </c>
      <c r="T235" s="208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09" t="s">
        <v>185</v>
      </c>
      <c r="AT235" s="209" t="s">
        <v>181</v>
      </c>
      <c r="AU235" s="209" t="s">
        <v>77</v>
      </c>
      <c r="AY235" s="19" t="s">
        <v>180</v>
      </c>
      <c r="BE235" s="210">
        <f>IF(N235="základní",J235,0)</f>
        <v>0</v>
      </c>
      <c r="BF235" s="210">
        <f>IF(N235="snížená",J235,0)</f>
        <v>0</v>
      </c>
      <c r="BG235" s="210">
        <f>IF(N235="zákl. přenesená",J235,0)</f>
        <v>0</v>
      </c>
      <c r="BH235" s="210">
        <f>IF(N235="sníž. přenesená",J235,0)</f>
        <v>0</v>
      </c>
      <c r="BI235" s="210">
        <f>IF(N235="nulová",J235,0)</f>
        <v>0</v>
      </c>
      <c r="BJ235" s="19" t="s">
        <v>77</v>
      </c>
      <c r="BK235" s="210">
        <f>ROUND(I235*H235,2)</f>
        <v>0</v>
      </c>
      <c r="BL235" s="19" t="s">
        <v>185</v>
      </c>
      <c r="BM235" s="209" t="s">
        <v>1224</v>
      </c>
    </row>
    <row r="236" s="2" customFormat="1" ht="16.5" customHeight="1">
      <c r="A236" s="40"/>
      <c r="B236" s="41"/>
      <c r="C236" s="198" t="s">
        <v>752</v>
      </c>
      <c r="D236" s="198" t="s">
        <v>181</v>
      </c>
      <c r="E236" s="199" t="s">
        <v>801</v>
      </c>
      <c r="F236" s="200" t="s">
        <v>3023</v>
      </c>
      <c r="G236" s="201" t="s">
        <v>716</v>
      </c>
      <c r="H236" s="202">
        <v>6</v>
      </c>
      <c r="I236" s="203"/>
      <c r="J236" s="204">
        <f>ROUND(I236*H236,2)</f>
        <v>0</v>
      </c>
      <c r="K236" s="200" t="s">
        <v>19</v>
      </c>
      <c r="L236" s="46"/>
      <c r="M236" s="205" t="s">
        <v>19</v>
      </c>
      <c r="N236" s="206" t="s">
        <v>40</v>
      </c>
      <c r="O236" s="86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09" t="s">
        <v>185</v>
      </c>
      <c r="AT236" s="209" t="s">
        <v>181</v>
      </c>
      <c r="AU236" s="209" t="s">
        <v>77</v>
      </c>
      <c r="AY236" s="19" t="s">
        <v>180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9" t="s">
        <v>77</v>
      </c>
      <c r="BK236" s="210">
        <f>ROUND(I236*H236,2)</f>
        <v>0</v>
      </c>
      <c r="BL236" s="19" t="s">
        <v>185</v>
      </c>
      <c r="BM236" s="209" t="s">
        <v>1234</v>
      </c>
    </row>
    <row r="237" s="2" customFormat="1" ht="16.5" customHeight="1">
      <c r="A237" s="40"/>
      <c r="B237" s="41"/>
      <c r="C237" s="198" t="s">
        <v>1154</v>
      </c>
      <c r="D237" s="198" t="s">
        <v>181</v>
      </c>
      <c r="E237" s="199" t="s">
        <v>1198</v>
      </c>
      <c r="F237" s="200" t="s">
        <v>3024</v>
      </c>
      <c r="G237" s="201" t="s">
        <v>716</v>
      </c>
      <c r="H237" s="202">
        <v>6</v>
      </c>
      <c r="I237" s="203"/>
      <c r="J237" s="204">
        <f>ROUND(I237*H237,2)</f>
        <v>0</v>
      </c>
      <c r="K237" s="200" t="s">
        <v>19</v>
      </c>
      <c r="L237" s="46"/>
      <c r="M237" s="205" t="s">
        <v>19</v>
      </c>
      <c r="N237" s="206" t="s">
        <v>40</v>
      </c>
      <c r="O237" s="86"/>
      <c r="P237" s="207">
        <f>O237*H237</f>
        <v>0</v>
      </c>
      <c r="Q237" s="207">
        <v>0</v>
      </c>
      <c r="R237" s="207">
        <f>Q237*H237</f>
        <v>0</v>
      </c>
      <c r="S237" s="207">
        <v>0</v>
      </c>
      <c r="T237" s="208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09" t="s">
        <v>185</v>
      </c>
      <c r="AT237" s="209" t="s">
        <v>181</v>
      </c>
      <c r="AU237" s="209" t="s">
        <v>77</v>
      </c>
      <c r="AY237" s="19" t="s">
        <v>180</v>
      </c>
      <c r="BE237" s="210">
        <f>IF(N237="základní",J237,0)</f>
        <v>0</v>
      </c>
      <c r="BF237" s="210">
        <f>IF(N237="snížená",J237,0)</f>
        <v>0</v>
      </c>
      <c r="BG237" s="210">
        <f>IF(N237="zákl. přenesená",J237,0)</f>
        <v>0</v>
      </c>
      <c r="BH237" s="210">
        <f>IF(N237="sníž. přenesená",J237,0)</f>
        <v>0</v>
      </c>
      <c r="BI237" s="210">
        <f>IF(N237="nulová",J237,0)</f>
        <v>0</v>
      </c>
      <c r="BJ237" s="19" t="s">
        <v>77</v>
      </c>
      <c r="BK237" s="210">
        <f>ROUND(I237*H237,2)</f>
        <v>0</v>
      </c>
      <c r="BL237" s="19" t="s">
        <v>185</v>
      </c>
      <c r="BM237" s="209" t="s">
        <v>1244</v>
      </c>
    </row>
    <row r="238" s="2" customFormat="1" ht="16.5" customHeight="1">
      <c r="A238" s="40"/>
      <c r="B238" s="41"/>
      <c r="C238" s="198" t="s">
        <v>758</v>
      </c>
      <c r="D238" s="198" t="s">
        <v>181</v>
      </c>
      <c r="E238" s="199" t="s">
        <v>807</v>
      </c>
      <c r="F238" s="200" t="s">
        <v>3025</v>
      </c>
      <c r="G238" s="201" t="s">
        <v>716</v>
      </c>
      <c r="H238" s="202">
        <v>12</v>
      </c>
      <c r="I238" s="203"/>
      <c r="J238" s="204">
        <f>ROUND(I238*H238,2)</f>
        <v>0</v>
      </c>
      <c r="K238" s="200" t="s">
        <v>19</v>
      </c>
      <c r="L238" s="46"/>
      <c r="M238" s="205" t="s">
        <v>19</v>
      </c>
      <c r="N238" s="206" t="s">
        <v>40</v>
      </c>
      <c r="O238" s="86"/>
      <c r="P238" s="207">
        <f>O238*H238</f>
        <v>0</v>
      </c>
      <c r="Q238" s="207">
        <v>0</v>
      </c>
      <c r="R238" s="207">
        <f>Q238*H238</f>
        <v>0</v>
      </c>
      <c r="S238" s="207">
        <v>0</v>
      </c>
      <c r="T238" s="208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09" t="s">
        <v>185</v>
      </c>
      <c r="AT238" s="209" t="s">
        <v>181</v>
      </c>
      <c r="AU238" s="209" t="s">
        <v>77</v>
      </c>
      <c r="AY238" s="19" t="s">
        <v>180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9" t="s">
        <v>77</v>
      </c>
      <c r="BK238" s="210">
        <f>ROUND(I238*H238,2)</f>
        <v>0</v>
      </c>
      <c r="BL238" s="19" t="s">
        <v>185</v>
      </c>
      <c r="BM238" s="209" t="s">
        <v>1247</v>
      </c>
    </row>
    <row r="239" s="2" customFormat="1" ht="16.5" customHeight="1">
      <c r="A239" s="40"/>
      <c r="B239" s="41"/>
      <c r="C239" s="198" t="s">
        <v>1161</v>
      </c>
      <c r="D239" s="198" t="s">
        <v>181</v>
      </c>
      <c r="E239" s="199" t="s">
        <v>1205</v>
      </c>
      <c r="F239" s="200" t="s">
        <v>3026</v>
      </c>
      <c r="G239" s="201" t="s">
        <v>716</v>
      </c>
      <c r="H239" s="202">
        <v>48</v>
      </c>
      <c r="I239" s="203"/>
      <c r="J239" s="204">
        <f>ROUND(I239*H239,2)</f>
        <v>0</v>
      </c>
      <c r="K239" s="200" t="s">
        <v>19</v>
      </c>
      <c r="L239" s="46"/>
      <c r="M239" s="205" t="s">
        <v>19</v>
      </c>
      <c r="N239" s="206" t="s">
        <v>40</v>
      </c>
      <c r="O239" s="86"/>
      <c r="P239" s="207">
        <f>O239*H239</f>
        <v>0</v>
      </c>
      <c r="Q239" s="207">
        <v>0</v>
      </c>
      <c r="R239" s="207">
        <f>Q239*H239</f>
        <v>0</v>
      </c>
      <c r="S239" s="207">
        <v>0</v>
      </c>
      <c r="T239" s="208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09" t="s">
        <v>185</v>
      </c>
      <c r="AT239" s="209" t="s">
        <v>181</v>
      </c>
      <c r="AU239" s="209" t="s">
        <v>77</v>
      </c>
      <c r="AY239" s="19" t="s">
        <v>180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9" t="s">
        <v>77</v>
      </c>
      <c r="BK239" s="210">
        <f>ROUND(I239*H239,2)</f>
        <v>0</v>
      </c>
      <c r="BL239" s="19" t="s">
        <v>185</v>
      </c>
      <c r="BM239" s="209" t="s">
        <v>1251</v>
      </c>
    </row>
    <row r="240" s="2" customFormat="1" ht="16.5" customHeight="1">
      <c r="A240" s="40"/>
      <c r="B240" s="41"/>
      <c r="C240" s="198" t="s">
        <v>777</v>
      </c>
      <c r="D240" s="198" t="s">
        <v>181</v>
      </c>
      <c r="E240" s="199" t="s">
        <v>811</v>
      </c>
      <c r="F240" s="200" t="s">
        <v>3027</v>
      </c>
      <c r="G240" s="201" t="s">
        <v>716</v>
      </c>
      <c r="H240" s="202">
        <v>12</v>
      </c>
      <c r="I240" s="203"/>
      <c r="J240" s="204">
        <f>ROUND(I240*H240,2)</f>
        <v>0</v>
      </c>
      <c r="K240" s="200" t="s">
        <v>19</v>
      </c>
      <c r="L240" s="46"/>
      <c r="M240" s="205" t="s">
        <v>19</v>
      </c>
      <c r="N240" s="206" t="s">
        <v>40</v>
      </c>
      <c r="O240" s="86"/>
      <c r="P240" s="207">
        <f>O240*H240</f>
        <v>0</v>
      </c>
      <c r="Q240" s="207">
        <v>0</v>
      </c>
      <c r="R240" s="207">
        <f>Q240*H240</f>
        <v>0</v>
      </c>
      <c r="S240" s="207">
        <v>0</v>
      </c>
      <c r="T240" s="208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09" t="s">
        <v>185</v>
      </c>
      <c r="AT240" s="209" t="s">
        <v>181</v>
      </c>
      <c r="AU240" s="209" t="s">
        <v>77</v>
      </c>
      <c r="AY240" s="19" t="s">
        <v>180</v>
      </c>
      <c r="BE240" s="210">
        <f>IF(N240="základní",J240,0)</f>
        <v>0</v>
      </c>
      <c r="BF240" s="210">
        <f>IF(N240="snížená",J240,0)</f>
        <v>0</v>
      </c>
      <c r="BG240" s="210">
        <f>IF(N240="zákl. přenesená",J240,0)</f>
        <v>0</v>
      </c>
      <c r="BH240" s="210">
        <f>IF(N240="sníž. přenesená",J240,0)</f>
        <v>0</v>
      </c>
      <c r="BI240" s="210">
        <f>IF(N240="nulová",J240,0)</f>
        <v>0</v>
      </c>
      <c r="BJ240" s="19" t="s">
        <v>77</v>
      </c>
      <c r="BK240" s="210">
        <f>ROUND(I240*H240,2)</f>
        <v>0</v>
      </c>
      <c r="BL240" s="19" t="s">
        <v>185</v>
      </c>
      <c r="BM240" s="209" t="s">
        <v>1254</v>
      </c>
    </row>
    <row r="241" s="11" customFormat="1" ht="25.92" customHeight="1">
      <c r="A241" s="11"/>
      <c r="B241" s="184"/>
      <c r="C241" s="185"/>
      <c r="D241" s="186" t="s">
        <v>68</v>
      </c>
      <c r="E241" s="187" t="s">
        <v>212</v>
      </c>
      <c r="F241" s="187" t="s">
        <v>3028</v>
      </c>
      <c r="G241" s="185"/>
      <c r="H241" s="185"/>
      <c r="I241" s="188"/>
      <c r="J241" s="189">
        <f>BK241</f>
        <v>0</v>
      </c>
      <c r="K241" s="185"/>
      <c r="L241" s="190"/>
      <c r="M241" s="191"/>
      <c r="N241" s="192"/>
      <c r="O241" s="192"/>
      <c r="P241" s="193">
        <f>SUM(P242:P251)</f>
        <v>0</v>
      </c>
      <c r="Q241" s="192"/>
      <c r="R241" s="193">
        <f>SUM(R242:R251)</f>
        <v>0</v>
      </c>
      <c r="S241" s="192"/>
      <c r="T241" s="194">
        <f>SUM(T242:T251)</f>
        <v>0</v>
      </c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R241" s="195" t="s">
        <v>77</v>
      </c>
      <c r="AT241" s="196" t="s">
        <v>68</v>
      </c>
      <c r="AU241" s="196" t="s">
        <v>69</v>
      </c>
      <c r="AY241" s="195" t="s">
        <v>180</v>
      </c>
      <c r="BK241" s="197">
        <f>SUM(BK242:BK251)</f>
        <v>0</v>
      </c>
    </row>
    <row r="242" s="2" customFormat="1" ht="16.5" customHeight="1">
      <c r="A242" s="40"/>
      <c r="B242" s="41"/>
      <c r="C242" s="198" t="s">
        <v>1168</v>
      </c>
      <c r="D242" s="198" t="s">
        <v>181</v>
      </c>
      <c r="E242" s="199" t="s">
        <v>1221</v>
      </c>
      <c r="F242" s="200" t="s">
        <v>3018</v>
      </c>
      <c r="G242" s="201" t="s">
        <v>385</v>
      </c>
      <c r="H242" s="202">
        <v>20</v>
      </c>
      <c r="I242" s="203"/>
      <c r="J242" s="204">
        <f>ROUND(I242*H242,2)</f>
        <v>0</v>
      </c>
      <c r="K242" s="200" t="s">
        <v>19</v>
      </c>
      <c r="L242" s="46"/>
      <c r="M242" s="205" t="s">
        <v>19</v>
      </c>
      <c r="N242" s="206" t="s">
        <v>40</v>
      </c>
      <c r="O242" s="86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09" t="s">
        <v>185</v>
      </c>
      <c r="AT242" s="209" t="s">
        <v>181</v>
      </c>
      <c r="AU242" s="209" t="s">
        <v>77</v>
      </c>
      <c r="AY242" s="19" t="s">
        <v>180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9" t="s">
        <v>77</v>
      </c>
      <c r="BK242" s="210">
        <f>ROUND(I242*H242,2)</f>
        <v>0</v>
      </c>
      <c r="BL242" s="19" t="s">
        <v>185</v>
      </c>
      <c r="BM242" s="209" t="s">
        <v>1258</v>
      </c>
    </row>
    <row r="243" s="2" customFormat="1" ht="16.5" customHeight="1">
      <c r="A243" s="40"/>
      <c r="B243" s="41"/>
      <c r="C243" s="198" t="s">
        <v>782</v>
      </c>
      <c r="D243" s="198" t="s">
        <v>181</v>
      </c>
      <c r="E243" s="199" t="s">
        <v>824</v>
      </c>
      <c r="F243" s="200" t="s">
        <v>3019</v>
      </c>
      <c r="G243" s="201" t="s">
        <v>716</v>
      </c>
      <c r="H243" s="202">
        <v>24</v>
      </c>
      <c r="I243" s="203"/>
      <c r="J243" s="204">
        <f>ROUND(I243*H243,2)</f>
        <v>0</v>
      </c>
      <c r="K243" s="200" t="s">
        <v>19</v>
      </c>
      <c r="L243" s="46"/>
      <c r="M243" s="205" t="s">
        <v>19</v>
      </c>
      <c r="N243" s="206" t="s">
        <v>40</v>
      </c>
      <c r="O243" s="86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09" t="s">
        <v>185</v>
      </c>
      <c r="AT243" s="209" t="s">
        <v>181</v>
      </c>
      <c r="AU243" s="209" t="s">
        <v>77</v>
      </c>
      <c r="AY243" s="19" t="s">
        <v>180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9" t="s">
        <v>77</v>
      </c>
      <c r="BK243" s="210">
        <f>ROUND(I243*H243,2)</f>
        <v>0</v>
      </c>
      <c r="BL243" s="19" t="s">
        <v>185</v>
      </c>
      <c r="BM243" s="209" t="s">
        <v>1261</v>
      </c>
    </row>
    <row r="244" s="2" customFormat="1" ht="16.5" customHeight="1">
      <c r="A244" s="40"/>
      <c r="B244" s="41"/>
      <c r="C244" s="198" t="s">
        <v>1175</v>
      </c>
      <c r="D244" s="198" t="s">
        <v>181</v>
      </c>
      <c r="E244" s="199" t="s">
        <v>1241</v>
      </c>
      <c r="F244" s="200" t="s">
        <v>3020</v>
      </c>
      <c r="G244" s="201" t="s">
        <v>716</v>
      </c>
      <c r="H244" s="202">
        <v>4</v>
      </c>
      <c r="I244" s="203"/>
      <c r="J244" s="204">
        <f>ROUND(I244*H244,2)</f>
        <v>0</v>
      </c>
      <c r="K244" s="200" t="s">
        <v>19</v>
      </c>
      <c r="L244" s="46"/>
      <c r="M244" s="205" t="s">
        <v>19</v>
      </c>
      <c r="N244" s="206" t="s">
        <v>40</v>
      </c>
      <c r="O244" s="86"/>
      <c r="P244" s="207">
        <f>O244*H244</f>
        <v>0</v>
      </c>
      <c r="Q244" s="207">
        <v>0</v>
      </c>
      <c r="R244" s="207">
        <f>Q244*H244</f>
        <v>0</v>
      </c>
      <c r="S244" s="207">
        <v>0</v>
      </c>
      <c r="T244" s="208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09" t="s">
        <v>185</v>
      </c>
      <c r="AT244" s="209" t="s">
        <v>181</v>
      </c>
      <c r="AU244" s="209" t="s">
        <v>77</v>
      </c>
      <c r="AY244" s="19" t="s">
        <v>180</v>
      </c>
      <c r="BE244" s="210">
        <f>IF(N244="základní",J244,0)</f>
        <v>0</v>
      </c>
      <c r="BF244" s="210">
        <f>IF(N244="snížená",J244,0)</f>
        <v>0</v>
      </c>
      <c r="BG244" s="210">
        <f>IF(N244="zákl. přenesená",J244,0)</f>
        <v>0</v>
      </c>
      <c r="BH244" s="210">
        <f>IF(N244="sníž. přenesená",J244,0)</f>
        <v>0</v>
      </c>
      <c r="BI244" s="210">
        <f>IF(N244="nulová",J244,0)</f>
        <v>0</v>
      </c>
      <c r="BJ244" s="19" t="s">
        <v>77</v>
      </c>
      <c r="BK244" s="210">
        <f>ROUND(I244*H244,2)</f>
        <v>0</v>
      </c>
      <c r="BL244" s="19" t="s">
        <v>185</v>
      </c>
      <c r="BM244" s="209" t="s">
        <v>1266</v>
      </c>
    </row>
    <row r="245" s="2" customFormat="1" ht="16.5" customHeight="1">
      <c r="A245" s="40"/>
      <c r="B245" s="41"/>
      <c r="C245" s="198" t="s">
        <v>787</v>
      </c>
      <c r="D245" s="198" t="s">
        <v>181</v>
      </c>
      <c r="E245" s="199" t="s">
        <v>829</v>
      </c>
      <c r="F245" s="200" t="s">
        <v>3021</v>
      </c>
      <c r="G245" s="201" t="s">
        <v>716</v>
      </c>
      <c r="H245" s="202">
        <v>12</v>
      </c>
      <c r="I245" s="203"/>
      <c r="J245" s="204">
        <f>ROUND(I245*H245,2)</f>
        <v>0</v>
      </c>
      <c r="K245" s="200" t="s">
        <v>19</v>
      </c>
      <c r="L245" s="46"/>
      <c r="M245" s="205" t="s">
        <v>19</v>
      </c>
      <c r="N245" s="206" t="s">
        <v>40</v>
      </c>
      <c r="O245" s="86"/>
      <c r="P245" s="207">
        <f>O245*H245</f>
        <v>0</v>
      </c>
      <c r="Q245" s="207">
        <v>0</v>
      </c>
      <c r="R245" s="207">
        <f>Q245*H245</f>
        <v>0</v>
      </c>
      <c r="S245" s="207">
        <v>0</v>
      </c>
      <c r="T245" s="208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09" t="s">
        <v>185</v>
      </c>
      <c r="AT245" s="209" t="s">
        <v>181</v>
      </c>
      <c r="AU245" s="209" t="s">
        <v>77</v>
      </c>
      <c r="AY245" s="19" t="s">
        <v>180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9" t="s">
        <v>77</v>
      </c>
      <c r="BK245" s="210">
        <f>ROUND(I245*H245,2)</f>
        <v>0</v>
      </c>
      <c r="BL245" s="19" t="s">
        <v>185</v>
      </c>
      <c r="BM245" s="209" t="s">
        <v>1269</v>
      </c>
    </row>
    <row r="246" s="2" customFormat="1" ht="16.5" customHeight="1">
      <c r="A246" s="40"/>
      <c r="B246" s="41"/>
      <c r="C246" s="198" t="s">
        <v>1184</v>
      </c>
      <c r="D246" s="198" t="s">
        <v>181</v>
      </c>
      <c r="E246" s="199" t="s">
        <v>1248</v>
      </c>
      <c r="F246" s="200" t="s">
        <v>3022</v>
      </c>
      <c r="G246" s="201" t="s">
        <v>716</v>
      </c>
      <c r="H246" s="202">
        <v>4</v>
      </c>
      <c r="I246" s="203"/>
      <c r="J246" s="204">
        <f>ROUND(I246*H246,2)</f>
        <v>0</v>
      </c>
      <c r="K246" s="200" t="s">
        <v>19</v>
      </c>
      <c r="L246" s="46"/>
      <c r="M246" s="205" t="s">
        <v>19</v>
      </c>
      <c r="N246" s="206" t="s">
        <v>40</v>
      </c>
      <c r="O246" s="86"/>
      <c r="P246" s="207">
        <f>O246*H246</f>
        <v>0</v>
      </c>
      <c r="Q246" s="207">
        <v>0</v>
      </c>
      <c r="R246" s="207">
        <f>Q246*H246</f>
        <v>0</v>
      </c>
      <c r="S246" s="207">
        <v>0</v>
      </c>
      <c r="T246" s="208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09" t="s">
        <v>185</v>
      </c>
      <c r="AT246" s="209" t="s">
        <v>181</v>
      </c>
      <c r="AU246" s="209" t="s">
        <v>77</v>
      </c>
      <c r="AY246" s="19" t="s">
        <v>180</v>
      </c>
      <c r="BE246" s="210">
        <f>IF(N246="základní",J246,0)</f>
        <v>0</v>
      </c>
      <c r="BF246" s="210">
        <f>IF(N246="snížená",J246,0)</f>
        <v>0</v>
      </c>
      <c r="BG246" s="210">
        <f>IF(N246="zákl. přenesená",J246,0)</f>
        <v>0</v>
      </c>
      <c r="BH246" s="210">
        <f>IF(N246="sníž. přenesená",J246,0)</f>
        <v>0</v>
      </c>
      <c r="BI246" s="210">
        <f>IF(N246="nulová",J246,0)</f>
        <v>0</v>
      </c>
      <c r="BJ246" s="19" t="s">
        <v>77</v>
      </c>
      <c r="BK246" s="210">
        <f>ROUND(I246*H246,2)</f>
        <v>0</v>
      </c>
      <c r="BL246" s="19" t="s">
        <v>185</v>
      </c>
      <c r="BM246" s="209" t="s">
        <v>1273</v>
      </c>
    </row>
    <row r="247" s="2" customFormat="1" ht="16.5" customHeight="1">
      <c r="A247" s="40"/>
      <c r="B247" s="41"/>
      <c r="C247" s="198" t="s">
        <v>792</v>
      </c>
      <c r="D247" s="198" t="s">
        <v>181</v>
      </c>
      <c r="E247" s="199" t="s">
        <v>834</v>
      </c>
      <c r="F247" s="200" t="s">
        <v>3029</v>
      </c>
      <c r="G247" s="201" t="s">
        <v>716</v>
      </c>
      <c r="H247" s="202">
        <v>4</v>
      </c>
      <c r="I247" s="203"/>
      <c r="J247" s="204">
        <f>ROUND(I247*H247,2)</f>
        <v>0</v>
      </c>
      <c r="K247" s="200" t="s">
        <v>19</v>
      </c>
      <c r="L247" s="46"/>
      <c r="M247" s="205" t="s">
        <v>19</v>
      </c>
      <c r="N247" s="206" t="s">
        <v>40</v>
      </c>
      <c r="O247" s="86"/>
      <c r="P247" s="207">
        <f>O247*H247</f>
        <v>0</v>
      </c>
      <c r="Q247" s="207">
        <v>0</v>
      </c>
      <c r="R247" s="207">
        <f>Q247*H247</f>
        <v>0</v>
      </c>
      <c r="S247" s="207">
        <v>0</v>
      </c>
      <c r="T247" s="208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09" t="s">
        <v>185</v>
      </c>
      <c r="AT247" s="209" t="s">
        <v>181</v>
      </c>
      <c r="AU247" s="209" t="s">
        <v>77</v>
      </c>
      <c r="AY247" s="19" t="s">
        <v>180</v>
      </c>
      <c r="BE247" s="210">
        <f>IF(N247="základní",J247,0)</f>
        <v>0</v>
      </c>
      <c r="BF247" s="210">
        <f>IF(N247="snížená",J247,0)</f>
        <v>0</v>
      </c>
      <c r="BG247" s="210">
        <f>IF(N247="zákl. přenesená",J247,0)</f>
        <v>0</v>
      </c>
      <c r="BH247" s="210">
        <f>IF(N247="sníž. přenesená",J247,0)</f>
        <v>0</v>
      </c>
      <c r="BI247" s="210">
        <f>IF(N247="nulová",J247,0)</f>
        <v>0</v>
      </c>
      <c r="BJ247" s="19" t="s">
        <v>77</v>
      </c>
      <c r="BK247" s="210">
        <f>ROUND(I247*H247,2)</f>
        <v>0</v>
      </c>
      <c r="BL247" s="19" t="s">
        <v>185</v>
      </c>
      <c r="BM247" s="209" t="s">
        <v>1276</v>
      </c>
    </row>
    <row r="248" s="2" customFormat="1" ht="16.5" customHeight="1">
      <c r="A248" s="40"/>
      <c r="B248" s="41"/>
      <c r="C248" s="198" t="s">
        <v>1191</v>
      </c>
      <c r="D248" s="198" t="s">
        <v>181</v>
      </c>
      <c r="E248" s="199" t="s">
        <v>1255</v>
      </c>
      <c r="F248" s="200" t="s">
        <v>3024</v>
      </c>
      <c r="G248" s="201" t="s">
        <v>716</v>
      </c>
      <c r="H248" s="202">
        <v>4</v>
      </c>
      <c r="I248" s="203"/>
      <c r="J248" s="204">
        <f>ROUND(I248*H248,2)</f>
        <v>0</v>
      </c>
      <c r="K248" s="200" t="s">
        <v>19</v>
      </c>
      <c r="L248" s="46"/>
      <c r="M248" s="205" t="s">
        <v>19</v>
      </c>
      <c r="N248" s="206" t="s">
        <v>40</v>
      </c>
      <c r="O248" s="86"/>
      <c r="P248" s="207">
        <f>O248*H248</f>
        <v>0</v>
      </c>
      <c r="Q248" s="207">
        <v>0</v>
      </c>
      <c r="R248" s="207">
        <f>Q248*H248</f>
        <v>0</v>
      </c>
      <c r="S248" s="207">
        <v>0</v>
      </c>
      <c r="T248" s="208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09" t="s">
        <v>185</v>
      </c>
      <c r="AT248" s="209" t="s">
        <v>181</v>
      </c>
      <c r="AU248" s="209" t="s">
        <v>77</v>
      </c>
      <c r="AY248" s="19" t="s">
        <v>180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9" t="s">
        <v>77</v>
      </c>
      <c r="BK248" s="210">
        <f>ROUND(I248*H248,2)</f>
        <v>0</v>
      </c>
      <c r="BL248" s="19" t="s">
        <v>185</v>
      </c>
      <c r="BM248" s="209" t="s">
        <v>1280</v>
      </c>
    </row>
    <row r="249" s="2" customFormat="1" ht="16.5" customHeight="1">
      <c r="A249" s="40"/>
      <c r="B249" s="41"/>
      <c r="C249" s="198" t="s">
        <v>801</v>
      </c>
      <c r="D249" s="198" t="s">
        <v>181</v>
      </c>
      <c r="E249" s="199" t="s">
        <v>839</v>
      </c>
      <c r="F249" s="200" t="s">
        <v>3030</v>
      </c>
      <c r="G249" s="201" t="s">
        <v>716</v>
      </c>
      <c r="H249" s="202">
        <v>4</v>
      </c>
      <c r="I249" s="203"/>
      <c r="J249" s="204">
        <f>ROUND(I249*H249,2)</f>
        <v>0</v>
      </c>
      <c r="K249" s="200" t="s">
        <v>19</v>
      </c>
      <c r="L249" s="46"/>
      <c r="M249" s="205" t="s">
        <v>19</v>
      </c>
      <c r="N249" s="206" t="s">
        <v>40</v>
      </c>
      <c r="O249" s="86"/>
      <c r="P249" s="207">
        <f>O249*H249</f>
        <v>0</v>
      </c>
      <c r="Q249" s="207">
        <v>0</v>
      </c>
      <c r="R249" s="207">
        <f>Q249*H249</f>
        <v>0</v>
      </c>
      <c r="S249" s="207">
        <v>0</v>
      </c>
      <c r="T249" s="208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09" t="s">
        <v>185</v>
      </c>
      <c r="AT249" s="209" t="s">
        <v>181</v>
      </c>
      <c r="AU249" s="209" t="s">
        <v>77</v>
      </c>
      <c r="AY249" s="19" t="s">
        <v>180</v>
      </c>
      <c r="BE249" s="210">
        <f>IF(N249="základní",J249,0)</f>
        <v>0</v>
      </c>
      <c r="BF249" s="210">
        <f>IF(N249="snížená",J249,0)</f>
        <v>0</v>
      </c>
      <c r="BG249" s="210">
        <f>IF(N249="zákl. přenesená",J249,0)</f>
        <v>0</v>
      </c>
      <c r="BH249" s="210">
        <f>IF(N249="sníž. přenesená",J249,0)</f>
        <v>0</v>
      </c>
      <c r="BI249" s="210">
        <f>IF(N249="nulová",J249,0)</f>
        <v>0</v>
      </c>
      <c r="BJ249" s="19" t="s">
        <v>77</v>
      </c>
      <c r="BK249" s="210">
        <f>ROUND(I249*H249,2)</f>
        <v>0</v>
      </c>
      <c r="BL249" s="19" t="s">
        <v>185</v>
      </c>
      <c r="BM249" s="209" t="s">
        <v>1283</v>
      </c>
    </row>
    <row r="250" s="2" customFormat="1" ht="16.5" customHeight="1">
      <c r="A250" s="40"/>
      <c r="B250" s="41"/>
      <c r="C250" s="198" t="s">
        <v>1198</v>
      </c>
      <c r="D250" s="198" t="s">
        <v>181</v>
      </c>
      <c r="E250" s="199" t="s">
        <v>1263</v>
      </c>
      <c r="F250" s="200" t="s">
        <v>3026</v>
      </c>
      <c r="G250" s="201" t="s">
        <v>716</v>
      </c>
      <c r="H250" s="202">
        <v>16</v>
      </c>
      <c r="I250" s="203"/>
      <c r="J250" s="204">
        <f>ROUND(I250*H250,2)</f>
        <v>0</v>
      </c>
      <c r="K250" s="200" t="s">
        <v>19</v>
      </c>
      <c r="L250" s="46"/>
      <c r="M250" s="205" t="s">
        <v>19</v>
      </c>
      <c r="N250" s="206" t="s">
        <v>40</v>
      </c>
      <c r="O250" s="86"/>
      <c r="P250" s="207">
        <f>O250*H250</f>
        <v>0</v>
      </c>
      <c r="Q250" s="207">
        <v>0</v>
      </c>
      <c r="R250" s="207">
        <f>Q250*H250</f>
        <v>0</v>
      </c>
      <c r="S250" s="207">
        <v>0</v>
      </c>
      <c r="T250" s="208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09" t="s">
        <v>185</v>
      </c>
      <c r="AT250" s="209" t="s">
        <v>181</v>
      </c>
      <c r="AU250" s="209" t="s">
        <v>77</v>
      </c>
      <c r="AY250" s="19" t="s">
        <v>180</v>
      </c>
      <c r="BE250" s="210">
        <f>IF(N250="základní",J250,0)</f>
        <v>0</v>
      </c>
      <c r="BF250" s="210">
        <f>IF(N250="snížená",J250,0)</f>
        <v>0</v>
      </c>
      <c r="BG250" s="210">
        <f>IF(N250="zákl. přenesená",J250,0)</f>
        <v>0</v>
      </c>
      <c r="BH250" s="210">
        <f>IF(N250="sníž. přenesená",J250,0)</f>
        <v>0</v>
      </c>
      <c r="BI250" s="210">
        <f>IF(N250="nulová",J250,0)</f>
        <v>0</v>
      </c>
      <c r="BJ250" s="19" t="s">
        <v>77</v>
      </c>
      <c r="BK250" s="210">
        <f>ROUND(I250*H250,2)</f>
        <v>0</v>
      </c>
      <c r="BL250" s="19" t="s">
        <v>185</v>
      </c>
      <c r="BM250" s="209" t="s">
        <v>1287</v>
      </c>
    </row>
    <row r="251" s="2" customFormat="1" ht="16.5" customHeight="1">
      <c r="A251" s="40"/>
      <c r="B251" s="41"/>
      <c r="C251" s="198" t="s">
        <v>807</v>
      </c>
      <c r="D251" s="198" t="s">
        <v>181</v>
      </c>
      <c r="E251" s="199" t="s">
        <v>850</v>
      </c>
      <c r="F251" s="200" t="s">
        <v>3027</v>
      </c>
      <c r="G251" s="201" t="s">
        <v>716</v>
      </c>
      <c r="H251" s="202">
        <v>8</v>
      </c>
      <c r="I251" s="203"/>
      <c r="J251" s="204">
        <f>ROUND(I251*H251,2)</f>
        <v>0</v>
      </c>
      <c r="K251" s="200" t="s">
        <v>19</v>
      </c>
      <c r="L251" s="46"/>
      <c r="M251" s="205" t="s">
        <v>19</v>
      </c>
      <c r="N251" s="206" t="s">
        <v>40</v>
      </c>
      <c r="O251" s="86"/>
      <c r="P251" s="207">
        <f>O251*H251</f>
        <v>0</v>
      </c>
      <c r="Q251" s="207">
        <v>0</v>
      </c>
      <c r="R251" s="207">
        <f>Q251*H251</f>
        <v>0</v>
      </c>
      <c r="S251" s="207">
        <v>0</v>
      </c>
      <c r="T251" s="208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09" t="s">
        <v>185</v>
      </c>
      <c r="AT251" s="209" t="s">
        <v>181</v>
      </c>
      <c r="AU251" s="209" t="s">
        <v>77</v>
      </c>
      <c r="AY251" s="19" t="s">
        <v>180</v>
      </c>
      <c r="BE251" s="210">
        <f>IF(N251="základní",J251,0)</f>
        <v>0</v>
      </c>
      <c r="BF251" s="210">
        <f>IF(N251="snížená",J251,0)</f>
        <v>0</v>
      </c>
      <c r="BG251" s="210">
        <f>IF(N251="zákl. přenesená",J251,0)</f>
        <v>0</v>
      </c>
      <c r="BH251" s="210">
        <f>IF(N251="sníž. přenesená",J251,0)</f>
        <v>0</v>
      </c>
      <c r="BI251" s="210">
        <f>IF(N251="nulová",J251,0)</f>
        <v>0</v>
      </c>
      <c r="BJ251" s="19" t="s">
        <v>77</v>
      </c>
      <c r="BK251" s="210">
        <f>ROUND(I251*H251,2)</f>
        <v>0</v>
      </c>
      <c r="BL251" s="19" t="s">
        <v>185</v>
      </c>
      <c r="BM251" s="209" t="s">
        <v>1290</v>
      </c>
    </row>
    <row r="252" s="11" customFormat="1" ht="25.92" customHeight="1">
      <c r="A252" s="11"/>
      <c r="B252" s="184"/>
      <c r="C252" s="185"/>
      <c r="D252" s="186" t="s">
        <v>68</v>
      </c>
      <c r="E252" s="187" t="s">
        <v>304</v>
      </c>
      <c r="F252" s="187" t="s">
        <v>3031</v>
      </c>
      <c r="G252" s="185"/>
      <c r="H252" s="185"/>
      <c r="I252" s="188"/>
      <c r="J252" s="189">
        <f>BK252</f>
        <v>0</v>
      </c>
      <c r="K252" s="185"/>
      <c r="L252" s="190"/>
      <c r="M252" s="191"/>
      <c r="N252" s="192"/>
      <c r="O252" s="192"/>
      <c r="P252" s="193">
        <f>SUM(P253:P262)</f>
        <v>0</v>
      </c>
      <c r="Q252" s="192"/>
      <c r="R252" s="193">
        <f>SUM(R253:R262)</f>
        <v>0</v>
      </c>
      <c r="S252" s="192"/>
      <c r="T252" s="194">
        <f>SUM(T253:T262)</f>
        <v>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R252" s="195" t="s">
        <v>77</v>
      </c>
      <c r="AT252" s="196" t="s">
        <v>68</v>
      </c>
      <c r="AU252" s="196" t="s">
        <v>69</v>
      </c>
      <c r="AY252" s="195" t="s">
        <v>180</v>
      </c>
      <c r="BK252" s="197">
        <f>SUM(BK253:BK262)</f>
        <v>0</v>
      </c>
    </row>
    <row r="253" s="2" customFormat="1" ht="16.5" customHeight="1">
      <c r="A253" s="40"/>
      <c r="B253" s="41"/>
      <c r="C253" s="198" t="s">
        <v>1205</v>
      </c>
      <c r="D253" s="198" t="s">
        <v>181</v>
      </c>
      <c r="E253" s="199" t="s">
        <v>1270</v>
      </c>
      <c r="F253" s="200" t="s">
        <v>3018</v>
      </c>
      <c r="G253" s="201" t="s">
        <v>385</v>
      </c>
      <c r="H253" s="202">
        <v>50</v>
      </c>
      <c r="I253" s="203"/>
      <c r="J253" s="204">
        <f>ROUND(I253*H253,2)</f>
        <v>0</v>
      </c>
      <c r="K253" s="200" t="s">
        <v>19</v>
      </c>
      <c r="L253" s="46"/>
      <c r="M253" s="205" t="s">
        <v>19</v>
      </c>
      <c r="N253" s="206" t="s">
        <v>40</v>
      </c>
      <c r="O253" s="86"/>
      <c r="P253" s="207">
        <f>O253*H253</f>
        <v>0</v>
      </c>
      <c r="Q253" s="207">
        <v>0</v>
      </c>
      <c r="R253" s="207">
        <f>Q253*H253</f>
        <v>0</v>
      </c>
      <c r="S253" s="207">
        <v>0</v>
      </c>
      <c r="T253" s="208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09" t="s">
        <v>185</v>
      </c>
      <c r="AT253" s="209" t="s">
        <v>181</v>
      </c>
      <c r="AU253" s="209" t="s">
        <v>77</v>
      </c>
      <c r="AY253" s="19" t="s">
        <v>180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9" t="s">
        <v>77</v>
      </c>
      <c r="BK253" s="210">
        <f>ROUND(I253*H253,2)</f>
        <v>0</v>
      </c>
      <c r="BL253" s="19" t="s">
        <v>185</v>
      </c>
      <c r="BM253" s="209" t="s">
        <v>1294</v>
      </c>
    </row>
    <row r="254" s="2" customFormat="1" ht="16.5" customHeight="1">
      <c r="A254" s="40"/>
      <c r="B254" s="41"/>
      <c r="C254" s="198" t="s">
        <v>811</v>
      </c>
      <c r="D254" s="198" t="s">
        <v>181</v>
      </c>
      <c r="E254" s="199" t="s">
        <v>854</v>
      </c>
      <c r="F254" s="200" t="s">
        <v>3019</v>
      </c>
      <c r="G254" s="201" t="s">
        <v>716</v>
      </c>
      <c r="H254" s="202">
        <v>42</v>
      </c>
      <c r="I254" s="203"/>
      <c r="J254" s="204">
        <f>ROUND(I254*H254,2)</f>
        <v>0</v>
      </c>
      <c r="K254" s="200" t="s">
        <v>19</v>
      </c>
      <c r="L254" s="46"/>
      <c r="M254" s="205" t="s">
        <v>19</v>
      </c>
      <c r="N254" s="206" t="s">
        <v>40</v>
      </c>
      <c r="O254" s="86"/>
      <c r="P254" s="207">
        <f>O254*H254</f>
        <v>0</v>
      </c>
      <c r="Q254" s="207">
        <v>0</v>
      </c>
      <c r="R254" s="207">
        <f>Q254*H254</f>
        <v>0</v>
      </c>
      <c r="S254" s="207">
        <v>0</v>
      </c>
      <c r="T254" s="208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09" t="s">
        <v>185</v>
      </c>
      <c r="AT254" s="209" t="s">
        <v>181</v>
      </c>
      <c r="AU254" s="209" t="s">
        <v>77</v>
      </c>
      <c r="AY254" s="19" t="s">
        <v>180</v>
      </c>
      <c r="BE254" s="210">
        <f>IF(N254="základní",J254,0)</f>
        <v>0</v>
      </c>
      <c r="BF254" s="210">
        <f>IF(N254="snížená",J254,0)</f>
        <v>0</v>
      </c>
      <c r="BG254" s="210">
        <f>IF(N254="zákl. přenesená",J254,0)</f>
        <v>0</v>
      </c>
      <c r="BH254" s="210">
        <f>IF(N254="sníž. přenesená",J254,0)</f>
        <v>0</v>
      </c>
      <c r="BI254" s="210">
        <f>IF(N254="nulová",J254,0)</f>
        <v>0</v>
      </c>
      <c r="BJ254" s="19" t="s">
        <v>77</v>
      </c>
      <c r="BK254" s="210">
        <f>ROUND(I254*H254,2)</f>
        <v>0</v>
      </c>
      <c r="BL254" s="19" t="s">
        <v>185</v>
      </c>
      <c r="BM254" s="209" t="s">
        <v>1297</v>
      </c>
    </row>
    <row r="255" s="2" customFormat="1" ht="16.5" customHeight="1">
      <c r="A255" s="40"/>
      <c r="B255" s="41"/>
      <c r="C255" s="198" t="s">
        <v>1221</v>
      </c>
      <c r="D255" s="198" t="s">
        <v>181</v>
      </c>
      <c r="E255" s="199" t="s">
        <v>1277</v>
      </c>
      <c r="F255" s="200" t="s">
        <v>3020</v>
      </c>
      <c r="G255" s="201" t="s">
        <v>716</v>
      </c>
      <c r="H255" s="202">
        <v>14</v>
      </c>
      <c r="I255" s="203"/>
      <c r="J255" s="204">
        <f>ROUND(I255*H255,2)</f>
        <v>0</v>
      </c>
      <c r="K255" s="200" t="s">
        <v>19</v>
      </c>
      <c r="L255" s="46"/>
      <c r="M255" s="205" t="s">
        <v>19</v>
      </c>
      <c r="N255" s="206" t="s">
        <v>40</v>
      </c>
      <c r="O255" s="86"/>
      <c r="P255" s="207">
        <f>O255*H255</f>
        <v>0</v>
      </c>
      <c r="Q255" s="207">
        <v>0</v>
      </c>
      <c r="R255" s="207">
        <f>Q255*H255</f>
        <v>0</v>
      </c>
      <c r="S255" s="207">
        <v>0</v>
      </c>
      <c r="T255" s="208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09" t="s">
        <v>185</v>
      </c>
      <c r="AT255" s="209" t="s">
        <v>181</v>
      </c>
      <c r="AU255" s="209" t="s">
        <v>77</v>
      </c>
      <c r="AY255" s="19" t="s">
        <v>180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9" t="s">
        <v>77</v>
      </c>
      <c r="BK255" s="210">
        <f>ROUND(I255*H255,2)</f>
        <v>0</v>
      </c>
      <c r="BL255" s="19" t="s">
        <v>185</v>
      </c>
      <c r="BM255" s="209" t="s">
        <v>1310</v>
      </c>
    </row>
    <row r="256" s="2" customFormat="1" ht="16.5" customHeight="1">
      <c r="A256" s="40"/>
      <c r="B256" s="41"/>
      <c r="C256" s="198" t="s">
        <v>824</v>
      </c>
      <c r="D256" s="198" t="s">
        <v>181</v>
      </c>
      <c r="E256" s="199" t="s">
        <v>861</v>
      </c>
      <c r="F256" s="200" t="s">
        <v>3021</v>
      </c>
      <c r="G256" s="201" t="s">
        <v>716</v>
      </c>
      <c r="H256" s="202">
        <v>12</v>
      </c>
      <c r="I256" s="203"/>
      <c r="J256" s="204">
        <f>ROUND(I256*H256,2)</f>
        <v>0</v>
      </c>
      <c r="K256" s="200" t="s">
        <v>19</v>
      </c>
      <c r="L256" s="46"/>
      <c r="M256" s="205" t="s">
        <v>19</v>
      </c>
      <c r="N256" s="206" t="s">
        <v>40</v>
      </c>
      <c r="O256" s="86"/>
      <c r="P256" s="207">
        <f>O256*H256</f>
        <v>0</v>
      </c>
      <c r="Q256" s="207">
        <v>0</v>
      </c>
      <c r="R256" s="207">
        <f>Q256*H256</f>
        <v>0</v>
      </c>
      <c r="S256" s="207">
        <v>0</v>
      </c>
      <c r="T256" s="208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09" t="s">
        <v>185</v>
      </c>
      <c r="AT256" s="209" t="s">
        <v>181</v>
      </c>
      <c r="AU256" s="209" t="s">
        <v>77</v>
      </c>
      <c r="AY256" s="19" t="s">
        <v>180</v>
      </c>
      <c r="BE256" s="210">
        <f>IF(N256="základní",J256,0)</f>
        <v>0</v>
      </c>
      <c r="BF256" s="210">
        <f>IF(N256="snížená",J256,0)</f>
        <v>0</v>
      </c>
      <c r="BG256" s="210">
        <f>IF(N256="zákl. přenesená",J256,0)</f>
        <v>0</v>
      </c>
      <c r="BH256" s="210">
        <f>IF(N256="sníž. přenesená",J256,0)</f>
        <v>0</v>
      </c>
      <c r="BI256" s="210">
        <f>IF(N256="nulová",J256,0)</f>
        <v>0</v>
      </c>
      <c r="BJ256" s="19" t="s">
        <v>77</v>
      </c>
      <c r="BK256" s="210">
        <f>ROUND(I256*H256,2)</f>
        <v>0</v>
      </c>
      <c r="BL256" s="19" t="s">
        <v>185</v>
      </c>
      <c r="BM256" s="209" t="s">
        <v>1364</v>
      </c>
    </row>
    <row r="257" s="2" customFormat="1" ht="16.5" customHeight="1">
      <c r="A257" s="40"/>
      <c r="B257" s="41"/>
      <c r="C257" s="198" t="s">
        <v>1241</v>
      </c>
      <c r="D257" s="198" t="s">
        <v>181</v>
      </c>
      <c r="E257" s="199" t="s">
        <v>1284</v>
      </c>
      <c r="F257" s="200" t="s">
        <v>3022</v>
      </c>
      <c r="G257" s="201" t="s">
        <v>716</v>
      </c>
      <c r="H257" s="202">
        <v>12</v>
      </c>
      <c r="I257" s="203"/>
      <c r="J257" s="204">
        <f>ROUND(I257*H257,2)</f>
        <v>0</v>
      </c>
      <c r="K257" s="200" t="s">
        <v>19</v>
      </c>
      <c r="L257" s="46"/>
      <c r="M257" s="205" t="s">
        <v>19</v>
      </c>
      <c r="N257" s="206" t="s">
        <v>40</v>
      </c>
      <c r="O257" s="86"/>
      <c r="P257" s="207">
        <f>O257*H257</f>
        <v>0</v>
      </c>
      <c r="Q257" s="207">
        <v>0</v>
      </c>
      <c r="R257" s="207">
        <f>Q257*H257</f>
        <v>0</v>
      </c>
      <c r="S257" s="207">
        <v>0</v>
      </c>
      <c r="T257" s="208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09" t="s">
        <v>185</v>
      </c>
      <c r="AT257" s="209" t="s">
        <v>181</v>
      </c>
      <c r="AU257" s="209" t="s">
        <v>77</v>
      </c>
      <c r="AY257" s="19" t="s">
        <v>180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9" t="s">
        <v>77</v>
      </c>
      <c r="BK257" s="210">
        <f>ROUND(I257*H257,2)</f>
        <v>0</v>
      </c>
      <c r="BL257" s="19" t="s">
        <v>185</v>
      </c>
      <c r="BM257" s="209" t="s">
        <v>1303</v>
      </c>
    </row>
    <row r="258" s="2" customFormat="1" ht="16.5" customHeight="1">
      <c r="A258" s="40"/>
      <c r="B258" s="41"/>
      <c r="C258" s="198" t="s">
        <v>829</v>
      </c>
      <c r="D258" s="198" t="s">
        <v>181</v>
      </c>
      <c r="E258" s="199" t="s">
        <v>869</v>
      </c>
      <c r="F258" s="200" t="s">
        <v>3029</v>
      </c>
      <c r="G258" s="201" t="s">
        <v>716</v>
      </c>
      <c r="H258" s="202">
        <v>6</v>
      </c>
      <c r="I258" s="203"/>
      <c r="J258" s="204">
        <f>ROUND(I258*H258,2)</f>
        <v>0</v>
      </c>
      <c r="K258" s="200" t="s">
        <v>19</v>
      </c>
      <c r="L258" s="46"/>
      <c r="M258" s="205" t="s">
        <v>19</v>
      </c>
      <c r="N258" s="206" t="s">
        <v>40</v>
      </c>
      <c r="O258" s="86"/>
      <c r="P258" s="207">
        <f>O258*H258</f>
        <v>0</v>
      </c>
      <c r="Q258" s="207">
        <v>0</v>
      </c>
      <c r="R258" s="207">
        <f>Q258*H258</f>
        <v>0</v>
      </c>
      <c r="S258" s="207">
        <v>0</v>
      </c>
      <c r="T258" s="208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09" t="s">
        <v>185</v>
      </c>
      <c r="AT258" s="209" t="s">
        <v>181</v>
      </c>
      <c r="AU258" s="209" t="s">
        <v>77</v>
      </c>
      <c r="AY258" s="19" t="s">
        <v>180</v>
      </c>
      <c r="BE258" s="210">
        <f>IF(N258="základní",J258,0)</f>
        <v>0</v>
      </c>
      <c r="BF258" s="210">
        <f>IF(N258="snížená",J258,0)</f>
        <v>0</v>
      </c>
      <c r="BG258" s="210">
        <f>IF(N258="zákl. přenesená",J258,0)</f>
        <v>0</v>
      </c>
      <c r="BH258" s="210">
        <f>IF(N258="sníž. přenesená",J258,0)</f>
        <v>0</v>
      </c>
      <c r="BI258" s="210">
        <f>IF(N258="nulová",J258,0)</f>
        <v>0</v>
      </c>
      <c r="BJ258" s="19" t="s">
        <v>77</v>
      </c>
      <c r="BK258" s="210">
        <f>ROUND(I258*H258,2)</f>
        <v>0</v>
      </c>
      <c r="BL258" s="19" t="s">
        <v>185</v>
      </c>
      <c r="BM258" s="209" t="s">
        <v>1316</v>
      </c>
    </row>
    <row r="259" s="2" customFormat="1" ht="16.5" customHeight="1">
      <c r="A259" s="40"/>
      <c r="B259" s="41"/>
      <c r="C259" s="198" t="s">
        <v>1248</v>
      </c>
      <c r="D259" s="198" t="s">
        <v>181</v>
      </c>
      <c r="E259" s="199" t="s">
        <v>1291</v>
      </c>
      <c r="F259" s="200" t="s">
        <v>3024</v>
      </c>
      <c r="G259" s="201" t="s">
        <v>716</v>
      </c>
      <c r="H259" s="202">
        <v>6</v>
      </c>
      <c r="I259" s="203"/>
      <c r="J259" s="204">
        <f>ROUND(I259*H259,2)</f>
        <v>0</v>
      </c>
      <c r="K259" s="200" t="s">
        <v>19</v>
      </c>
      <c r="L259" s="46"/>
      <c r="M259" s="205" t="s">
        <v>19</v>
      </c>
      <c r="N259" s="206" t="s">
        <v>40</v>
      </c>
      <c r="O259" s="86"/>
      <c r="P259" s="207">
        <f>O259*H259</f>
        <v>0</v>
      </c>
      <c r="Q259" s="207">
        <v>0</v>
      </c>
      <c r="R259" s="207">
        <f>Q259*H259</f>
        <v>0</v>
      </c>
      <c r="S259" s="207">
        <v>0</v>
      </c>
      <c r="T259" s="208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09" t="s">
        <v>185</v>
      </c>
      <c r="AT259" s="209" t="s">
        <v>181</v>
      </c>
      <c r="AU259" s="209" t="s">
        <v>77</v>
      </c>
      <c r="AY259" s="19" t="s">
        <v>180</v>
      </c>
      <c r="BE259" s="210">
        <f>IF(N259="základní",J259,0)</f>
        <v>0</v>
      </c>
      <c r="BF259" s="210">
        <f>IF(N259="snížená",J259,0)</f>
        <v>0</v>
      </c>
      <c r="BG259" s="210">
        <f>IF(N259="zákl. přenesená",J259,0)</f>
        <v>0</v>
      </c>
      <c r="BH259" s="210">
        <f>IF(N259="sníž. přenesená",J259,0)</f>
        <v>0</v>
      </c>
      <c r="BI259" s="210">
        <f>IF(N259="nulová",J259,0)</f>
        <v>0</v>
      </c>
      <c r="BJ259" s="19" t="s">
        <v>77</v>
      </c>
      <c r="BK259" s="210">
        <f>ROUND(I259*H259,2)</f>
        <v>0</v>
      </c>
      <c r="BL259" s="19" t="s">
        <v>185</v>
      </c>
      <c r="BM259" s="209" t="s">
        <v>1321</v>
      </c>
    </row>
    <row r="260" s="2" customFormat="1" ht="16.5" customHeight="1">
      <c r="A260" s="40"/>
      <c r="B260" s="41"/>
      <c r="C260" s="198" t="s">
        <v>834</v>
      </c>
      <c r="D260" s="198" t="s">
        <v>181</v>
      </c>
      <c r="E260" s="199" t="s">
        <v>875</v>
      </c>
      <c r="F260" s="200" t="s">
        <v>3030</v>
      </c>
      <c r="G260" s="201" t="s">
        <v>716</v>
      </c>
      <c r="H260" s="202">
        <v>12</v>
      </c>
      <c r="I260" s="203"/>
      <c r="J260" s="204">
        <f>ROUND(I260*H260,2)</f>
        <v>0</v>
      </c>
      <c r="K260" s="200" t="s">
        <v>19</v>
      </c>
      <c r="L260" s="46"/>
      <c r="M260" s="205" t="s">
        <v>19</v>
      </c>
      <c r="N260" s="206" t="s">
        <v>40</v>
      </c>
      <c r="O260" s="86"/>
      <c r="P260" s="207">
        <f>O260*H260</f>
        <v>0</v>
      </c>
      <c r="Q260" s="207">
        <v>0</v>
      </c>
      <c r="R260" s="207">
        <f>Q260*H260</f>
        <v>0</v>
      </c>
      <c r="S260" s="207">
        <v>0</v>
      </c>
      <c r="T260" s="208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09" t="s">
        <v>185</v>
      </c>
      <c r="AT260" s="209" t="s">
        <v>181</v>
      </c>
      <c r="AU260" s="209" t="s">
        <v>77</v>
      </c>
      <c r="AY260" s="19" t="s">
        <v>180</v>
      </c>
      <c r="BE260" s="210">
        <f>IF(N260="základní",J260,0)</f>
        <v>0</v>
      </c>
      <c r="BF260" s="210">
        <f>IF(N260="snížená",J260,0)</f>
        <v>0</v>
      </c>
      <c r="BG260" s="210">
        <f>IF(N260="zákl. přenesená",J260,0)</f>
        <v>0</v>
      </c>
      <c r="BH260" s="210">
        <f>IF(N260="sníž. přenesená",J260,0)</f>
        <v>0</v>
      </c>
      <c r="BI260" s="210">
        <f>IF(N260="nulová",J260,0)</f>
        <v>0</v>
      </c>
      <c r="BJ260" s="19" t="s">
        <v>77</v>
      </c>
      <c r="BK260" s="210">
        <f>ROUND(I260*H260,2)</f>
        <v>0</v>
      </c>
      <c r="BL260" s="19" t="s">
        <v>185</v>
      </c>
      <c r="BM260" s="209" t="s">
        <v>1327</v>
      </c>
    </row>
    <row r="261" s="2" customFormat="1" ht="16.5" customHeight="1">
      <c r="A261" s="40"/>
      <c r="B261" s="41"/>
      <c r="C261" s="198" t="s">
        <v>1255</v>
      </c>
      <c r="D261" s="198" t="s">
        <v>181</v>
      </c>
      <c r="E261" s="199" t="s">
        <v>1300</v>
      </c>
      <c r="F261" s="200" t="s">
        <v>3026</v>
      </c>
      <c r="G261" s="201" t="s">
        <v>716</v>
      </c>
      <c r="H261" s="202">
        <v>32</v>
      </c>
      <c r="I261" s="203"/>
      <c r="J261" s="204">
        <f>ROUND(I261*H261,2)</f>
        <v>0</v>
      </c>
      <c r="K261" s="200" t="s">
        <v>19</v>
      </c>
      <c r="L261" s="46"/>
      <c r="M261" s="205" t="s">
        <v>19</v>
      </c>
      <c r="N261" s="206" t="s">
        <v>40</v>
      </c>
      <c r="O261" s="86"/>
      <c r="P261" s="207">
        <f>O261*H261</f>
        <v>0</v>
      </c>
      <c r="Q261" s="207">
        <v>0</v>
      </c>
      <c r="R261" s="207">
        <f>Q261*H261</f>
        <v>0</v>
      </c>
      <c r="S261" s="207">
        <v>0</v>
      </c>
      <c r="T261" s="208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09" t="s">
        <v>185</v>
      </c>
      <c r="AT261" s="209" t="s">
        <v>181</v>
      </c>
      <c r="AU261" s="209" t="s">
        <v>77</v>
      </c>
      <c r="AY261" s="19" t="s">
        <v>180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9" t="s">
        <v>77</v>
      </c>
      <c r="BK261" s="210">
        <f>ROUND(I261*H261,2)</f>
        <v>0</v>
      </c>
      <c r="BL261" s="19" t="s">
        <v>185</v>
      </c>
      <c r="BM261" s="209" t="s">
        <v>1346</v>
      </c>
    </row>
    <row r="262" s="2" customFormat="1" ht="16.5" customHeight="1">
      <c r="A262" s="40"/>
      <c r="B262" s="41"/>
      <c r="C262" s="198" t="s">
        <v>839</v>
      </c>
      <c r="D262" s="198" t="s">
        <v>181</v>
      </c>
      <c r="E262" s="199" t="s">
        <v>878</v>
      </c>
      <c r="F262" s="200" t="s">
        <v>3027</v>
      </c>
      <c r="G262" s="201" t="s">
        <v>716</v>
      </c>
      <c r="H262" s="202">
        <v>12</v>
      </c>
      <c r="I262" s="203"/>
      <c r="J262" s="204">
        <f>ROUND(I262*H262,2)</f>
        <v>0</v>
      </c>
      <c r="K262" s="200" t="s">
        <v>19</v>
      </c>
      <c r="L262" s="46"/>
      <c r="M262" s="205" t="s">
        <v>19</v>
      </c>
      <c r="N262" s="206" t="s">
        <v>40</v>
      </c>
      <c r="O262" s="86"/>
      <c r="P262" s="207">
        <f>O262*H262</f>
        <v>0</v>
      </c>
      <c r="Q262" s="207">
        <v>0</v>
      </c>
      <c r="R262" s="207">
        <f>Q262*H262</f>
        <v>0</v>
      </c>
      <c r="S262" s="207">
        <v>0</v>
      </c>
      <c r="T262" s="208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09" t="s">
        <v>185</v>
      </c>
      <c r="AT262" s="209" t="s">
        <v>181</v>
      </c>
      <c r="AU262" s="209" t="s">
        <v>77</v>
      </c>
      <c r="AY262" s="19" t="s">
        <v>180</v>
      </c>
      <c r="BE262" s="210">
        <f>IF(N262="základní",J262,0)</f>
        <v>0</v>
      </c>
      <c r="BF262" s="210">
        <f>IF(N262="snížená",J262,0)</f>
        <v>0</v>
      </c>
      <c r="BG262" s="210">
        <f>IF(N262="zákl. přenesená",J262,0)</f>
        <v>0</v>
      </c>
      <c r="BH262" s="210">
        <f>IF(N262="sníž. přenesená",J262,0)</f>
        <v>0</v>
      </c>
      <c r="BI262" s="210">
        <f>IF(N262="nulová",J262,0)</f>
        <v>0</v>
      </c>
      <c r="BJ262" s="19" t="s">
        <v>77</v>
      </c>
      <c r="BK262" s="210">
        <f>ROUND(I262*H262,2)</f>
        <v>0</v>
      </c>
      <c r="BL262" s="19" t="s">
        <v>185</v>
      </c>
      <c r="BM262" s="209" t="s">
        <v>1357</v>
      </c>
    </row>
    <row r="263" s="11" customFormat="1" ht="25.92" customHeight="1">
      <c r="A263" s="11"/>
      <c r="B263" s="184"/>
      <c r="C263" s="185"/>
      <c r="D263" s="186" t="s">
        <v>68</v>
      </c>
      <c r="E263" s="187" t="s">
        <v>216</v>
      </c>
      <c r="F263" s="187" t="s">
        <v>3032</v>
      </c>
      <c r="G263" s="185"/>
      <c r="H263" s="185"/>
      <c r="I263" s="188"/>
      <c r="J263" s="189">
        <f>BK263</f>
        <v>0</v>
      </c>
      <c r="K263" s="185"/>
      <c r="L263" s="190"/>
      <c r="M263" s="191"/>
      <c r="N263" s="192"/>
      <c r="O263" s="192"/>
      <c r="P263" s="193">
        <f>SUM(P264:P273)</f>
        <v>0</v>
      </c>
      <c r="Q263" s="192"/>
      <c r="R263" s="193">
        <f>SUM(R264:R273)</f>
        <v>0</v>
      </c>
      <c r="S263" s="192"/>
      <c r="T263" s="194">
        <f>SUM(T264:T273)</f>
        <v>0</v>
      </c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R263" s="195" t="s">
        <v>77</v>
      </c>
      <c r="AT263" s="196" t="s">
        <v>68</v>
      </c>
      <c r="AU263" s="196" t="s">
        <v>69</v>
      </c>
      <c r="AY263" s="195" t="s">
        <v>180</v>
      </c>
      <c r="BK263" s="197">
        <f>SUM(BK264:BK273)</f>
        <v>0</v>
      </c>
    </row>
    <row r="264" s="2" customFormat="1" ht="16.5" customHeight="1">
      <c r="A264" s="40"/>
      <c r="B264" s="41"/>
      <c r="C264" s="198" t="s">
        <v>1263</v>
      </c>
      <c r="D264" s="198" t="s">
        <v>181</v>
      </c>
      <c r="E264" s="199" t="s">
        <v>1313</v>
      </c>
      <c r="F264" s="200" t="s">
        <v>3018</v>
      </c>
      <c r="G264" s="201" t="s">
        <v>385</v>
      </c>
      <c r="H264" s="202">
        <v>40</v>
      </c>
      <c r="I264" s="203"/>
      <c r="J264" s="204">
        <f>ROUND(I264*H264,2)</f>
        <v>0</v>
      </c>
      <c r="K264" s="200" t="s">
        <v>19</v>
      </c>
      <c r="L264" s="46"/>
      <c r="M264" s="205" t="s">
        <v>19</v>
      </c>
      <c r="N264" s="206" t="s">
        <v>40</v>
      </c>
      <c r="O264" s="86"/>
      <c r="P264" s="207">
        <f>O264*H264</f>
        <v>0</v>
      </c>
      <c r="Q264" s="207">
        <v>0</v>
      </c>
      <c r="R264" s="207">
        <f>Q264*H264</f>
        <v>0</v>
      </c>
      <c r="S264" s="207">
        <v>0</v>
      </c>
      <c r="T264" s="208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09" t="s">
        <v>185</v>
      </c>
      <c r="AT264" s="209" t="s">
        <v>181</v>
      </c>
      <c r="AU264" s="209" t="s">
        <v>77</v>
      </c>
      <c r="AY264" s="19" t="s">
        <v>180</v>
      </c>
      <c r="BE264" s="210">
        <f>IF(N264="základní",J264,0)</f>
        <v>0</v>
      </c>
      <c r="BF264" s="210">
        <f>IF(N264="snížená",J264,0)</f>
        <v>0</v>
      </c>
      <c r="BG264" s="210">
        <f>IF(N264="zákl. přenesená",J264,0)</f>
        <v>0</v>
      </c>
      <c r="BH264" s="210">
        <f>IF(N264="sníž. přenesená",J264,0)</f>
        <v>0</v>
      </c>
      <c r="BI264" s="210">
        <f>IF(N264="nulová",J264,0)</f>
        <v>0</v>
      </c>
      <c r="BJ264" s="19" t="s">
        <v>77</v>
      </c>
      <c r="BK264" s="210">
        <f>ROUND(I264*H264,2)</f>
        <v>0</v>
      </c>
      <c r="BL264" s="19" t="s">
        <v>185</v>
      </c>
      <c r="BM264" s="209" t="s">
        <v>1369</v>
      </c>
    </row>
    <row r="265" s="2" customFormat="1" ht="16.5" customHeight="1">
      <c r="A265" s="40"/>
      <c r="B265" s="41"/>
      <c r="C265" s="198" t="s">
        <v>850</v>
      </c>
      <c r="D265" s="198" t="s">
        <v>181</v>
      </c>
      <c r="E265" s="199" t="s">
        <v>883</v>
      </c>
      <c r="F265" s="200" t="s">
        <v>3019</v>
      </c>
      <c r="G265" s="201" t="s">
        <v>716</v>
      </c>
      <c r="H265" s="202">
        <v>20</v>
      </c>
      <c r="I265" s="203"/>
      <c r="J265" s="204">
        <f>ROUND(I265*H265,2)</f>
        <v>0</v>
      </c>
      <c r="K265" s="200" t="s">
        <v>19</v>
      </c>
      <c r="L265" s="46"/>
      <c r="M265" s="205" t="s">
        <v>19</v>
      </c>
      <c r="N265" s="206" t="s">
        <v>40</v>
      </c>
      <c r="O265" s="86"/>
      <c r="P265" s="207">
        <f>O265*H265</f>
        <v>0</v>
      </c>
      <c r="Q265" s="207">
        <v>0</v>
      </c>
      <c r="R265" s="207">
        <f>Q265*H265</f>
        <v>0</v>
      </c>
      <c r="S265" s="207">
        <v>0</v>
      </c>
      <c r="T265" s="208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09" t="s">
        <v>185</v>
      </c>
      <c r="AT265" s="209" t="s">
        <v>181</v>
      </c>
      <c r="AU265" s="209" t="s">
        <v>77</v>
      </c>
      <c r="AY265" s="19" t="s">
        <v>180</v>
      </c>
      <c r="BE265" s="210">
        <f>IF(N265="základní",J265,0)</f>
        <v>0</v>
      </c>
      <c r="BF265" s="210">
        <f>IF(N265="snížená",J265,0)</f>
        <v>0</v>
      </c>
      <c r="BG265" s="210">
        <f>IF(N265="zákl. přenesená",J265,0)</f>
        <v>0</v>
      </c>
      <c r="BH265" s="210">
        <f>IF(N265="sníž. přenesená",J265,0)</f>
        <v>0</v>
      </c>
      <c r="BI265" s="210">
        <f>IF(N265="nulová",J265,0)</f>
        <v>0</v>
      </c>
      <c r="BJ265" s="19" t="s">
        <v>77</v>
      </c>
      <c r="BK265" s="210">
        <f>ROUND(I265*H265,2)</f>
        <v>0</v>
      </c>
      <c r="BL265" s="19" t="s">
        <v>185</v>
      </c>
      <c r="BM265" s="209" t="s">
        <v>1375</v>
      </c>
    </row>
    <row r="266" s="2" customFormat="1" ht="16.5" customHeight="1">
      <c r="A266" s="40"/>
      <c r="B266" s="41"/>
      <c r="C266" s="198" t="s">
        <v>1270</v>
      </c>
      <c r="D266" s="198" t="s">
        <v>181</v>
      </c>
      <c r="E266" s="199" t="s">
        <v>1324</v>
      </c>
      <c r="F266" s="200" t="s">
        <v>3020</v>
      </c>
      <c r="G266" s="201" t="s">
        <v>716</v>
      </c>
      <c r="H266" s="202">
        <v>14</v>
      </c>
      <c r="I266" s="203"/>
      <c r="J266" s="204">
        <f>ROUND(I266*H266,2)</f>
        <v>0</v>
      </c>
      <c r="K266" s="200" t="s">
        <v>19</v>
      </c>
      <c r="L266" s="46"/>
      <c r="M266" s="205" t="s">
        <v>19</v>
      </c>
      <c r="N266" s="206" t="s">
        <v>40</v>
      </c>
      <c r="O266" s="86"/>
      <c r="P266" s="207">
        <f>O266*H266</f>
        <v>0</v>
      </c>
      <c r="Q266" s="207">
        <v>0</v>
      </c>
      <c r="R266" s="207">
        <f>Q266*H266</f>
        <v>0</v>
      </c>
      <c r="S266" s="207">
        <v>0</v>
      </c>
      <c r="T266" s="208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09" t="s">
        <v>185</v>
      </c>
      <c r="AT266" s="209" t="s">
        <v>181</v>
      </c>
      <c r="AU266" s="209" t="s">
        <v>77</v>
      </c>
      <c r="AY266" s="19" t="s">
        <v>180</v>
      </c>
      <c r="BE266" s="210">
        <f>IF(N266="základní",J266,0)</f>
        <v>0</v>
      </c>
      <c r="BF266" s="210">
        <f>IF(N266="snížená",J266,0)</f>
        <v>0</v>
      </c>
      <c r="BG266" s="210">
        <f>IF(N266="zákl. přenesená",J266,0)</f>
        <v>0</v>
      </c>
      <c r="BH266" s="210">
        <f>IF(N266="sníž. přenesená",J266,0)</f>
        <v>0</v>
      </c>
      <c r="BI266" s="210">
        <f>IF(N266="nulová",J266,0)</f>
        <v>0</v>
      </c>
      <c r="BJ266" s="19" t="s">
        <v>77</v>
      </c>
      <c r="BK266" s="210">
        <f>ROUND(I266*H266,2)</f>
        <v>0</v>
      </c>
      <c r="BL266" s="19" t="s">
        <v>185</v>
      </c>
      <c r="BM266" s="209" t="s">
        <v>1380</v>
      </c>
    </row>
    <row r="267" s="2" customFormat="1" ht="16.5" customHeight="1">
      <c r="A267" s="40"/>
      <c r="B267" s="41"/>
      <c r="C267" s="198" t="s">
        <v>854</v>
      </c>
      <c r="D267" s="198" t="s">
        <v>181</v>
      </c>
      <c r="E267" s="199" t="s">
        <v>887</v>
      </c>
      <c r="F267" s="200" t="s">
        <v>3021</v>
      </c>
      <c r="G267" s="201" t="s">
        <v>716</v>
      </c>
      <c r="H267" s="202">
        <v>12</v>
      </c>
      <c r="I267" s="203"/>
      <c r="J267" s="204">
        <f>ROUND(I267*H267,2)</f>
        <v>0</v>
      </c>
      <c r="K267" s="200" t="s">
        <v>19</v>
      </c>
      <c r="L267" s="46"/>
      <c r="M267" s="205" t="s">
        <v>19</v>
      </c>
      <c r="N267" s="206" t="s">
        <v>40</v>
      </c>
      <c r="O267" s="86"/>
      <c r="P267" s="207">
        <f>O267*H267</f>
        <v>0</v>
      </c>
      <c r="Q267" s="207">
        <v>0</v>
      </c>
      <c r="R267" s="207">
        <f>Q267*H267</f>
        <v>0</v>
      </c>
      <c r="S267" s="207">
        <v>0</v>
      </c>
      <c r="T267" s="208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09" t="s">
        <v>185</v>
      </c>
      <c r="AT267" s="209" t="s">
        <v>181</v>
      </c>
      <c r="AU267" s="209" t="s">
        <v>77</v>
      </c>
      <c r="AY267" s="19" t="s">
        <v>180</v>
      </c>
      <c r="BE267" s="210">
        <f>IF(N267="základní",J267,0)</f>
        <v>0</v>
      </c>
      <c r="BF267" s="210">
        <f>IF(N267="snížená",J267,0)</f>
        <v>0</v>
      </c>
      <c r="BG267" s="210">
        <f>IF(N267="zákl. přenesená",J267,0)</f>
        <v>0</v>
      </c>
      <c r="BH267" s="210">
        <f>IF(N267="sníž. přenesená",J267,0)</f>
        <v>0</v>
      </c>
      <c r="BI267" s="210">
        <f>IF(N267="nulová",J267,0)</f>
        <v>0</v>
      </c>
      <c r="BJ267" s="19" t="s">
        <v>77</v>
      </c>
      <c r="BK267" s="210">
        <f>ROUND(I267*H267,2)</f>
        <v>0</v>
      </c>
      <c r="BL267" s="19" t="s">
        <v>185</v>
      </c>
      <c r="BM267" s="209" t="s">
        <v>1383</v>
      </c>
    </row>
    <row r="268" s="2" customFormat="1" ht="16.5" customHeight="1">
      <c r="A268" s="40"/>
      <c r="B268" s="41"/>
      <c r="C268" s="198" t="s">
        <v>1277</v>
      </c>
      <c r="D268" s="198" t="s">
        <v>181</v>
      </c>
      <c r="E268" s="199" t="s">
        <v>1354</v>
      </c>
      <c r="F268" s="200" t="s">
        <v>3022</v>
      </c>
      <c r="G268" s="201" t="s">
        <v>716</v>
      </c>
      <c r="H268" s="202">
        <v>2</v>
      </c>
      <c r="I268" s="203"/>
      <c r="J268" s="204">
        <f>ROUND(I268*H268,2)</f>
        <v>0</v>
      </c>
      <c r="K268" s="200" t="s">
        <v>19</v>
      </c>
      <c r="L268" s="46"/>
      <c r="M268" s="205" t="s">
        <v>19</v>
      </c>
      <c r="N268" s="206" t="s">
        <v>40</v>
      </c>
      <c r="O268" s="86"/>
      <c r="P268" s="207">
        <f>O268*H268</f>
        <v>0</v>
      </c>
      <c r="Q268" s="207">
        <v>0</v>
      </c>
      <c r="R268" s="207">
        <f>Q268*H268</f>
        <v>0</v>
      </c>
      <c r="S268" s="207">
        <v>0</v>
      </c>
      <c r="T268" s="208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09" t="s">
        <v>185</v>
      </c>
      <c r="AT268" s="209" t="s">
        <v>181</v>
      </c>
      <c r="AU268" s="209" t="s">
        <v>77</v>
      </c>
      <c r="AY268" s="19" t="s">
        <v>180</v>
      </c>
      <c r="BE268" s="210">
        <f>IF(N268="základní",J268,0)</f>
        <v>0</v>
      </c>
      <c r="BF268" s="210">
        <f>IF(N268="snížená",J268,0)</f>
        <v>0</v>
      </c>
      <c r="BG268" s="210">
        <f>IF(N268="zákl. přenesená",J268,0)</f>
        <v>0</v>
      </c>
      <c r="BH268" s="210">
        <f>IF(N268="sníž. přenesená",J268,0)</f>
        <v>0</v>
      </c>
      <c r="BI268" s="210">
        <f>IF(N268="nulová",J268,0)</f>
        <v>0</v>
      </c>
      <c r="BJ268" s="19" t="s">
        <v>77</v>
      </c>
      <c r="BK268" s="210">
        <f>ROUND(I268*H268,2)</f>
        <v>0</v>
      </c>
      <c r="BL268" s="19" t="s">
        <v>185</v>
      </c>
      <c r="BM268" s="209" t="s">
        <v>1388</v>
      </c>
    </row>
    <row r="269" s="2" customFormat="1" ht="16.5" customHeight="1">
      <c r="A269" s="40"/>
      <c r="B269" s="41"/>
      <c r="C269" s="198" t="s">
        <v>861</v>
      </c>
      <c r="D269" s="198" t="s">
        <v>181</v>
      </c>
      <c r="E269" s="199" t="s">
        <v>892</v>
      </c>
      <c r="F269" s="200" t="s">
        <v>3029</v>
      </c>
      <c r="G269" s="201" t="s">
        <v>716</v>
      </c>
      <c r="H269" s="202">
        <v>2</v>
      </c>
      <c r="I269" s="203"/>
      <c r="J269" s="204">
        <f>ROUND(I269*H269,2)</f>
        <v>0</v>
      </c>
      <c r="K269" s="200" t="s">
        <v>19</v>
      </c>
      <c r="L269" s="46"/>
      <c r="M269" s="205" t="s">
        <v>19</v>
      </c>
      <c r="N269" s="206" t="s">
        <v>40</v>
      </c>
      <c r="O269" s="86"/>
      <c r="P269" s="207">
        <f>O269*H269</f>
        <v>0</v>
      </c>
      <c r="Q269" s="207">
        <v>0</v>
      </c>
      <c r="R269" s="207">
        <f>Q269*H269</f>
        <v>0</v>
      </c>
      <c r="S269" s="207">
        <v>0</v>
      </c>
      <c r="T269" s="208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09" t="s">
        <v>185</v>
      </c>
      <c r="AT269" s="209" t="s">
        <v>181</v>
      </c>
      <c r="AU269" s="209" t="s">
        <v>77</v>
      </c>
      <c r="AY269" s="19" t="s">
        <v>180</v>
      </c>
      <c r="BE269" s="210">
        <f>IF(N269="základní",J269,0)</f>
        <v>0</v>
      </c>
      <c r="BF269" s="210">
        <f>IF(N269="snížená",J269,0)</f>
        <v>0</v>
      </c>
      <c r="BG269" s="210">
        <f>IF(N269="zákl. přenesená",J269,0)</f>
        <v>0</v>
      </c>
      <c r="BH269" s="210">
        <f>IF(N269="sníž. přenesená",J269,0)</f>
        <v>0</v>
      </c>
      <c r="BI269" s="210">
        <f>IF(N269="nulová",J269,0)</f>
        <v>0</v>
      </c>
      <c r="BJ269" s="19" t="s">
        <v>77</v>
      </c>
      <c r="BK269" s="210">
        <f>ROUND(I269*H269,2)</f>
        <v>0</v>
      </c>
      <c r="BL269" s="19" t="s">
        <v>185</v>
      </c>
      <c r="BM269" s="209" t="s">
        <v>1392</v>
      </c>
    </row>
    <row r="270" s="2" customFormat="1" ht="16.5" customHeight="1">
      <c r="A270" s="40"/>
      <c r="B270" s="41"/>
      <c r="C270" s="198" t="s">
        <v>1284</v>
      </c>
      <c r="D270" s="198" t="s">
        <v>181</v>
      </c>
      <c r="E270" s="199" t="s">
        <v>1366</v>
      </c>
      <c r="F270" s="200" t="s">
        <v>3024</v>
      </c>
      <c r="G270" s="201" t="s">
        <v>716</v>
      </c>
      <c r="H270" s="202">
        <v>4</v>
      </c>
      <c r="I270" s="203"/>
      <c r="J270" s="204">
        <f>ROUND(I270*H270,2)</f>
        <v>0</v>
      </c>
      <c r="K270" s="200" t="s">
        <v>19</v>
      </c>
      <c r="L270" s="46"/>
      <c r="M270" s="205" t="s">
        <v>19</v>
      </c>
      <c r="N270" s="206" t="s">
        <v>40</v>
      </c>
      <c r="O270" s="86"/>
      <c r="P270" s="207">
        <f>O270*H270</f>
        <v>0</v>
      </c>
      <c r="Q270" s="207">
        <v>0</v>
      </c>
      <c r="R270" s="207">
        <f>Q270*H270</f>
        <v>0</v>
      </c>
      <c r="S270" s="207">
        <v>0</v>
      </c>
      <c r="T270" s="208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09" t="s">
        <v>185</v>
      </c>
      <c r="AT270" s="209" t="s">
        <v>181</v>
      </c>
      <c r="AU270" s="209" t="s">
        <v>77</v>
      </c>
      <c r="AY270" s="19" t="s">
        <v>180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9" t="s">
        <v>77</v>
      </c>
      <c r="BK270" s="210">
        <f>ROUND(I270*H270,2)</f>
        <v>0</v>
      </c>
      <c r="BL270" s="19" t="s">
        <v>185</v>
      </c>
      <c r="BM270" s="209" t="s">
        <v>548</v>
      </c>
    </row>
    <row r="271" s="2" customFormat="1" ht="16.5" customHeight="1">
      <c r="A271" s="40"/>
      <c r="B271" s="41"/>
      <c r="C271" s="198" t="s">
        <v>869</v>
      </c>
      <c r="D271" s="198" t="s">
        <v>181</v>
      </c>
      <c r="E271" s="199" t="s">
        <v>898</v>
      </c>
      <c r="F271" s="200" t="s">
        <v>3030</v>
      </c>
      <c r="G271" s="201" t="s">
        <v>716</v>
      </c>
      <c r="H271" s="202">
        <v>8</v>
      </c>
      <c r="I271" s="203"/>
      <c r="J271" s="204">
        <f>ROUND(I271*H271,2)</f>
        <v>0</v>
      </c>
      <c r="K271" s="200" t="s">
        <v>19</v>
      </c>
      <c r="L271" s="46"/>
      <c r="M271" s="205" t="s">
        <v>19</v>
      </c>
      <c r="N271" s="206" t="s">
        <v>40</v>
      </c>
      <c r="O271" s="86"/>
      <c r="P271" s="207">
        <f>O271*H271</f>
        <v>0</v>
      </c>
      <c r="Q271" s="207">
        <v>0</v>
      </c>
      <c r="R271" s="207">
        <f>Q271*H271</f>
        <v>0</v>
      </c>
      <c r="S271" s="207">
        <v>0</v>
      </c>
      <c r="T271" s="208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09" t="s">
        <v>185</v>
      </c>
      <c r="AT271" s="209" t="s">
        <v>181</v>
      </c>
      <c r="AU271" s="209" t="s">
        <v>77</v>
      </c>
      <c r="AY271" s="19" t="s">
        <v>180</v>
      </c>
      <c r="BE271" s="210">
        <f>IF(N271="základní",J271,0)</f>
        <v>0</v>
      </c>
      <c r="BF271" s="210">
        <f>IF(N271="snížená",J271,0)</f>
        <v>0</v>
      </c>
      <c r="BG271" s="210">
        <f>IF(N271="zákl. přenesená",J271,0)</f>
        <v>0</v>
      </c>
      <c r="BH271" s="210">
        <f>IF(N271="sníž. přenesená",J271,0)</f>
        <v>0</v>
      </c>
      <c r="BI271" s="210">
        <f>IF(N271="nulová",J271,0)</f>
        <v>0</v>
      </c>
      <c r="BJ271" s="19" t="s">
        <v>77</v>
      </c>
      <c r="BK271" s="210">
        <f>ROUND(I271*H271,2)</f>
        <v>0</v>
      </c>
      <c r="BL271" s="19" t="s">
        <v>185</v>
      </c>
      <c r="BM271" s="209" t="s">
        <v>1398</v>
      </c>
    </row>
    <row r="272" s="2" customFormat="1" ht="16.5" customHeight="1">
      <c r="A272" s="40"/>
      <c r="B272" s="41"/>
      <c r="C272" s="198" t="s">
        <v>1291</v>
      </c>
      <c r="D272" s="198" t="s">
        <v>181</v>
      </c>
      <c r="E272" s="199" t="s">
        <v>1377</v>
      </c>
      <c r="F272" s="200" t="s">
        <v>3026</v>
      </c>
      <c r="G272" s="201" t="s">
        <v>716</v>
      </c>
      <c r="H272" s="202">
        <v>28</v>
      </c>
      <c r="I272" s="203"/>
      <c r="J272" s="204">
        <f>ROUND(I272*H272,2)</f>
        <v>0</v>
      </c>
      <c r="K272" s="200" t="s">
        <v>19</v>
      </c>
      <c r="L272" s="46"/>
      <c r="M272" s="205" t="s">
        <v>19</v>
      </c>
      <c r="N272" s="206" t="s">
        <v>40</v>
      </c>
      <c r="O272" s="86"/>
      <c r="P272" s="207">
        <f>O272*H272</f>
        <v>0</v>
      </c>
      <c r="Q272" s="207">
        <v>0</v>
      </c>
      <c r="R272" s="207">
        <f>Q272*H272</f>
        <v>0</v>
      </c>
      <c r="S272" s="207">
        <v>0</v>
      </c>
      <c r="T272" s="208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09" t="s">
        <v>185</v>
      </c>
      <c r="AT272" s="209" t="s">
        <v>181</v>
      </c>
      <c r="AU272" s="209" t="s">
        <v>77</v>
      </c>
      <c r="AY272" s="19" t="s">
        <v>180</v>
      </c>
      <c r="BE272" s="210">
        <f>IF(N272="základní",J272,0)</f>
        <v>0</v>
      </c>
      <c r="BF272" s="210">
        <f>IF(N272="snížená",J272,0)</f>
        <v>0</v>
      </c>
      <c r="BG272" s="210">
        <f>IF(N272="zákl. přenesená",J272,0)</f>
        <v>0</v>
      </c>
      <c r="BH272" s="210">
        <f>IF(N272="sníž. přenesená",J272,0)</f>
        <v>0</v>
      </c>
      <c r="BI272" s="210">
        <f>IF(N272="nulová",J272,0)</f>
        <v>0</v>
      </c>
      <c r="BJ272" s="19" t="s">
        <v>77</v>
      </c>
      <c r="BK272" s="210">
        <f>ROUND(I272*H272,2)</f>
        <v>0</v>
      </c>
      <c r="BL272" s="19" t="s">
        <v>185</v>
      </c>
      <c r="BM272" s="209" t="s">
        <v>1402</v>
      </c>
    </row>
    <row r="273" s="2" customFormat="1" ht="16.5" customHeight="1">
      <c r="A273" s="40"/>
      <c r="B273" s="41"/>
      <c r="C273" s="198" t="s">
        <v>875</v>
      </c>
      <c r="D273" s="198" t="s">
        <v>181</v>
      </c>
      <c r="E273" s="199" t="s">
        <v>906</v>
      </c>
      <c r="F273" s="200" t="s">
        <v>3027</v>
      </c>
      <c r="G273" s="201" t="s">
        <v>716</v>
      </c>
      <c r="H273" s="202">
        <v>12</v>
      </c>
      <c r="I273" s="203"/>
      <c r="J273" s="204">
        <f>ROUND(I273*H273,2)</f>
        <v>0</v>
      </c>
      <c r="K273" s="200" t="s">
        <v>19</v>
      </c>
      <c r="L273" s="46"/>
      <c r="M273" s="205" t="s">
        <v>19</v>
      </c>
      <c r="N273" s="206" t="s">
        <v>40</v>
      </c>
      <c r="O273" s="86"/>
      <c r="P273" s="207">
        <f>O273*H273</f>
        <v>0</v>
      </c>
      <c r="Q273" s="207">
        <v>0</v>
      </c>
      <c r="R273" s="207">
        <f>Q273*H273</f>
        <v>0</v>
      </c>
      <c r="S273" s="207">
        <v>0</v>
      </c>
      <c r="T273" s="208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09" t="s">
        <v>185</v>
      </c>
      <c r="AT273" s="209" t="s">
        <v>181</v>
      </c>
      <c r="AU273" s="209" t="s">
        <v>77</v>
      </c>
      <c r="AY273" s="19" t="s">
        <v>180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9" t="s">
        <v>77</v>
      </c>
      <c r="BK273" s="210">
        <f>ROUND(I273*H273,2)</f>
        <v>0</v>
      </c>
      <c r="BL273" s="19" t="s">
        <v>185</v>
      </c>
      <c r="BM273" s="209" t="s">
        <v>3033</v>
      </c>
    </row>
    <row r="274" s="11" customFormat="1" ht="25.92" customHeight="1">
      <c r="A274" s="11"/>
      <c r="B274" s="184"/>
      <c r="C274" s="185"/>
      <c r="D274" s="186" t="s">
        <v>68</v>
      </c>
      <c r="E274" s="187" t="s">
        <v>317</v>
      </c>
      <c r="F274" s="187" t="s">
        <v>3034</v>
      </c>
      <c r="G274" s="185"/>
      <c r="H274" s="185"/>
      <c r="I274" s="188"/>
      <c r="J274" s="189">
        <f>BK274</f>
        <v>0</v>
      </c>
      <c r="K274" s="185"/>
      <c r="L274" s="190"/>
      <c r="M274" s="191"/>
      <c r="N274" s="192"/>
      <c r="O274" s="192"/>
      <c r="P274" s="193">
        <f>SUM(P275:P284)</f>
        <v>0</v>
      </c>
      <c r="Q274" s="192"/>
      <c r="R274" s="193">
        <f>SUM(R275:R284)</f>
        <v>0</v>
      </c>
      <c r="S274" s="192"/>
      <c r="T274" s="194">
        <f>SUM(T275:T284)</f>
        <v>0</v>
      </c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R274" s="195" t="s">
        <v>77</v>
      </c>
      <c r="AT274" s="196" t="s">
        <v>68</v>
      </c>
      <c r="AU274" s="196" t="s">
        <v>69</v>
      </c>
      <c r="AY274" s="195" t="s">
        <v>180</v>
      </c>
      <c r="BK274" s="197">
        <f>SUM(BK275:BK284)</f>
        <v>0</v>
      </c>
    </row>
    <row r="275" s="2" customFormat="1" ht="16.5" customHeight="1">
      <c r="A275" s="40"/>
      <c r="B275" s="41"/>
      <c r="C275" s="198" t="s">
        <v>1300</v>
      </c>
      <c r="D275" s="198" t="s">
        <v>181</v>
      </c>
      <c r="E275" s="199" t="s">
        <v>1385</v>
      </c>
      <c r="F275" s="200" t="s">
        <v>3018</v>
      </c>
      <c r="G275" s="201" t="s">
        <v>385</v>
      </c>
      <c r="H275" s="202">
        <v>45</v>
      </c>
      <c r="I275" s="203"/>
      <c r="J275" s="204">
        <f>ROUND(I275*H275,2)</f>
        <v>0</v>
      </c>
      <c r="K275" s="200" t="s">
        <v>19</v>
      </c>
      <c r="L275" s="46"/>
      <c r="M275" s="205" t="s">
        <v>19</v>
      </c>
      <c r="N275" s="206" t="s">
        <v>40</v>
      </c>
      <c r="O275" s="86"/>
      <c r="P275" s="207">
        <f>O275*H275</f>
        <v>0</v>
      </c>
      <c r="Q275" s="207">
        <v>0</v>
      </c>
      <c r="R275" s="207">
        <f>Q275*H275</f>
        <v>0</v>
      </c>
      <c r="S275" s="207">
        <v>0</v>
      </c>
      <c r="T275" s="208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09" t="s">
        <v>185</v>
      </c>
      <c r="AT275" s="209" t="s">
        <v>181</v>
      </c>
      <c r="AU275" s="209" t="s">
        <v>77</v>
      </c>
      <c r="AY275" s="19" t="s">
        <v>180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9" t="s">
        <v>77</v>
      </c>
      <c r="BK275" s="210">
        <f>ROUND(I275*H275,2)</f>
        <v>0</v>
      </c>
      <c r="BL275" s="19" t="s">
        <v>185</v>
      </c>
      <c r="BM275" s="209" t="s">
        <v>1405</v>
      </c>
    </row>
    <row r="276" s="2" customFormat="1" ht="16.5" customHeight="1">
      <c r="A276" s="40"/>
      <c r="B276" s="41"/>
      <c r="C276" s="198" t="s">
        <v>878</v>
      </c>
      <c r="D276" s="198" t="s">
        <v>181</v>
      </c>
      <c r="E276" s="199" t="s">
        <v>910</v>
      </c>
      <c r="F276" s="200" t="s">
        <v>3019</v>
      </c>
      <c r="G276" s="201" t="s">
        <v>716</v>
      </c>
      <c r="H276" s="202">
        <v>42</v>
      </c>
      <c r="I276" s="203"/>
      <c r="J276" s="204">
        <f>ROUND(I276*H276,2)</f>
        <v>0</v>
      </c>
      <c r="K276" s="200" t="s">
        <v>19</v>
      </c>
      <c r="L276" s="46"/>
      <c r="M276" s="205" t="s">
        <v>19</v>
      </c>
      <c r="N276" s="206" t="s">
        <v>40</v>
      </c>
      <c r="O276" s="86"/>
      <c r="P276" s="207">
        <f>O276*H276</f>
        <v>0</v>
      </c>
      <c r="Q276" s="207">
        <v>0</v>
      </c>
      <c r="R276" s="207">
        <f>Q276*H276</f>
        <v>0</v>
      </c>
      <c r="S276" s="207">
        <v>0</v>
      </c>
      <c r="T276" s="208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09" t="s">
        <v>185</v>
      </c>
      <c r="AT276" s="209" t="s">
        <v>181</v>
      </c>
      <c r="AU276" s="209" t="s">
        <v>77</v>
      </c>
      <c r="AY276" s="19" t="s">
        <v>180</v>
      </c>
      <c r="BE276" s="210">
        <f>IF(N276="základní",J276,0)</f>
        <v>0</v>
      </c>
      <c r="BF276" s="210">
        <f>IF(N276="snížená",J276,0)</f>
        <v>0</v>
      </c>
      <c r="BG276" s="210">
        <f>IF(N276="zákl. přenesená",J276,0)</f>
        <v>0</v>
      </c>
      <c r="BH276" s="210">
        <f>IF(N276="sníž. přenesená",J276,0)</f>
        <v>0</v>
      </c>
      <c r="BI276" s="210">
        <f>IF(N276="nulová",J276,0)</f>
        <v>0</v>
      </c>
      <c r="BJ276" s="19" t="s">
        <v>77</v>
      </c>
      <c r="BK276" s="210">
        <f>ROUND(I276*H276,2)</f>
        <v>0</v>
      </c>
      <c r="BL276" s="19" t="s">
        <v>185</v>
      </c>
      <c r="BM276" s="209" t="s">
        <v>1410</v>
      </c>
    </row>
    <row r="277" s="2" customFormat="1" ht="16.5" customHeight="1">
      <c r="A277" s="40"/>
      <c r="B277" s="41"/>
      <c r="C277" s="198" t="s">
        <v>1313</v>
      </c>
      <c r="D277" s="198" t="s">
        <v>181</v>
      </c>
      <c r="E277" s="199" t="s">
        <v>1393</v>
      </c>
      <c r="F277" s="200" t="s">
        <v>3020</v>
      </c>
      <c r="G277" s="201" t="s">
        <v>716</v>
      </c>
      <c r="H277" s="202">
        <v>14</v>
      </c>
      <c r="I277" s="203"/>
      <c r="J277" s="204">
        <f>ROUND(I277*H277,2)</f>
        <v>0</v>
      </c>
      <c r="K277" s="200" t="s">
        <v>19</v>
      </c>
      <c r="L277" s="46"/>
      <c r="M277" s="205" t="s">
        <v>19</v>
      </c>
      <c r="N277" s="206" t="s">
        <v>40</v>
      </c>
      <c r="O277" s="86"/>
      <c r="P277" s="207">
        <f>O277*H277</f>
        <v>0</v>
      </c>
      <c r="Q277" s="207">
        <v>0</v>
      </c>
      <c r="R277" s="207">
        <f>Q277*H277</f>
        <v>0</v>
      </c>
      <c r="S277" s="207">
        <v>0</v>
      </c>
      <c r="T277" s="208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09" t="s">
        <v>185</v>
      </c>
      <c r="AT277" s="209" t="s">
        <v>181</v>
      </c>
      <c r="AU277" s="209" t="s">
        <v>77</v>
      </c>
      <c r="AY277" s="19" t="s">
        <v>180</v>
      </c>
      <c r="BE277" s="210">
        <f>IF(N277="základní",J277,0)</f>
        <v>0</v>
      </c>
      <c r="BF277" s="210">
        <f>IF(N277="snížená",J277,0)</f>
        <v>0</v>
      </c>
      <c r="BG277" s="210">
        <f>IF(N277="zákl. přenesená",J277,0)</f>
        <v>0</v>
      </c>
      <c r="BH277" s="210">
        <f>IF(N277="sníž. přenesená",J277,0)</f>
        <v>0</v>
      </c>
      <c r="BI277" s="210">
        <f>IF(N277="nulová",J277,0)</f>
        <v>0</v>
      </c>
      <c r="BJ277" s="19" t="s">
        <v>77</v>
      </c>
      <c r="BK277" s="210">
        <f>ROUND(I277*H277,2)</f>
        <v>0</v>
      </c>
      <c r="BL277" s="19" t="s">
        <v>185</v>
      </c>
      <c r="BM277" s="209" t="s">
        <v>1414</v>
      </c>
    </row>
    <row r="278" s="2" customFormat="1" ht="16.5" customHeight="1">
      <c r="A278" s="40"/>
      <c r="B278" s="41"/>
      <c r="C278" s="198" t="s">
        <v>883</v>
      </c>
      <c r="D278" s="198" t="s">
        <v>181</v>
      </c>
      <c r="E278" s="199" t="s">
        <v>915</v>
      </c>
      <c r="F278" s="200" t="s">
        <v>3021</v>
      </c>
      <c r="G278" s="201" t="s">
        <v>716</v>
      </c>
      <c r="H278" s="202">
        <v>12</v>
      </c>
      <c r="I278" s="203"/>
      <c r="J278" s="204">
        <f>ROUND(I278*H278,2)</f>
        <v>0</v>
      </c>
      <c r="K278" s="200" t="s">
        <v>19</v>
      </c>
      <c r="L278" s="46"/>
      <c r="M278" s="205" t="s">
        <v>19</v>
      </c>
      <c r="N278" s="206" t="s">
        <v>40</v>
      </c>
      <c r="O278" s="86"/>
      <c r="P278" s="207">
        <f>O278*H278</f>
        <v>0</v>
      </c>
      <c r="Q278" s="207">
        <v>0</v>
      </c>
      <c r="R278" s="207">
        <f>Q278*H278</f>
        <v>0</v>
      </c>
      <c r="S278" s="207">
        <v>0</v>
      </c>
      <c r="T278" s="208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09" t="s">
        <v>185</v>
      </c>
      <c r="AT278" s="209" t="s">
        <v>181</v>
      </c>
      <c r="AU278" s="209" t="s">
        <v>77</v>
      </c>
      <c r="AY278" s="19" t="s">
        <v>180</v>
      </c>
      <c r="BE278" s="210">
        <f>IF(N278="základní",J278,0)</f>
        <v>0</v>
      </c>
      <c r="BF278" s="210">
        <f>IF(N278="snížená",J278,0)</f>
        <v>0</v>
      </c>
      <c r="BG278" s="210">
        <f>IF(N278="zákl. přenesená",J278,0)</f>
        <v>0</v>
      </c>
      <c r="BH278" s="210">
        <f>IF(N278="sníž. přenesená",J278,0)</f>
        <v>0</v>
      </c>
      <c r="BI278" s="210">
        <f>IF(N278="nulová",J278,0)</f>
        <v>0</v>
      </c>
      <c r="BJ278" s="19" t="s">
        <v>77</v>
      </c>
      <c r="BK278" s="210">
        <f>ROUND(I278*H278,2)</f>
        <v>0</v>
      </c>
      <c r="BL278" s="19" t="s">
        <v>185</v>
      </c>
      <c r="BM278" s="209" t="s">
        <v>1419</v>
      </c>
    </row>
    <row r="279" s="2" customFormat="1" ht="16.5" customHeight="1">
      <c r="A279" s="40"/>
      <c r="B279" s="41"/>
      <c r="C279" s="198" t="s">
        <v>1324</v>
      </c>
      <c r="D279" s="198" t="s">
        <v>181</v>
      </c>
      <c r="E279" s="199" t="s">
        <v>1399</v>
      </c>
      <c r="F279" s="200" t="s">
        <v>3022</v>
      </c>
      <c r="G279" s="201" t="s">
        <v>716</v>
      </c>
      <c r="H279" s="202">
        <v>12</v>
      </c>
      <c r="I279" s="203"/>
      <c r="J279" s="204">
        <f>ROUND(I279*H279,2)</f>
        <v>0</v>
      </c>
      <c r="K279" s="200" t="s">
        <v>19</v>
      </c>
      <c r="L279" s="46"/>
      <c r="M279" s="205" t="s">
        <v>19</v>
      </c>
      <c r="N279" s="206" t="s">
        <v>40</v>
      </c>
      <c r="O279" s="86"/>
      <c r="P279" s="207">
        <f>O279*H279</f>
        <v>0</v>
      </c>
      <c r="Q279" s="207">
        <v>0</v>
      </c>
      <c r="R279" s="207">
        <f>Q279*H279</f>
        <v>0</v>
      </c>
      <c r="S279" s="207">
        <v>0</v>
      </c>
      <c r="T279" s="208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09" t="s">
        <v>185</v>
      </c>
      <c r="AT279" s="209" t="s">
        <v>181</v>
      </c>
      <c r="AU279" s="209" t="s">
        <v>77</v>
      </c>
      <c r="AY279" s="19" t="s">
        <v>180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9" t="s">
        <v>77</v>
      </c>
      <c r="BK279" s="210">
        <f>ROUND(I279*H279,2)</f>
        <v>0</v>
      </c>
      <c r="BL279" s="19" t="s">
        <v>185</v>
      </c>
      <c r="BM279" s="209" t="s">
        <v>1423</v>
      </c>
    </row>
    <row r="280" s="2" customFormat="1" ht="16.5" customHeight="1">
      <c r="A280" s="40"/>
      <c r="B280" s="41"/>
      <c r="C280" s="198" t="s">
        <v>887</v>
      </c>
      <c r="D280" s="198" t="s">
        <v>181</v>
      </c>
      <c r="E280" s="199" t="s">
        <v>938</v>
      </c>
      <c r="F280" s="200" t="s">
        <v>3029</v>
      </c>
      <c r="G280" s="201" t="s">
        <v>716</v>
      </c>
      <c r="H280" s="202">
        <v>6</v>
      </c>
      <c r="I280" s="203"/>
      <c r="J280" s="204">
        <f>ROUND(I280*H280,2)</f>
        <v>0</v>
      </c>
      <c r="K280" s="200" t="s">
        <v>19</v>
      </c>
      <c r="L280" s="46"/>
      <c r="M280" s="205" t="s">
        <v>19</v>
      </c>
      <c r="N280" s="206" t="s">
        <v>40</v>
      </c>
      <c r="O280" s="86"/>
      <c r="P280" s="207">
        <f>O280*H280</f>
        <v>0</v>
      </c>
      <c r="Q280" s="207">
        <v>0</v>
      </c>
      <c r="R280" s="207">
        <f>Q280*H280</f>
        <v>0</v>
      </c>
      <c r="S280" s="207">
        <v>0</v>
      </c>
      <c r="T280" s="208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09" t="s">
        <v>185</v>
      </c>
      <c r="AT280" s="209" t="s">
        <v>181</v>
      </c>
      <c r="AU280" s="209" t="s">
        <v>77</v>
      </c>
      <c r="AY280" s="19" t="s">
        <v>180</v>
      </c>
      <c r="BE280" s="210">
        <f>IF(N280="základní",J280,0)</f>
        <v>0</v>
      </c>
      <c r="BF280" s="210">
        <f>IF(N280="snížená",J280,0)</f>
        <v>0</v>
      </c>
      <c r="BG280" s="210">
        <f>IF(N280="zákl. přenesená",J280,0)</f>
        <v>0</v>
      </c>
      <c r="BH280" s="210">
        <f>IF(N280="sníž. přenesená",J280,0)</f>
        <v>0</v>
      </c>
      <c r="BI280" s="210">
        <f>IF(N280="nulová",J280,0)</f>
        <v>0</v>
      </c>
      <c r="BJ280" s="19" t="s">
        <v>77</v>
      </c>
      <c r="BK280" s="210">
        <f>ROUND(I280*H280,2)</f>
        <v>0</v>
      </c>
      <c r="BL280" s="19" t="s">
        <v>185</v>
      </c>
      <c r="BM280" s="209" t="s">
        <v>1428</v>
      </c>
    </row>
    <row r="281" s="2" customFormat="1" ht="16.5" customHeight="1">
      <c r="A281" s="40"/>
      <c r="B281" s="41"/>
      <c r="C281" s="198" t="s">
        <v>1354</v>
      </c>
      <c r="D281" s="198" t="s">
        <v>181</v>
      </c>
      <c r="E281" s="199" t="s">
        <v>1407</v>
      </c>
      <c r="F281" s="200" t="s">
        <v>3024</v>
      </c>
      <c r="G281" s="201" t="s">
        <v>716</v>
      </c>
      <c r="H281" s="202">
        <v>6</v>
      </c>
      <c r="I281" s="203"/>
      <c r="J281" s="204">
        <f>ROUND(I281*H281,2)</f>
        <v>0</v>
      </c>
      <c r="K281" s="200" t="s">
        <v>19</v>
      </c>
      <c r="L281" s="46"/>
      <c r="M281" s="205" t="s">
        <v>19</v>
      </c>
      <c r="N281" s="206" t="s">
        <v>40</v>
      </c>
      <c r="O281" s="86"/>
      <c r="P281" s="207">
        <f>O281*H281</f>
        <v>0</v>
      </c>
      <c r="Q281" s="207">
        <v>0</v>
      </c>
      <c r="R281" s="207">
        <f>Q281*H281</f>
        <v>0</v>
      </c>
      <c r="S281" s="207">
        <v>0</v>
      </c>
      <c r="T281" s="208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09" t="s">
        <v>185</v>
      </c>
      <c r="AT281" s="209" t="s">
        <v>181</v>
      </c>
      <c r="AU281" s="209" t="s">
        <v>77</v>
      </c>
      <c r="AY281" s="19" t="s">
        <v>180</v>
      </c>
      <c r="BE281" s="210">
        <f>IF(N281="základní",J281,0)</f>
        <v>0</v>
      </c>
      <c r="BF281" s="210">
        <f>IF(N281="snížená",J281,0)</f>
        <v>0</v>
      </c>
      <c r="BG281" s="210">
        <f>IF(N281="zákl. přenesená",J281,0)</f>
        <v>0</v>
      </c>
      <c r="BH281" s="210">
        <f>IF(N281="sníž. přenesená",J281,0)</f>
        <v>0</v>
      </c>
      <c r="BI281" s="210">
        <f>IF(N281="nulová",J281,0)</f>
        <v>0</v>
      </c>
      <c r="BJ281" s="19" t="s">
        <v>77</v>
      </c>
      <c r="BK281" s="210">
        <f>ROUND(I281*H281,2)</f>
        <v>0</v>
      </c>
      <c r="BL281" s="19" t="s">
        <v>185</v>
      </c>
      <c r="BM281" s="209" t="s">
        <v>1432</v>
      </c>
    </row>
    <row r="282" s="2" customFormat="1" ht="16.5" customHeight="1">
      <c r="A282" s="40"/>
      <c r="B282" s="41"/>
      <c r="C282" s="198" t="s">
        <v>892</v>
      </c>
      <c r="D282" s="198" t="s">
        <v>181</v>
      </c>
      <c r="E282" s="199" t="s">
        <v>945</v>
      </c>
      <c r="F282" s="200" t="s">
        <v>3030</v>
      </c>
      <c r="G282" s="201" t="s">
        <v>716</v>
      </c>
      <c r="H282" s="202">
        <v>12</v>
      </c>
      <c r="I282" s="203"/>
      <c r="J282" s="204">
        <f>ROUND(I282*H282,2)</f>
        <v>0</v>
      </c>
      <c r="K282" s="200" t="s">
        <v>19</v>
      </c>
      <c r="L282" s="46"/>
      <c r="M282" s="205" t="s">
        <v>19</v>
      </c>
      <c r="N282" s="206" t="s">
        <v>40</v>
      </c>
      <c r="O282" s="86"/>
      <c r="P282" s="207">
        <f>O282*H282</f>
        <v>0</v>
      </c>
      <c r="Q282" s="207">
        <v>0</v>
      </c>
      <c r="R282" s="207">
        <f>Q282*H282</f>
        <v>0</v>
      </c>
      <c r="S282" s="207">
        <v>0</v>
      </c>
      <c r="T282" s="208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09" t="s">
        <v>185</v>
      </c>
      <c r="AT282" s="209" t="s">
        <v>181</v>
      </c>
      <c r="AU282" s="209" t="s">
        <v>77</v>
      </c>
      <c r="AY282" s="19" t="s">
        <v>180</v>
      </c>
      <c r="BE282" s="210">
        <f>IF(N282="základní",J282,0)</f>
        <v>0</v>
      </c>
      <c r="BF282" s="210">
        <f>IF(N282="snížená",J282,0)</f>
        <v>0</v>
      </c>
      <c r="BG282" s="210">
        <f>IF(N282="zákl. přenesená",J282,0)</f>
        <v>0</v>
      </c>
      <c r="BH282" s="210">
        <f>IF(N282="sníž. přenesená",J282,0)</f>
        <v>0</v>
      </c>
      <c r="BI282" s="210">
        <f>IF(N282="nulová",J282,0)</f>
        <v>0</v>
      </c>
      <c r="BJ282" s="19" t="s">
        <v>77</v>
      </c>
      <c r="BK282" s="210">
        <f>ROUND(I282*H282,2)</f>
        <v>0</v>
      </c>
      <c r="BL282" s="19" t="s">
        <v>185</v>
      </c>
      <c r="BM282" s="209" t="s">
        <v>1437</v>
      </c>
    </row>
    <row r="283" s="2" customFormat="1" ht="16.5" customHeight="1">
      <c r="A283" s="40"/>
      <c r="B283" s="41"/>
      <c r="C283" s="198" t="s">
        <v>1366</v>
      </c>
      <c r="D283" s="198" t="s">
        <v>181</v>
      </c>
      <c r="E283" s="199" t="s">
        <v>1416</v>
      </c>
      <c r="F283" s="200" t="s">
        <v>3026</v>
      </c>
      <c r="G283" s="201" t="s">
        <v>716</v>
      </c>
      <c r="H283" s="202">
        <v>24</v>
      </c>
      <c r="I283" s="203"/>
      <c r="J283" s="204">
        <f>ROUND(I283*H283,2)</f>
        <v>0</v>
      </c>
      <c r="K283" s="200" t="s">
        <v>19</v>
      </c>
      <c r="L283" s="46"/>
      <c r="M283" s="205" t="s">
        <v>19</v>
      </c>
      <c r="N283" s="206" t="s">
        <v>40</v>
      </c>
      <c r="O283" s="86"/>
      <c r="P283" s="207">
        <f>O283*H283</f>
        <v>0</v>
      </c>
      <c r="Q283" s="207">
        <v>0</v>
      </c>
      <c r="R283" s="207">
        <f>Q283*H283</f>
        <v>0</v>
      </c>
      <c r="S283" s="207">
        <v>0</v>
      </c>
      <c r="T283" s="208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09" t="s">
        <v>185</v>
      </c>
      <c r="AT283" s="209" t="s">
        <v>181</v>
      </c>
      <c r="AU283" s="209" t="s">
        <v>77</v>
      </c>
      <c r="AY283" s="19" t="s">
        <v>180</v>
      </c>
      <c r="BE283" s="210">
        <f>IF(N283="základní",J283,0)</f>
        <v>0</v>
      </c>
      <c r="BF283" s="210">
        <f>IF(N283="snížená",J283,0)</f>
        <v>0</v>
      </c>
      <c r="BG283" s="210">
        <f>IF(N283="zákl. přenesená",J283,0)</f>
        <v>0</v>
      </c>
      <c r="BH283" s="210">
        <f>IF(N283="sníž. přenesená",J283,0)</f>
        <v>0</v>
      </c>
      <c r="BI283" s="210">
        <f>IF(N283="nulová",J283,0)</f>
        <v>0</v>
      </c>
      <c r="BJ283" s="19" t="s">
        <v>77</v>
      </c>
      <c r="BK283" s="210">
        <f>ROUND(I283*H283,2)</f>
        <v>0</v>
      </c>
      <c r="BL283" s="19" t="s">
        <v>185</v>
      </c>
      <c r="BM283" s="209" t="s">
        <v>1444</v>
      </c>
    </row>
    <row r="284" s="2" customFormat="1" ht="16.5" customHeight="1">
      <c r="A284" s="40"/>
      <c r="B284" s="41"/>
      <c r="C284" s="198" t="s">
        <v>898</v>
      </c>
      <c r="D284" s="198" t="s">
        <v>181</v>
      </c>
      <c r="E284" s="199" t="s">
        <v>951</v>
      </c>
      <c r="F284" s="200" t="s">
        <v>3027</v>
      </c>
      <c r="G284" s="201" t="s">
        <v>716</v>
      </c>
      <c r="H284" s="202">
        <v>12</v>
      </c>
      <c r="I284" s="203"/>
      <c r="J284" s="204">
        <f>ROUND(I284*H284,2)</f>
        <v>0</v>
      </c>
      <c r="K284" s="200" t="s">
        <v>19</v>
      </c>
      <c r="L284" s="46"/>
      <c r="M284" s="205" t="s">
        <v>19</v>
      </c>
      <c r="N284" s="206" t="s">
        <v>40</v>
      </c>
      <c r="O284" s="86"/>
      <c r="P284" s="207">
        <f>O284*H284</f>
        <v>0</v>
      </c>
      <c r="Q284" s="207">
        <v>0</v>
      </c>
      <c r="R284" s="207">
        <f>Q284*H284</f>
        <v>0</v>
      </c>
      <c r="S284" s="207">
        <v>0</v>
      </c>
      <c r="T284" s="208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09" t="s">
        <v>185</v>
      </c>
      <c r="AT284" s="209" t="s">
        <v>181</v>
      </c>
      <c r="AU284" s="209" t="s">
        <v>77</v>
      </c>
      <c r="AY284" s="19" t="s">
        <v>180</v>
      </c>
      <c r="BE284" s="210">
        <f>IF(N284="základní",J284,0)</f>
        <v>0</v>
      </c>
      <c r="BF284" s="210">
        <f>IF(N284="snížená",J284,0)</f>
        <v>0</v>
      </c>
      <c r="BG284" s="210">
        <f>IF(N284="zákl. přenesená",J284,0)</f>
        <v>0</v>
      </c>
      <c r="BH284" s="210">
        <f>IF(N284="sníž. přenesená",J284,0)</f>
        <v>0</v>
      </c>
      <c r="BI284" s="210">
        <f>IF(N284="nulová",J284,0)</f>
        <v>0</v>
      </c>
      <c r="BJ284" s="19" t="s">
        <v>77</v>
      </c>
      <c r="BK284" s="210">
        <f>ROUND(I284*H284,2)</f>
        <v>0</v>
      </c>
      <c r="BL284" s="19" t="s">
        <v>185</v>
      </c>
      <c r="BM284" s="209" t="s">
        <v>1449</v>
      </c>
    </row>
    <row r="285" s="11" customFormat="1" ht="25.92" customHeight="1">
      <c r="A285" s="11"/>
      <c r="B285" s="184"/>
      <c r="C285" s="185"/>
      <c r="D285" s="186" t="s">
        <v>68</v>
      </c>
      <c r="E285" s="187" t="s">
        <v>223</v>
      </c>
      <c r="F285" s="187" t="s">
        <v>3035</v>
      </c>
      <c r="G285" s="185"/>
      <c r="H285" s="185"/>
      <c r="I285" s="188"/>
      <c r="J285" s="189">
        <f>BK285</f>
        <v>0</v>
      </c>
      <c r="K285" s="185"/>
      <c r="L285" s="190"/>
      <c r="M285" s="191"/>
      <c r="N285" s="192"/>
      <c r="O285" s="192"/>
      <c r="P285" s="193">
        <f>SUM(P286:P291)</f>
        <v>0</v>
      </c>
      <c r="Q285" s="192"/>
      <c r="R285" s="193">
        <f>SUM(R286:R291)</f>
        <v>0</v>
      </c>
      <c r="S285" s="192"/>
      <c r="T285" s="194">
        <f>SUM(T286:T291)</f>
        <v>0</v>
      </c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R285" s="195" t="s">
        <v>77</v>
      </c>
      <c r="AT285" s="196" t="s">
        <v>68</v>
      </c>
      <c r="AU285" s="196" t="s">
        <v>69</v>
      </c>
      <c r="AY285" s="195" t="s">
        <v>180</v>
      </c>
      <c r="BK285" s="197">
        <f>SUM(BK286:BK291)</f>
        <v>0</v>
      </c>
    </row>
    <row r="286" s="2" customFormat="1" ht="16.5" customHeight="1">
      <c r="A286" s="40"/>
      <c r="B286" s="41"/>
      <c r="C286" s="198" t="s">
        <v>1377</v>
      </c>
      <c r="D286" s="198" t="s">
        <v>181</v>
      </c>
      <c r="E286" s="199" t="s">
        <v>1425</v>
      </c>
      <c r="F286" s="200" t="s">
        <v>3036</v>
      </c>
      <c r="G286" s="201" t="s">
        <v>227</v>
      </c>
      <c r="H286" s="202">
        <v>1</v>
      </c>
      <c r="I286" s="203"/>
      <c r="J286" s="204">
        <f>ROUND(I286*H286,2)</f>
        <v>0</v>
      </c>
      <c r="K286" s="200" t="s">
        <v>19</v>
      </c>
      <c r="L286" s="46"/>
      <c r="M286" s="205" t="s">
        <v>19</v>
      </c>
      <c r="N286" s="206" t="s">
        <v>40</v>
      </c>
      <c r="O286" s="86"/>
      <c r="P286" s="207">
        <f>O286*H286</f>
        <v>0</v>
      </c>
      <c r="Q286" s="207">
        <v>0</v>
      </c>
      <c r="R286" s="207">
        <f>Q286*H286</f>
        <v>0</v>
      </c>
      <c r="S286" s="207">
        <v>0</v>
      </c>
      <c r="T286" s="208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09" t="s">
        <v>185</v>
      </c>
      <c r="AT286" s="209" t="s">
        <v>181</v>
      </c>
      <c r="AU286" s="209" t="s">
        <v>77</v>
      </c>
      <c r="AY286" s="19" t="s">
        <v>180</v>
      </c>
      <c r="BE286" s="210">
        <f>IF(N286="základní",J286,0)</f>
        <v>0</v>
      </c>
      <c r="BF286" s="210">
        <f>IF(N286="snížená",J286,0)</f>
        <v>0</v>
      </c>
      <c r="BG286" s="210">
        <f>IF(N286="zákl. přenesená",J286,0)</f>
        <v>0</v>
      </c>
      <c r="BH286" s="210">
        <f>IF(N286="sníž. přenesená",J286,0)</f>
        <v>0</v>
      </c>
      <c r="BI286" s="210">
        <f>IF(N286="nulová",J286,0)</f>
        <v>0</v>
      </c>
      <c r="BJ286" s="19" t="s">
        <v>77</v>
      </c>
      <c r="BK286" s="210">
        <f>ROUND(I286*H286,2)</f>
        <v>0</v>
      </c>
      <c r="BL286" s="19" t="s">
        <v>185</v>
      </c>
      <c r="BM286" s="209" t="s">
        <v>3037</v>
      </c>
    </row>
    <row r="287" s="2" customFormat="1" ht="16.5" customHeight="1">
      <c r="A287" s="40"/>
      <c r="B287" s="41"/>
      <c r="C287" s="198" t="s">
        <v>906</v>
      </c>
      <c r="D287" s="198" t="s">
        <v>181</v>
      </c>
      <c r="E287" s="199" t="s">
        <v>971</v>
      </c>
      <c r="F287" s="200" t="s">
        <v>3038</v>
      </c>
      <c r="G287" s="201" t="s">
        <v>227</v>
      </c>
      <c r="H287" s="202">
        <v>1</v>
      </c>
      <c r="I287" s="203"/>
      <c r="J287" s="204">
        <f>ROUND(I287*H287,2)</f>
        <v>0</v>
      </c>
      <c r="K287" s="200" t="s">
        <v>19</v>
      </c>
      <c r="L287" s="46"/>
      <c r="M287" s="205" t="s">
        <v>19</v>
      </c>
      <c r="N287" s="206" t="s">
        <v>40</v>
      </c>
      <c r="O287" s="86"/>
      <c r="P287" s="207">
        <f>O287*H287</f>
        <v>0</v>
      </c>
      <c r="Q287" s="207">
        <v>0</v>
      </c>
      <c r="R287" s="207">
        <f>Q287*H287</f>
        <v>0</v>
      </c>
      <c r="S287" s="207">
        <v>0</v>
      </c>
      <c r="T287" s="208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09" t="s">
        <v>185</v>
      </c>
      <c r="AT287" s="209" t="s">
        <v>181</v>
      </c>
      <c r="AU287" s="209" t="s">
        <v>77</v>
      </c>
      <c r="AY287" s="19" t="s">
        <v>180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9" t="s">
        <v>77</v>
      </c>
      <c r="BK287" s="210">
        <f>ROUND(I287*H287,2)</f>
        <v>0</v>
      </c>
      <c r="BL287" s="19" t="s">
        <v>185</v>
      </c>
      <c r="BM287" s="209" t="s">
        <v>3039</v>
      </c>
    </row>
    <row r="288" s="2" customFormat="1" ht="24.15" customHeight="1">
      <c r="A288" s="40"/>
      <c r="B288" s="41"/>
      <c r="C288" s="198" t="s">
        <v>1385</v>
      </c>
      <c r="D288" s="198" t="s">
        <v>181</v>
      </c>
      <c r="E288" s="199" t="s">
        <v>1434</v>
      </c>
      <c r="F288" s="200" t="s">
        <v>3040</v>
      </c>
      <c r="G288" s="201" t="s">
        <v>307</v>
      </c>
      <c r="H288" s="202">
        <v>18</v>
      </c>
      <c r="I288" s="203"/>
      <c r="J288" s="204">
        <f>ROUND(I288*H288,2)</f>
        <v>0</v>
      </c>
      <c r="K288" s="200" t="s">
        <v>19</v>
      </c>
      <c r="L288" s="46"/>
      <c r="M288" s="205" t="s">
        <v>19</v>
      </c>
      <c r="N288" s="206" t="s">
        <v>40</v>
      </c>
      <c r="O288" s="86"/>
      <c r="P288" s="207">
        <f>O288*H288</f>
        <v>0</v>
      </c>
      <c r="Q288" s="207">
        <v>0</v>
      </c>
      <c r="R288" s="207">
        <f>Q288*H288</f>
        <v>0</v>
      </c>
      <c r="S288" s="207">
        <v>0</v>
      </c>
      <c r="T288" s="208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09" t="s">
        <v>185</v>
      </c>
      <c r="AT288" s="209" t="s">
        <v>181</v>
      </c>
      <c r="AU288" s="209" t="s">
        <v>77</v>
      </c>
      <c r="AY288" s="19" t="s">
        <v>180</v>
      </c>
      <c r="BE288" s="210">
        <f>IF(N288="základní",J288,0)</f>
        <v>0</v>
      </c>
      <c r="BF288" s="210">
        <f>IF(N288="snížená",J288,0)</f>
        <v>0</v>
      </c>
      <c r="BG288" s="210">
        <f>IF(N288="zákl. přenesená",J288,0)</f>
        <v>0</v>
      </c>
      <c r="BH288" s="210">
        <f>IF(N288="sníž. přenesená",J288,0)</f>
        <v>0</v>
      </c>
      <c r="BI288" s="210">
        <f>IF(N288="nulová",J288,0)</f>
        <v>0</v>
      </c>
      <c r="BJ288" s="19" t="s">
        <v>77</v>
      </c>
      <c r="BK288" s="210">
        <f>ROUND(I288*H288,2)</f>
        <v>0</v>
      </c>
      <c r="BL288" s="19" t="s">
        <v>185</v>
      </c>
      <c r="BM288" s="209" t="s">
        <v>3041</v>
      </c>
    </row>
    <row r="289" s="2" customFormat="1" ht="24.15" customHeight="1">
      <c r="A289" s="40"/>
      <c r="B289" s="41"/>
      <c r="C289" s="198" t="s">
        <v>910</v>
      </c>
      <c r="D289" s="198" t="s">
        <v>181</v>
      </c>
      <c r="E289" s="199" t="s">
        <v>978</v>
      </c>
      <c r="F289" s="200" t="s">
        <v>3042</v>
      </c>
      <c r="G289" s="201" t="s">
        <v>307</v>
      </c>
      <c r="H289" s="202">
        <v>32</v>
      </c>
      <c r="I289" s="203"/>
      <c r="J289" s="204">
        <f>ROUND(I289*H289,2)</f>
        <v>0</v>
      </c>
      <c r="K289" s="200" t="s">
        <v>19</v>
      </c>
      <c r="L289" s="46"/>
      <c r="M289" s="205" t="s">
        <v>19</v>
      </c>
      <c r="N289" s="206" t="s">
        <v>40</v>
      </c>
      <c r="O289" s="86"/>
      <c r="P289" s="207">
        <f>O289*H289</f>
        <v>0</v>
      </c>
      <c r="Q289" s="207">
        <v>0</v>
      </c>
      <c r="R289" s="207">
        <f>Q289*H289</f>
        <v>0</v>
      </c>
      <c r="S289" s="207">
        <v>0</v>
      </c>
      <c r="T289" s="208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09" t="s">
        <v>185</v>
      </c>
      <c r="AT289" s="209" t="s">
        <v>181</v>
      </c>
      <c r="AU289" s="209" t="s">
        <v>77</v>
      </c>
      <c r="AY289" s="19" t="s">
        <v>180</v>
      </c>
      <c r="BE289" s="210">
        <f>IF(N289="základní",J289,0)</f>
        <v>0</v>
      </c>
      <c r="BF289" s="210">
        <f>IF(N289="snížená",J289,0)</f>
        <v>0</v>
      </c>
      <c r="BG289" s="210">
        <f>IF(N289="zákl. přenesená",J289,0)</f>
        <v>0</v>
      </c>
      <c r="BH289" s="210">
        <f>IF(N289="sníž. přenesená",J289,0)</f>
        <v>0</v>
      </c>
      <c r="BI289" s="210">
        <f>IF(N289="nulová",J289,0)</f>
        <v>0</v>
      </c>
      <c r="BJ289" s="19" t="s">
        <v>77</v>
      </c>
      <c r="BK289" s="210">
        <f>ROUND(I289*H289,2)</f>
        <v>0</v>
      </c>
      <c r="BL289" s="19" t="s">
        <v>185</v>
      </c>
      <c r="BM289" s="209" t="s">
        <v>3043</v>
      </c>
    </row>
    <row r="290" s="2" customFormat="1" ht="24.15" customHeight="1">
      <c r="A290" s="40"/>
      <c r="B290" s="41"/>
      <c r="C290" s="198" t="s">
        <v>1393</v>
      </c>
      <c r="D290" s="198" t="s">
        <v>181</v>
      </c>
      <c r="E290" s="199" t="s">
        <v>1446</v>
      </c>
      <c r="F290" s="200" t="s">
        <v>3044</v>
      </c>
      <c r="G290" s="201" t="s">
        <v>307</v>
      </c>
      <c r="H290" s="202">
        <v>45</v>
      </c>
      <c r="I290" s="203"/>
      <c r="J290" s="204">
        <f>ROUND(I290*H290,2)</f>
        <v>0</v>
      </c>
      <c r="K290" s="200" t="s">
        <v>19</v>
      </c>
      <c r="L290" s="46"/>
      <c r="M290" s="205" t="s">
        <v>19</v>
      </c>
      <c r="N290" s="206" t="s">
        <v>40</v>
      </c>
      <c r="O290" s="86"/>
      <c r="P290" s="207">
        <f>O290*H290</f>
        <v>0</v>
      </c>
      <c r="Q290" s="207">
        <v>0</v>
      </c>
      <c r="R290" s="207">
        <f>Q290*H290</f>
        <v>0</v>
      </c>
      <c r="S290" s="207">
        <v>0</v>
      </c>
      <c r="T290" s="208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09" t="s">
        <v>185</v>
      </c>
      <c r="AT290" s="209" t="s">
        <v>181</v>
      </c>
      <c r="AU290" s="209" t="s">
        <v>77</v>
      </c>
      <c r="AY290" s="19" t="s">
        <v>180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9" t="s">
        <v>77</v>
      </c>
      <c r="BK290" s="210">
        <f>ROUND(I290*H290,2)</f>
        <v>0</v>
      </c>
      <c r="BL290" s="19" t="s">
        <v>185</v>
      </c>
      <c r="BM290" s="209" t="s">
        <v>3045</v>
      </c>
    </row>
    <row r="291" s="2" customFormat="1" ht="16.5" customHeight="1">
      <c r="A291" s="40"/>
      <c r="B291" s="41"/>
      <c r="C291" s="198" t="s">
        <v>915</v>
      </c>
      <c r="D291" s="198" t="s">
        <v>181</v>
      </c>
      <c r="E291" s="199" t="s">
        <v>819</v>
      </c>
      <c r="F291" s="200" t="s">
        <v>3046</v>
      </c>
      <c r="G291" s="201" t="s">
        <v>2977</v>
      </c>
      <c r="H291" s="202">
        <v>600</v>
      </c>
      <c r="I291" s="203"/>
      <c r="J291" s="204">
        <f>ROUND(I291*H291,2)</f>
        <v>0</v>
      </c>
      <c r="K291" s="200" t="s">
        <v>19</v>
      </c>
      <c r="L291" s="46"/>
      <c r="M291" s="277" t="s">
        <v>19</v>
      </c>
      <c r="N291" s="278" t="s">
        <v>40</v>
      </c>
      <c r="O291" s="275"/>
      <c r="P291" s="279">
        <f>O291*H291</f>
        <v>0</v>
      </c>
      <c r="Q291" s="279">
        <v>0</v>
      </c>
      <c r="R291" s="279">
        <f>Q291*H291</f>
        <v>0</v>
      </c>
      <c r="S291" s="279">
        <v>0</v>
      </c>
      <c r="T291" s="280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09" t="s">
        <v>185</v>
      </c>
      <c r="AT291" s="209" t="s">
        <v>181</v>
      </c>
      <c r="AU291" s="209" t="s">
        <v>77</v>
      </c>
      <c r="AY291" s="19" t="s">
        <v>180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9" t="s">
        <v>77</v>
      </c>
      <c r="BK291" s="210">
        <f>ROUND(I291*H291,2)</f>
        <v>0</v>
      </c>
      <c r="BL291" s="19" t="s">
        <v>185</v>
      </c>
      <c r="BM291" s="209" t="s">
        <v>3047</v>
      </c>
    </row>
    <row r="292" s="2" customFormat="1" ht="6.96" customHeight="1">
      <c r="A292" s="40"/>
      <c r="B292" s="61"/>
      <c r="C292" s="62"/>
      <c r="D292" s="62"/>
      <c r="E292" s="62"/>
      <c r="F292" s="62"/>
      <c r="G292" s="62"/>
      <c r="H292" s="62"/>
      <c r="I292" s="62"/>
      <c r="J292" s="62"/>
      <c r="K292" s="62"/>
      <c r="L292" s="46"/>
      <c r="M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</sheetData>
  <sheetProtection sheet="1" autoFilter="0" formatColumns="0" formatRows="0" objects="1" scenarios="1" spinCount="100000" saltValue="aXY7writJKNUv3owjdgtEQ6Na2MbZifpFmeYgmIfSPn1a5LoPWaD957fw3lMZEjwG/HOcy6pMEwO+aAV9/Gnaw==" hashValue="QaMuBkwKo6XXvx7Ryvvidpt3fbYIRPYflXbPZcfiodiVoFELq3A5eUCGWAFC6L6jkJHOjopObh6oOSYhaQVjXg==" algorithmName="SHA-512" password="A077"/>
  <autoFilter ref="C95:K291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3048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ROUND((SUM(BE81:BE95)),  2)</f>
        <v>0</v>
      </c>
      <c r="G33" s="40"/>
      <c r="H33" s="40"/>
      <c r="I33" s="150">
        <v>0.20999999999999999</v>
      </c>
      <c r="J33" s="149">
        <f>ROUND(((SUM(BE81:BE95))*I33),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ROUND((SUM(BF81:BF95)),  2)</f>
        <v>0</v>
      </c>
      <c r="G34" s="40"/>
      <c r="H34" s="40"/>
      <c r="I34" s="150">
        <v>0.12</v>
      </c>
      <c r="J34" s="149">
        <f>ROUND(((SUM(BF81:BF95))*I34),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ROUND((SUM(BG81:BG95)),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ROUND((SUM(BH81:BH95)),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ROUND((SUM(BI81:BI95)),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D.1.4.6 02 - Akvarijní systém - OCHR. PRVKY,3D DEKORACE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3049</v>
      </c>
      <c r="E60" s="170"/>
      <c r="F60" s="170"/>
      <c r="G60" s="170"/>
      <c r="H60" s="170"/>
      <c r="I60" s="170"/>
      <c r="J60" s="171">
        <f>J82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3050</v>
      </c>
      <c r="E61" s="170"/>
      <c r="F61" s="170"/>
      <c r="G61" s="170"/>
      <c r="H61" s="170"/>
      <c r="I61" s="170"/>
      <c r="J61" s="171">
        <f>J84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2" customFormat="1" ht="21.84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6.96" customHeight="1">
      <c r="A63" s="40"/>
      <c r="B63" s="61"/>
      <c r="C63" s="62"/>
      <c r="D63" s="62"/>
      <c r="E63" s="62"/>
      <c r="F63" s="62"/>
      <c r="G63" s="62"/>
      <c r="H63" s="62"/>
      <c r="I63" s="62"/>
      <c r="J63" s="62"/>
      <c r="K63" s="6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7" s="2" customFormat="1" ht="6.96" customHeight="1">
      <c r="A67" s="40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24.96" customHeight="1">
      <c r="A68" s="40"/>
      <c r="B68" s="41"/>
      <c r="C68" s="25" t="s">
        <v>166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162" t="str">
        <f>E7</f>
        <v>ZOO Hodonín, Pavilon Akvárií, rozpočet</v>
      </c>
      <c r="F71" s="34"/>
      <c r="G71" s="34"/>
      <c r="H71" s="34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30" customHeight="1">
      <c r="A73" s="40"/>
      <c r="B73" s="41"/>
      <c r="C73" s="42"/>
      <c r="D73" s="42"/>
      <c r="E73" s="71" t="str">
        <f>E9</f>
        <v>D.1.4.6 02 - Akvarijní systém - OCHR. PRVKY,3D DEKORACE</v>
      </c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21</v>
      </c>
      <c r="D75" s="42"/>
      <c r="E75" s="42"/>
      <c r="F75" s="29" t="str">
        <f>F12</f>
        <v xml:space="preserve"> </v>
      </c>
      <c r="G75" s="42"/>
      <c r="H75" s="42"/>
      <c r="I75" s="34" t="s">
        <v>23</v>
      </c>
      <c r="J75" s="74" t="str">
        <f>IF(J12="","",J12)</f>
        <v>3. 4. 2024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25</v>
      </c>
      <c r="D77" s="42"/>
      <c r="E77" s="42"/>
      <c r="F77" s="29" t="str">
        <f>E15</f>
        <v xml:space="preserve"> </v>
      </c>
      <c r="G77" s="42"/>
      <c r="H77" s="42"/>
      <c r="I77" s="34" t="s">
        <v>30</v>
      </c>
      <c r="J77" s="38" t="str">
        <f>E21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28</v>
      </c>
      <c r="D78" s="42"/>
      <c r="E78" s="42"/>
      <c r="F78" s="29" t="str">
        <f>IF(E18="","",E18)</f>
        <v>Vyplň údaj</v>
      </c>
      <c r="G78" s="42"/>
      <c r="H78" s="42"/>
      <c r="I78" s="34" t="s">
        <v>32</v>
      </c>
      <c r="J78" s="38" t="str">
        <f>E24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0.32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10" customFormat="1" ht="29.28" customHeight="1">
      <c r="A80" s="173"/>
      <c r="B80" s="174"/>
      <c r="C80" s="175" t="s">
        <v>167</v>
      </c>
      <c r="D80" s="176" t="s">
        <v>54</v>
      </c>
      <c r="E80" s="176" t="s">
        <v>50</v>
      </c>
      <c r="F80" s="176" t="s">
        <v>51</v>
      </c>
      <c r="G80" s="176" t="s">
        <v>168</v>
      </c>
      <c r="H80" s="176" t="s">
        <v>169</v>
      </c>
      <c r="I80" s="176" t="s">
        <v>170</v>
      </c>
      <c r="J80" s="176" t="s">
        <v>139</v>
      </c>
      <c r="K80" s="177" t="s">
        <v>171</v>
      </c>
      <c r="L80" s="178"/>
      <c r="M80" s="94" t="s">
        <v>19</v>
      </c>
      <c r="N80" s="95" t="s">
        <v>39</v>
      </c>
      <c r="O80" s="95" t="s">
        <v>172</v>
      </c>
      <c r="P80" s="95" t="s">
        <v>173</v>
      </c>
      <c r="Q80" s="95" t="s">
        <v>174</v>
      </c>
      <c r="R80" s="95" t="s">
        <v>175</v>
      </c>
      <c r="S80" s="95" t="s">
        <v>176</v>
      </c>
      <c r="T80" s="96" t="s">
        <v>177</v>
      </c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</row>
    <row r="81" s="2" customFormat="1" ht="22.8" customHeight="1">
      <c r="A81" s="40"/>
      <c r="B81" s="41"/>
      <c r="C81" s="101" t="s">
        <v>178</v>
      </c>
      <c r="D81" s="42"/>
      <c r="E81" s="42"/>
      <c r="F81" s="42"/>
      <c r="G81" s="42"/>
      <c r="H81" s="42"/>
      <c r="I81" s="42"/>
      <c r="J81" s="179">
        <f>BK81</f>
        <v>0</v>
      </c>
      <c r="K81" s="42"/>
      <c r="L81" s="46"/>
      <c r="M81" s="97"/>
      <c r="N81" s="180"/>
      <c r="O81" s="98"/>
      <c r="P81" s="181">
        <f>P82+P84</f>
        <v>0</v>
      </c>
      <c r="Q81" s="98"/>
      <c r="R81" s="181">
        <f>R82+R84</f>
        <v>0</v>
      </c>
      <c r="S81" s="98"/>
      <c r="T81" s="182">
        <f>T82+T84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T81" s="19" t="s">
        <v>68</v>
      </c>
      <c r="AU81" s="19" t="s">
        <v>140</v>
      </c>
      <c r="BK81" s="183">
        <f>BK82+BK84</f>
        <v>0</v>
      </c>
    </row>
    <row r="82" s="11" customFormat="1" ht="25.92" customHeight="1">
      <c r="A82" s="11"/>
      <c r="B82" s="184"/>
      <c r="C82" s="185"/>
      <c r="D82" s="186" t="s">
        <v>68</v>
      </c>
      <c r="E82" s="187" t="s">
        <v>2760</v>
      </c>
      <c r="F82" s="187" t="s">
        <v>3051</v>
      </c>
      <c r="G82" s="185"/>
      <c r="H82" s="185"/>
      <c r="I82" s="188"/>
      <c r="J82" s="189">
        <f>BK82</f>
        <v>0</v>
      </c>
      <c r="K82" s="185"/>
      <c r="L82" s="190"/>
      <c r="M82" s="191"/>
      <c r="N82" s="192"/>
      <c r="O82" s="192"/>
      <c r="P82" s="193">
        <f>P83</f>
        <v>0</v>
      </c>
      <c r="Q82" s="192"/>
      <c r="R82" s="193">
        <f>R83</f>
        <v>0</v>
      </c>
      <c r="S82" s="192"/>
      <c r="T82" s="194">
        <f>T83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5" t="s">
        <v>77</v>
      </c>
      <c r="AT82" s="196" t="s">
        <v>68</v>
      </c>
      <c r="AU82" s="196" t="s">
        <v>69</v>
      </c>
      <c r="AY82" s="195" t="s">
        <v>180</v>
      </c>
      <c r="BK82" s="197">
        <f>BK83</f>
        <v>0</v>
      </c>
    </row>
    <row r="83" s="2" customFormat="1" ht="16.5" customHeight="1">
      <c r="A83" s="40"/>
      <c r="B83" s="41"/>
      <c r="C83" s="198" t="s">
        <v>77</v>
      </c>
      <c r="D83" s="198" t="s">
        <v>181</v>
      </c>
      <c r="E83" s="199" t="s">
        <v>3052</v>
      </c>
      <c r="F83" s="200" t="s">
        <v>3046</v>
      </c>
      <c r="G83" s="201" t="s">
        <v>2977</v>
      </c>
      <c r="H83" s="202">
        <v>600</v>
      </c>
      <c r="I83" s="203"/>
      <c r="J83" s="204">
        <f>ROUND(I83*H83,2)</f>
        <v>0</v>
      </c>
      <c r="K83" s="200" t="s">
        <v>19</v>
      </c>
      <c r="L83" s="46"/>
      <c r="M83" s="205" t="s">
        <v>19</v>
      </c>
      <c r="N83" s="206" t="s">
        <v>40</v>
      </c>
      <c r="O83" s="86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9" t="s">
        <v>185</v>
      </c>
      <c r="AT83" s="209" t="s">
        <v>181</v>
      </c>
      <c r="AU83" s="209" t="s">
        <v>77</v>
      </c>
      <c r="AY83" s="19" t="s">
        <v>180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9" t="s">
        <v>77</v>
      </c>
      <c r="BK83" s="210">
        <f>ROUND(I83*H83,2)</f>
        <v>0</v>
      </c>
      <c r="BL83" s="19" t="s">
        <v>185</v>
      </c>
      <c r="BM83" s="209" t="s">
        <v>3053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2766</v>
      </c>
      <c r="F84" s="187" t="s">
        <v>3054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SUM(P85:P95)</f>
        <v>0</v>
      </c>
      <c r="Q84" s="192"/>
      <c r="R84" s="193">
        <f>SUM(R85:R95)</f>
        <v>0</v>
      </c>
      <c r="S84" s="192"/>
      <c r="T84" s="194">
        <f>SUM(T85:T95)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77</v>
      </c>
      <c r="AT84" s="196" t="s">
        <v>68</v>
      </c>
      <c r="AU84" s="196" t="s">
        <v>69</v>
      </c>
      <c r="AY84" s="195" t="s">
        <v>180</v>
      </c>
      <c r="BK84" s="197">
        <f>SUM(BK85:BK95)</f>
        <v>0</v>
      </c>
    </row>
    <row r="85" s="2" customFormat="1" ht="16.5" customHeight="1">
      <c r="A85" s="40"/>
      <c r="B85" s="41"/>
      <c r="C85" s="198" t="s">
        <v>79</v>
      </c>
      <c r="D85" s="198" t="s">
        <v>181</v>
      </c>
      <c r="E85" s="199" t="s">
        <v>3055</v>
      </c>
      <c r="F85" s="200" t="s">
        <v>3036</v>
      </c>
      <c r="G85" s="201" t="s">
        <v>227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3056</v>
      </c>
    </row>
    <row r="86" s="2" customFormat="1" ht="24.15" customHeight="1">
      <c r="A86" s="40"/>
      <c r="B86" s="41"/>
      <c r="C86" s="198" t="s">
        <v>195</v>
      </c>
      <c r="D86" s="198" t="s">
        <v>181</v>
      </c>
      <c r="E86" s="199" t="s">
        <v>3057</v>
      </c>
      <c r="F86" s="200" t="s">
        <v>3040</v>
      </c>
      <c r="G86" s="201" t="s">
        <v>307</v>
      </c>
      <c r="H86" s="202">
        <v>14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3058</v>
      </c>
    </row>
    <row r="87" s="2" customFormat="1" ht="24.15" customHeight="1">
      <c r="A87" s="40"/>
      <c r="B87" s="41"/>
      <c r="C87" s="198" t="s">
        <v>185</v>
      </c>
      <c r="D87" s="198" t="s">
        <v>181</v>
      </c>
      <c r="E87" s="199" t="s">
        <v>3059</v>
      </c>
      <c r="F87" s="200" t="s">
        <v>3042</v>
      </c>
      <c r="G87" s="201" t="s">
        <v>307</v>
      </c>
      <c r="H87" s="202">
        <v>28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3060</v>
      </c>
    </row>
    <row r="88" s="2" customFormat="1" ht="24.15" customHeight="1">
      <c r="A88" s="40"/>
      <c r="B88" s="41"/>
      <c r="C88" s="198" t="s">
        <v>202</v>
      </c>
      <c r="D88" s="198" t="s">
        <v>181</v>
      </c>
      <c r="E88" s="199" t="s">
        <v>3061</v>
      </c>
      <c r="F88" s="200" t="s">
        <v>3044</v>
      </c>
      <c r="G88" s="201" t="s">
        <v>307</v>
      </c>
      <c r="H88" s="202">
        <v>36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185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185</v>
      </c>
      <c r="BM88" s="209" t="s">
        <v>3062</v>
      </c>
    </row>
    <row r="89" s="2" customFormat="1" ht="16.5" customHeight="1">
      <c r="A89" s="40"/>
      <c r="B89" s="41"/>
      <c r="C89" s="198" t="s">
        <v>198</v>
      </c>
      <c r="D89" s="198" t="s">
        <v>181</v>
      </c>
      <c r="E89" s="199" t="s">
        <v>2189</v>
      </c>
      <c r="F89" s="200" t="s">
        <v>3063</v>
      </c>
      <c r="G89" s="201" t="s">
        <v>2977</v>
      </c>
      <c r="H89" s="202">
        <v>500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3064</v>
      </c>
    </row>
    <row r="90" s="2" customFormat="1" ht="16.5" customHeight="1">
      <c r="A90" s="40"/>
      <c r="B90" s="41"/>
      <c r="C90" s="198" t="s">
        <v>209</v>
      </c>
      <c r="D90" s="198" t="s">
        <v>181</v>
      </c>
      <c r="E90" s="199" t="s">
        <v>3065</v>
      </c>
      <c r="F90" s="200" t="s">
        <v>3066</v>
      </c>
      <c r="G90" s="201" t="s">
        <v>2977</v>
      </c>
      <c r="H90" s="202">
        <v>250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3067</v>
      </c>
    </row>
    <row r="91" s="2" customFormat="1" ht="16.5" customHeight="1">
      <c r="A91" s="40"/>
      <c r="B91" s="41"/>
      <c r="C91" s="198" t="s">
        <v>201</v>
      </c>
      <c r="D91" s="198" t="s">
        <v>181</v>
      </c>
      <c r="E91" s="199" t="s">
        <v>3068</v>
      </c>
      <c r="F91" s="200" t="s">
        <v>3069</v>
      </c>
      <c r="G91" s="201" t="s">
        <v>2977</v>
      </c>
      <c r="H91" s="202">
        <v>100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3070</v>
      </c>
    </row>
    <row r="92" s="2" customFormat="1" ht="16.5" customHeight="1">
      <c r="A92" s="40"/>
      <c r="B92" s="41"/>
      <c r="C92" s="198" t="s">
        <v>220</v>
      </c>
      <c r="D92" s="198" t="s">
        <v>181</v>
      </c>
      <c r="E92" s="199" t="s">
        <v>3071</v>
      </c>
      <c r="F92" s="200" t="s">
        <v>3072</v>
      </c>
      <c r="G92" s="201" t="s">
        <v>391</v>
      </c>
      <c r="H92" s="202">
        <v>20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3073</v>
      </c>
    </row>
    <row r="93" s="2" customFormat="1" ht="16.5" customHeight="1">
      <c r="A93" s="40"/>
      <c r="B93" s="41"/>
      <c r="C93" s="198" t="s">
        <v>205</v>
      </c>
      <c r="D93" s="198" t="s">
        <v>181</v>
      </c>
      <c r="E93" s="199" t="s">
        <v>3074</v>
      </c>
      <c r="F93" s="200" t="s">
        <v>3075</v>
      </c>
      <c r="G93" s="201" t="s">
        <v>227</v>
      </c>
      <c r="H93" s="202">
        <v>1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3076</v>
      </c>
    </row>
    <row r="94" s="2" customFormat="1" ht="16.5" customHeight="1">
      <c r="A94" s="40"/>
      <c r="B94" s="41"/>
      <c r="C94" s="198" t="s">
        <v>229</v>
      </c>
      <c r="D94" s="198" t="s">
        <v>181</v>
      </c>
      <c r="E94" s="199" t="s">
        <v>3077</v>
      </c>
      <c r="F94" s="200" t="s">
        <v>3078</v>
      </c>
      <c r="G94" s="201" t="s">
        <v>716</v>
      </c>
      <c r="H94" s="202">
        <v>2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3079</v>
      </c>
    </row>
    <row r="95" s="2" customFormat="1" ht="16.5" customHeight="1">
      <c r="A95" s="40"/>
      <c r="B95" s="41"/>
      <c r="C95" s="198" t="s">
        <v>8</v>
      </c>
      <c r="D95" s="198" t="s">
        <v>181</v>
      </c>
      <c r="E95" s="199" t="s">
        <v>3080</v>
      </c>
      <c r="F95" s="200" t="s">
        <v>3081</v>
      </c>
      <c r="G95" s="201" t="s">
        <v>716</v>
      </c>
      <c r="H95" s="202">
        <v>4</v>
      </c>
      <c r="I95" s="203"/>
      <c r="J95" s="204">
        <f>ROUND(I95*H95,2)</f>
        <v>0</v>
      </c>
      <c r="K95" s="200" t="s">
        <v>19</v>
      </c>
      <c r="L95" s="46"/>
      <c r="M95" s="277" t="s">
        <v>19</v>
      </c>
      <c r="N95" s="278" t="s">
        <v>40</v>
      </c>
      <c r="O95" s="275"/>
      <c r="P95" s="279">
        <f>O95*H95</f>
        <v>0</v>
      </c>
      <c r="Q95" s="279">
        <v>0</v>
      </c>
      <c r="R95" s="279">
        <f>Q95*H95</f>
        <v>0</v>
      </c>
      <c r="S95" s="279">
        <v>0</v>
      </c>
      <c r="T95" s="280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3082</v>
      </c>
    </row>
    <row r="96" s="2" customFormat="1" ht="6.96" customHeight="1">
      <c r="A96" s="40"/>
      <c r="B96" s="61"/>
      <c r="C96" s="62"/>
      <c r="D96" s="62"/>
      <c r="E96" s="62"/>
      <c r="F96" s="62"/>
      <c r="G96" s="62"/>
      <c r="H96" s="62"/>
      <c r="I96" s="62"/>
      <c r="J96" s="62"/>
      <c r="K96" s="62"/>
      <c r="L96" s="46"/>
      <c r="M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</sheetData>
  <sheetProtection sheet="1" autoFilter="0" formatColumns="0" formatRows="0" objects="1" scenarios="1" spinCount="100000" saltValue="2GSA6H05ETrBBW5Prnkb24eKH0EQmQNjD2dTC9samc6UhZqlaFnZYq24n4BPt9oHIrMOpL3I2ebO+dkJqOSLAw==" hashValue="XhZdF4bhxcTomRXglbjvYnpEkXAu+qRPsLZ6fASomxE85PNU5dyJ1JFJmFuSFeS8B121FLxo8lSNHp9t7A5qkw==" algorithmName="SHA-512" password="A077"/>
  <autoFilter ref="C80:K95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3083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ROUND((SUM(BE83:BE128)),  2)</f>
        <v>0</v>
      </c>
      <c r="G33" s="40"/>
      <c r="H33" s="40"/>
      <c r="I33" s="150">
        <v>0.20999999999999999</v>
      </c>
      <c r="J33" s="149">
        <f>ROUND(((SUM(BE83:BE128))*I33),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ROUND((SUM(BF83:BF128)),  2)</f>
        <v>0</v>
      </c>
      <c r="G34" s="40"/>
      <c r="H34" s="40"/>
      <c r="I34" s="150">
        <v>0.12</v>
      </c>
      <c r="J34" s="149">
        <f>ROUND(((SUM(BF83:BF128))*I34),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ROUND((SUM(BG83:BG128)),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ROUND((SUM(BH83:BH128)),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ROUND((SUM(BI83:BI128)),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D.1.4.7 - Měření a regulace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3084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3085</v>
      </c>
      <c r="E61" s="170"/>
      <c r="F61" s="170"/>
      <c r="G61" s="170"/>
      <c r="H61" s="170"/>
      <c r="I61" s="170"/>
      <c r="J61" s="171">
        <f>J98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3086</v>
      </c>
      <c r="E62" s="170"/>
      <c r="F62" s="170"/>
      <c r="G62" s="170"/>
      <c r="H62" s="170"/>
      <c r="I62" s="170"/>
      <c r="J62" s="171">
        <f>J113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3087</v>
      </c>
      <c r="E63" s="170"/>
      <c r="F63" s="170"/>
      <c r="G63" s="170"/>
      <c r="H63" s="170"/>
      <c r="I63" s="170"/>
      <c r="J63" s="171">
        <f>J123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166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ZOO Hodonín, Pavilon Akvárií, rozpočet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135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 xml:space="preserve">D.1.4.7 - Měření a regulace 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3"/>
      <c r="B82" s="174"/>
      <c r="C82" s="175" t="s">
        <v>167</v>
      </c>
      <c r="D82" s="176" t="s">
        <v>54</v>
      </c>
      <c r="E82" s="176" t="s">
        <v>50</v>
      </c>
      <c r="F82" s="176" t="s">
        <v>51</v>
      </c>
      <c r="G82" s="176" t="s">
        <v>168</v>
      </c>
      <c r="H82" s="176" t="s">
        <v>169</v>
      </c>
      <c r="I82" s="176" t="s">
        <v>170</v>
      </c>
      <c r="J82" s="176" t="s">
        <v>139</v>
      </c>
      <c r="K82" s="177" t="s">
        <v>171</v>
      </c>
      <c r="L82" s="178"/>
      <c r="M82" s="94" t="s">
        <v>19</v>
      </c>
      <c r="N82" s="95" t="s">
        <v>39</v>
      </c>
      <c r="O82" s="95" t="s">
        <v>172</v>
      </c>
      <c r="P82" s="95" t="s">
        <v>173</v>
      </c>
      <c r="Q82" s="95" t="s">
        <v>174</v>
      </c>
      <c r="R82" s="95" t="s">
        <v>175</v>
      </c>
      <c r="S82" s="95" t="s">
        <v>176</v>
      </c>
      <c r="T82" s="96" t="s">
        <v>177</v>
      </c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</row>
    <row r="83" s="2" customFormat="1" ht="22.8" customHeight="1">
      <c r="A83" s="40"/>
      <c r="B83" s="41"/>
      <c r="C83" s="101" t="s">
        <v>178</v>
      </c>
      <c r="D83" s="42"/>
      <c r="E83" s="42"/>
      <c r="F83" s="42"/>
      <c r="G83" s="42"/>
      <c r="H83" s="42"/>
      <c r="I83" s="42"/>
      <c r="J83" s="179">
        <f>BK83</f>
        <v>0</v>
      </c>
      <c r="K83" s="42"/>
      <c r="L83" s="46"/>
      <c r="M83" s="97"/>
      <c r="N83" s="180"/>
      <c r="O83" s="98"/>
      <c r="P83" s="181">
        <f>P84+P98+P113+P123</f>
        <v>0</v>
      </c>
      <c r="Q83" s="98"/>
      <c r="R83" s="181">
        <f>R84+R98+R113+R123</f>
        <v>0</v>
      </c>
      <c r="S83" s="98"/>
      <c r="T83" s="182">
        <f>T84+T98+T113+T123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140</v>
      </c>
      <c r="BK83" s="183">
        <f>BK84+BK98+BK113+BK123</f>
        <v>0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2760</v>
      </c>
      <c r="F84" s="187" t="s">
        <v>3088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SUM(P85:P97)</f>
        <v>0</v>
      </c>
      <c r="Q84" s="192"/>
      <c r="R84" s="193">
        <f>SUM(R85:R97)</f>
        <v>0</v>
      </c>
      <c r="S84" s="192"/>
      <c r="T84" s="194">
        <f>SUM(T85:T97)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77</v>
      </c>
      <c r="AT84" s="196" t="s">
        <v>68</v>
      </c>
      <c r="AU84" s="196" t="s">
        <v>69</v>
      </c>
      <c r="AY84" s="195" t="s">
        <v>180</v>
      </c>
      <c r="BK84" s="197">
        <f>SUM(BK85:BK97)</f>
        <v>0</v>
      </c>
    </row>
    <row r="85" s="2" customFormat="1" ht="16.5" customHeight="1">
      <c r="A85" s="40"/>
      <c r="B85" s="41"/>
      <c r="C85" s="198" t="s">
        <v>77</v>
      </c>
      <c r="D85" s="198" t="s">
        <v>181</v>
      </c>
      <c r="E85" s="199" t="s">
        <v>3052</v>
      </c>
      <c r="F85" s="200" t="s">
        <v>3089</v>
      </c>
      <c r="G85" s="201" t="s">
        <v>716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79</v>
      </c>
    </row>
    <row r="86" s="2" customFormat="1">
      <c r="A86" s="40"/>
      <c r="B86" s="41"/>
      <c r="C86" s="42"/>
      <c r="D86" s="213" t="s">
        <v>217</v>
      </c>
      <c r="E86" s="42"/>
      <c r="F86" s="234" t="s">
        <v>3090</v>
      </c>
      <c r="G86" s="42"/>
      <c r="H86" s="42"/>
      <c r="I86" s="235"/>
      <c r="J86" s="42"/>
      <c r="K86" s="42"/>
      <c r="L86" s="46"/>
      <c r="M86" s="236"/>
      <c r="N86" s="237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217</v>
      </c>
      <c r="AU86" s="19" t="s">
        <v>77</v>
      </c>
    </row>
    <row r="87" s="2" customFormat="1" ht="16.5" customHeight="1">
      <c r="A87" s="40"/>
      <c r="B87" s="41"/>
      <c r="C87" s="198" t="s">
        <v>79</v>
      </c>
      <c r="D87" s="198" t="s">
        <v>181</v>
      </c>
      <c r="E87" s="199" t="s">
        <v>3055</v>
      </c>
      <c r="F87" s="200" t="s">
        <v>3091</v>
      </c>
      <c r="G87" s="201" t="s">
        <v>716</v>
      </c>
      <c r="H87" s="202">
        <v>1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185</v>
      </c>
    </row>
    <row r="88" s="2" customFormat="1">
      <c r="A88" s="40"/>
      <c r="B88" s="41"/>
      <c r="C88" s="42"/>
      <c r="D88" s="213" t="s">
        <v>217</v>
      </c>
      <c r="E88" s="42"/>
      <c r="F88" s="234" t="s">
        <v>3092</v>
      </c>
      <c r="G88" s="42"/>
      <c r="H88" s="42"/>
      <c r="I88" s="235"/>
      <c r="J88" s="42"/>
      <c r="K88" s="42"/>
      <c r="L88" s="46"/>
      <c r="M88" s="236"/>
      <c r="N88" s="237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217</v>
      </c>
      <c r="AU88" s="19" t="s">
        <v>77</v>
      </c>
    </row>
    <row r="89" s="2" customFormat="1" ht="21.75" customHeight="1">
      <c r="A89" s="40"/>
      <c r="B89" s="41"/>
      <c r="C89" s="198" t="s">
        <v>195</v>
      </c>
      <c r="D89" s="198" t="s">
        <v>181</v>
      </c>
      <c r="E89" s="199" t="s">
        <v>3057</v>
      </c>
      <c r="F89" s="200" t="s">
        <v>3093</v>
      </c>
      <c r="G89" s="201" t="s">
        <v>716</v>
      </c>
      <c r="H89" s="202">
        <v>1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198</v>
      </c>
    </row>
    <row r="90" s="2" customFormat="1" ht="24.15" customHeight="1">
      <c r="A90" s="40"/>
      <c r="B90" s="41"/>
      <c r="C90" s="198" t="s">
        <v>185</v>
      </c>
      <c r="D90" s="198" t="s">
        <v>181</v>
      </c>
      <c r="E90" s="199" t="s">
        <v>3059</v>
      </c>
      <c r="F90" s="200" t="s">
        <v>3094</v>
      </c>
      <c r="G90" s="201" t="s">
        <v>716</v>
      </c>
      <c r="H90" s="202">
        <v>1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201</v>
      </c>
    </row>
    <row r="91" s="2" customFormat="1" ht="21.75" customHeight="1">
      <c r="A91" s="40"/>
      <c r="B91" s="41"/>
      <c r="C91" s="198" t="s">
        <v>202</v>
      </c>
      <c r="D91" s="198" t="s">
        <v>181</v>
      </c>
      <c r="E91" s="199" t="s">
        <v>3061</v>
      </c>
      <c r="F91" s="200" t="s">
        <v>3095</v>
      </c>
      <c r="G91" s="201" t="s">
        <v>716</v>
      </c>
      <c r="H91" s="202">
        <v>7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205</v>
      </c>
    </row>
    <row r="92" s="2" customFormat="1" ht="24.15" customHeight="1">
      <c r="A92" s="40"/>
      <c r="B92" s="41"/>
      <c r="C92" s="198" t="s">
        <v>198</v>
      </c>
      <c r="D92" s="198" t="s">
        <v>181</v>
      </c>
      <c r="E92" s="199" t="s">
        <v>2189</v>
      </c>
      <c r="F92" s="200" t="s">
        <v>3096</v>
      </c>
      <c r="G92" s="201" t="s">
        <v>716</v>
      </c>
      <c r="H92" s="202">
        <v>4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8</v>
      </c>
    </row>
    <row r="93" s="2" customFormat="1" ht="24.15" customHeight="1">
      <c r="A93" s="40"/>
      <c r="B93" s="41"/>
      <c r="C93" s="198" t="s">
        <v>209</v>
      </c>
      <c r="D93" s="198" t="s">
        <v>181</v>
      </c>
      <c r="E93" s="199" t="s">
        <v>3065</v>
      </c>
      <c r="F93" s="200" t="s">
        <v>3097</v>
      </c>
      <c r="G93" s="201" t="s">
        <v>716</v>
      </c>
      <c r="H93" s="202">
        <v>5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212</v>
      </c>
    </row>
    <row r="94" s="2" customFormat="1">
      <c r="A94" s="40"/>
      <c r="B94" s="41"/>
      <c r="C94" s="42"/>
      <c r="D94" s="213" t="s">
        <v>217</v>
      </c>
      <c r="E94" s="42"/>
      <c r="F94" s="234" t="s">
        <v>3098</v>
      </c>
      <c r="G94" s="42"/>
      <c r="H94" s="42"/>
      <c r="I94" s="235"/>
      <c r="J94" s="42"/>
      <c r="K94" s="42"/>
      <c r="L94" s="46"/>
      <c r="M94" s="236"/>
      <c r="N94" s="237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217</v>
      </c>
      <c r="AU94" s="19" t="s">
        <v>77</v>
      </c>
    </row>
    <row r="95" s="2" customFormat="1" ht="24.15" customHeight="1">
      <c r="A95" s="40"/>
      <c r="B95" s="41"/>
      <c r="C95" s="198" t="s">
        <v>201</v>
      </c>
      <c r="D95" s="198" t="s">
        <v>181</v>
      </c>
      <c r="E95" s="199" t="s">
        <v>3080</v>
      </c>
      <c r="F95" s="200" t="s">
        <v>3099</v>
      </c>
      <c r="G95" s="201" t="s">
        <v>716</v>
      </c>
      <c r="H95" s="202">
        <v>1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216</v>
      </c>
    </row>
    <row r="96" s="2" customFormat="1">
      <c r="A96" s="40"/>
      <c r="B96" s="41"/>
      <c r="C96" s="42"/>
      <c r="D96" s="213" t="s">
        <v>217</v>
      </c>
      <c r="E96" s="42"/>
      <c r="F96" s="234" t="s">
        <v>3100</v>
      </c>
      <c r="G96" s="42"/>
      <c r="H96" s="42"/>
      <c r="I96" s="235"/>
      <c r="J96" s="42"/>
      <c r="K96" s="42"/>
      <c r="L96" s="46"/>
      <c r="M96" s="236"/>
      <c r="N96" s="237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217</v>
      </c>
      <c r="AU96" s="19" t="s">
        <v>77</v>
      </c>
    </row>
    <row r="97" s="2" customFormat="1" ht="16.5" customHeight="1">
      <c r="A97" s="40"/>
      <c r="B97" s="41"/>
      <c r="C97" s="198" t="s">
        <v>220</v>
      </c>
      <c r="D97" s="198" t="s">
        <v>181</v>
      </c>
      <c r="E97" s="199" t="s">
        <v>2836</v>
      </c>
      <c r="F97" s="200" t="s">
        <v>3101</v>
      </c>
      <c r="G97" s="201" t="s">
        <v>716</v>
      </c>
      <c r="H97" s="202">
        <v>1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223</v>
      </c>
    </row>
    <row r="98" s="11" customFormat="1" ht="25.92" customHeight="1">
      <c r="A98" s="11"/>
      <c r="B98" s="184"/>
      <c r="C98" s="185"/>
      <c r="D98" s="186" t="s">
        <v>68</v>
      </c>
      <c r="E98" s="187" t="s">
        <v>2766</v>
      </c>
      <c r="F98" s="187" t="s">
        <v>3102</v>
      </c>
      <c r="G98" s="185"/>
      <c r="H98" s="185"/>
      <c r="I98" s="188"/>
      <c r="J98" s="189">
        <f>BK98</f>
        <v>0</v>
      </c>
      <c r="K98" s="185"/>
      <c r="L98" s="190"/>
      <c r="M98" s="191"/>
      <c r="N98" s="192"/>
      <c r="O98" s="192"/>
      <c r="P98" s="193">
        <f>SUM(P99:P112)</f>
        <v>0</v>
      </c>
      <c r="Q98" s="192"/>
      <c r="R98" s="193">
        <f>SUM(R99:R112)</f>
        <v>0</v>
      </c>
      <c r="S98" s="192"/>
      <c r="T98" s="194">
        <f>SUM(T99:T112)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5" t="s">
        <v>77</v>
      </c>
      <c r="AT98" s="196" t="s">
        <v>68</v>
      </c>
      <c r="AU98" s="196" t="s">
        <v>69</v>
      </c>
      <c r="AY98" s="195" t="s">
        <v>180</v>
      </c>
      <c r="BK98" s="197">
        <f>SUM(BK99:BK112)</f>
        <v>0</v>
      </c>
    </row>
    <row r="99" s="2" customFormat="1" ht="16.5" customHeight="1">
      <c r="A99" s="40"/>
      <c r="B99" s="41"/>
      <c r="C99" s="198" t="s">
        <v>205</v>
      </c>
      <c r="D99" s="198" t="s">
        <v>181</v>
      </c>
      <c r="E99" s="199" t="s">
        <v>2838</v>
      </c>
      <c r="F99" s="200" t="s">
        <v>3103</v>
      </c>
      <c r="G99" s="201" t="s">
        <v>385</v>
      </c>
      <c r="H99" s="202">
        <v>88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228</v>
      </c>
    </row>
    <row r="100" s="2" customFormat="1" ht="16.5" customHeight="1">
      <c r="A100" s="40"/>
      <c r="B100" s="41"/>
      <c r="C100" s="198" t="s">
        <v>229</v>
      </c>
      <c r="D100" s="198" t="s">
        <v>181</v>
      </c>
      <c r="E100" s="199" t="s">
        <v>2840</v>
      </c>
      <c r="F100" s="200" t="s">
        <v>3104</v>
      </c>
      <c r="G100" s="201" t="s">
        <v>385</v>
      </c>
      <c r="H100" s="202">
        <v>145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232</v>
      </c>
    </row>
    <row r="101" s="2" customFormat="1" ht="16.5" customHeight="1">
      <c r="A101" s="40"/>
      <c r="B101" s="41"/>
      <c r="C101" s="198" t="s">
        <v>8</v>
      </c>
      <c r="D101" s="198" t="s">
        <v>181</v>
      </c>
      <c r="E101" s="199" t="s">
        <v>2842</v>
      </c>
      <c r="F101" s="200" t="s">
        <v>3105</v>
      </c>
      <c r="G101" s="201" t="s">
        <v>385</v>
      </c>
      <c r="H101" s="202">
        <v>58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236</v>
      </c>
    </row>
    <row r="102" s="2" customFormat="1" ht="16.5" customHeight="1">
      <c r="A102" s="40"/>
      <c r="B102" s="41"/>
      <c r="C102" s="198" t="s">
        <v>263</v>
      </c>
      <c r="D102" s="198" t="s">
        <v>181</v>
      </c>
      <c r="E102" s="199" t="s">
        <v>2844</v>
      </c>
      <c r="F102" s="200" t="s">
        <v>3106</v>
      </c>
      <c r="G102" s="201" t="s">
        <v>385</v>
      </c>
      <c r="H102" s="202">
        <v>240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266</v>
      </c>
    </row>
    <row r="103" s="2" customFormat="1" ht="16.5" customHeight="1">
      <c r="A103" s="40"/>
      <c r="B103" s="41"/>
      <c r="C103" s="198" t="s">
        <v>212</v>
      </c>
      <c r="D103" s="198" t="s">
        <v>181</v>
      </c>
      <c r="E103" s="199" t="s">
        <v>2846</v>
      </c>
      <c r="F103" s="200" t="s">
        <v>3107</v>
      </c>
      <c r="G103" s="201" t="s">
        <v>385</v>
      </c>
      <c r="H103" s="202">
        <v>99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275</v>
      </c>
    </row>
    <row r="104" s="2" customFormat="1" ht="16.5" customHeight="1">
      <c r="A104" s="40"/>
      <c r="B104" s="41"/>
      <c r="C104" s="198" t="s">
        <v>304</v>
      </c>
      <c r="D104" s="198" t="s">
        <v>181</v>
      </c>
      <c r="E104" s="199" t="s">
        <v>2848</v>
      </c>
      <c r="F104" s="200" t="s">
        <v>3108</v>
      </c>
      <c r="G104" s="201" t="s">
        <v>716</v>
      </c>
      <c r="H104" s="202">
        <v>2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308</v>
      </c>
    </row>
    <row r="105" s="2" customFormat="1" ht="16.5" customHeight="1">
      <c r="A105" s="40"/>
      <c r="B105" s="41"/>
      <c r="C105" s="198" t="s">
        <v>216</v>
      </c>
      <c r="D105" s="198" t="s">
        <v>181</v>
      </c>
      <c r="E105" s="199" t="s">
        <v>2850</v>
      </c>
      <c r="F105" s="200" t="s">
        <v>3109</v>
      </c>
      <c r="G105" s="201" t="s">
        <v>716</v>
      </c>
      <c r="H105" s="202">
        <v>11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315</v>
      </c>
    </row>
    <row r="106" s="2" customFormat="1" ht="16.5" customHeight="1">
      <c r="A106" s="40"/>
      <c r="B106" s="41"/>
      <c r="C106" s="198" t="s">
        <v>317</v>
      </c>
      <c r="D106" s="198" t="s">
        <v>181</v>
      </c>
      <c r="E106" s="199" t="s">
        <v>2852</v>
      </c>
      <c r="F106" s="200" t="s">
        <v>3110</v>
      </c>
      <c r="G106" s="201" t="s">
        <v>716</v>
      </c>
      <c r="H106" s="202">
        <v>24</v>
      </c>
      <c r="I106" s="203"/>
      <c r="J106" s="204">
        <f>ROUND(I106*H106,2)</f>
        <v>0</v>
      </c>
      <c r="K106" s="200" t="s">
        <v>19</v>
      </c>
      <c r="L106" s="46"/>
      <c r="M106" s="205" t="s">
        <v>19</v>
      </c>
      <c r="N106" s="206" t="s">
        <v>40</v>
      </c>
      <c r="O106" s="86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09" t="s">
        <v>185</v>
      </c>
      <c r="AT106" s="209" t="s">
        <v>181</v>
      </c>
      <c r="AU106" s="209" t="s">
        <v>77</v>
      </c>
      <c r="AY106" s="19" t="s">
        <v>180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9" t="s">
        <v>77</v>
      </c>
      <c r="BK106" s="210">
        <f>ROUND(I106*H106,2)</f>
        <v>0</v>
      </c>
      <c r="BL106" s="19" t="s">
        <v>185</v>
      </c>
      <c r="BM106" s="209" t="s">
        <v>321</v>
      </c>
    </row>
    <row r="107" s="2" customFormat="1" ht="16.5" customHeight="1">
      <c r="A107" s="40"/>
      <c r="B107" s="41"/>
      <c r="C107" s="198" t="s">
        <v>223</v>
      </c>
      <c r="D107" s="198" t="s">
        <v>181</v>
      </c>
      <c r="E107" s="199" t="s">
        <v>2854</v>
      </c>
      <c r="F107" s="200" t="s">
        <v>3111</v>
      </c>
      <c r="G107" s="201" t="s">
        <v>716</v>
      </c>
      <c r="H107" s="202">
        <v>92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330</v>
      </c>
    </row>
    <row r="108" s="2" customFormat="1" ht="16.5" customHeight="1">
      <c r="A108" s="40"/>
      <c r="B108" s="41"/>
      <c r="C108" s="198" t="s">
        <v>352</v>
      </c>
      <c r="D108" s="198" t="s">
        <v>181</v>
      </c>
      <c r="E108" s="199" t="s">
        <v>2856</v>
      </c>
      <c r="F108" s="200" t="s">
        <v>3112</v>
      </c>
      <c r="G108" s="201" t="s">
        <v>385</v>
      </c>
      <c r="H108" s="202">
        <v>15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355</v>
      </c>
    </row>
    <row r="109" s="2" customFormat="1" ht="16.5" customHeight="1">
      <c r="A109" s="40"/>
      <c r="B109" s="41"/>
      <c r="C109" s="198" t="s">
        <v>228</v>
      </c>
      <c r="D109" s="198" t="s">
        <v>181</v>
      </c>
      <c r="E109" s="199" t="s">
        <v>2858</v>
      </c>
      <c r="F109" s="200" t="s">
        <v>3113</v>
      </c>
      <c r="G109" s="201" t="s">
        <v>385</v>
      </c>
      <c r="H109" s="202">
        <v>8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378</v>
      </c>
    </row>
    <row r="110" s="2" customFormat="1" ht="16.5" customHeight="1">
      <c r="A110" s="40"/>
      <c r="B110" s="41"/>
      <c r="C110" s="198" t="s">
        <v>7</v>
      </c>
      <c r="D110" s="198" t="s">
        <v>181</v>
      </c>
      <c r="E110" s="199" t="s">
        <v>2860</v>
      </c>
      <c r="F110" s="200" t="s">
        <v>3114</v>
      </c>
      <c r="G110" s="201" t="s">
        <v>385</v>
      </c>
      <c r="H110" s="202">
        <v>60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381</v>
      </c>
    </row>
    <row r="111" s="2" customFormat="1" ht="16.5" customHeight="1">
      <c r="A111" s="40"/>
      <c r="B111" s="41"/>
      <c r="C111" s="198" t="s">
        <v>232</v>
      </c>
      <c r="D111" s="198" t="s">
        <v>181</v>
      </c>
      <c r="E111" s="199" t="s">
        <v>2862</v>
      </c>
      <c r="F111" s="200" t="s">
        <v>3115</v>
      </c>
      <c r="G111" s="201" t="s">
        <v>716</v>
      </c>
      <c r="H111" s="202">
        <v>4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386</v>
      </c>
    </row>
    <row r="112" s="2" customFormat="1" ht="16.5" customHeight="1">
      <c r="A112" s="40"/>
      <c r="B112" s="41"/>
      <c r="C112" s="198" t="s">
        <v>388</v>
      </c>
      <c r="D112" s="198" t="s">
        <v>181</v>
      </c>
      <c r="E112" s="199" t="s">
        <v>2864</v>
      </c>
      <c r="F112" s="200" t="s">
        <v>3116</v>
      </c>
      <c r="G112" s="201" t="s">
        <v>227</v>
      </c>
      <c r="H112" s="202">
        <v>1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392</v>
      </c>
    </row>
    <row r="113" s="11" customFormat="1" ht="25.92" customHeight="1">
      <c r="A113" s="11"/>
      <c r="B113" s="184"/>
      <c r="C113" s="185"/>
      <c r="D113" s="186" t="s">
        <v>68</v>
      </c>
      <c r="E113" s="187" t="s">
        <v>2784</v>
      </c>
      <c r="F113" s="187" t="s">
        <v>3102</v>
      </c>
      <c r="G113" s="185"/>
      <c r="H113" s="185"/>
      <c r="I113" s="188"/>
      <c r="J113" s="189">
        <f>BK113</f>
        <v>0</v>
      </c>
      <c r="K113" s="185"/>
      <c r="L113" s="190"/>
      <c r="M113" s="191"/>
      <c r="N113" s="192"/>
      <c r="O113" s="192"/>
      <c r="P113" s="193">
        <f>SUM(P114:P122)</f>
        <v>0</v>
      </c>
      <c r="Q113" s="192"/>
      <c r="R113" s="193">
        <f>SUM(R114:R122)</f>
        <v>0</v>
      </c>
      <c r="S113" s="192"/>
      <c r="T113" s="194">
        <f>SUM(T114:T122)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5" t="s">
        <v>77</v>
      </c>
      <c r="AT113" s="196" t="s">
        <v>68</v>
      </c>
      <c r="AU113" s="196" t="s">
        <v>69</v>
      </c>
      <c r="AY113" s="195" t="s">
        <v>180</v>
      </c>
      <c r="BK113" s="197">
        <f>SUM(BK114:BK122)</f>
        <v>0</v>
      </c>
    </row>
    <row r="114" s="2" customFormat="1" ht="16.5" customHeight="1">
      <c r="A114" s="40"/>
      <c r="B114" s="41"/>
      <c r="C114" s="198" t="s">
        <v>236</v>
      </c>
      <c r="D114" s="198" t="s">
        <v>181</v>
      </c>
      <c r="E114" s="199" t="s">
        <v>2867</v>
      </c>
      <c r="F114" s="200" t="s">
        <v>3117</v>
      </c>
      <c r="G114" s="201" t="s">
        <v>1704</v>
      </c>
      <c r="H114" s="202">
        <v>62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397</v>
      </c>
    </row>
    <row r="115" s="2" customFormat="1">
      <c r="A115" s="40"/>
      <c r="B115" s="41"/>
      <c r="C115" s="42"/>
      <c r="D115" s="213" t="s">
        <v>217</v>
      </c>
      <c r="E115" s="42"/>
      <c r="F115" s="234" t="s">
        <v>3118</v>
      </c>
      <c r="G115" s="42"/>
      <c r="H115" s="42"/>
      <c r="I115" s="235"/>
      <c r="J115" s="42"/>
      <c r="K115" s="42"/>
      <c r="L115" s="46"/>
      <c r="M115" s="236"/>
      <c r="N115" s="237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217</v>
      </c>
      <c r="AU115" s="19" t="s">
        <v>77</v>
      </c>
    </row>
    <row r="116" s="2" customFormat="1" ht="16.5" customHeight="1">
      <c r="A116" s="40"/>
      <c r="B116" s="41"/>
      <c r="C116" s="198" t="s">
        <v>469</v>
      </c>
      <c r="D116" s="198" t="s">
        <v>181</v>
      </c>
      <c r="E116" s="199" t="s">
        <v>2869</v>
      </c>
      <c r="F116" s="200" t="s">
        <v>3119</v>
      </c>
      <c r="G116" s="201" t="s">
        <v>1704</v>
      </c>
      <c r="H116" s="202">
        <v>54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472</v>
      </c>
    </row>
    <row r="117" s="2" customFormat="1">
      <c r="A117" s="40"/>
      <c r="B117" s="41"/>
      <c r="C117" s="42"/>
      <c r="D117" s="213" t="s">
        <v>217</v>
      </c>
      <c r="E117" s="42"/>
      <c r="F117" s="234" t="s">
        <v>3120</v>
      </c>
      <c r="G117" s="42"/>
      <c r="H117" s="42"/>
      <c r="I117" s="235"/>
      <c r="J117" s="42"/>
      <c r="K117" s="42"/>
      <c r="L117" s="46"/>
      <c r="M117" s="236"/>
      <c r="N117" s="237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217</v>
      </c>
      <c r="AU117" s="19" t="s">
        <v>77</v>
      </c>
    </row>
    <row r="118" s="2" customFormat="1" ht="24.15" customHeight="1">
      <c r="A118" s="40"/>
      <c r="B118" s="41"/>
      <c r="C118" s="198" t="s">
        <v>266</v>
      </c>
      <c r="D118" s="198" t="s">
        <v>181</v>
      </c>
      <c r="E118" s="199" t="s">
        <v>2871</v>
      </c>
      <c r="F118" s="200" t="s">
        <v>3121</v>
      </c>
      <c r="G118" s="201" t="s">
        <v>1704</v>
      </c>
      <c r="H118" s="202">
        <v>12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527</v>
      </c>
    </row>
    <row r="119" s="2" customFormat="1" ht="24.15" customHeight="1">
      <c r="A119" s="40"/>
      <c r="B119" s="41"/>
      <c r="C119" s="198" t="s">
        <v>528</v>
      </c>
      <c r="D119" s="198" t="s">
        <v>181</v>
      </c>
      <c r="E119" s="199" t="s">
        <v>2873</v>
      </c>
      <c r="F119" s="200" t="s">
        <v>3122</v>
      </c>
      <c r="G119" s="201" t="s">
        <v>1704</v>
      </c>
      <c r="H119" s="202">
        <v>8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531</v>
      </c>
    </row>
    <row r="120" s="2" customFormat="1" ht="24.15" customHeight="1">
      <c r="A120" s="40"/>
      <c r="B120" s="41"/>
      <c r="C120" s="198" t="s">
        <v>275</v>
      </c>
      <c r="D120" s="198" t="s">
        <v>181</v>
      </c>
      <c r="E120" s="199" t="s">
        <v>2874</v>
      </c>
      <c r="F120" s="200" t="s">
        <v>3123</v>
      </c>
      <c r="G120" s="201" t="s">
        <v>1704</v>
      </c>
      <c r="H120" s="202">
        <v>8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536</v>
      </c>
    </row>
    <row r="121" s="2" customFormat="1" ht="16.5" customHeight="1">
      <c r="A121" s="40"/>
      <c r="B121" s="41"/>
      <c r="C121" s="198" t="s">
        <v>538</v>
      </c>
      <c r="D121" s="198" t="s">
        <v>181</v>
      </c>
      <c r="E121" s="199" t="s">
        <v>2875</v>
      </c>
      <c r="F121" s="200" t="s">
        <v>3124</v>
      </c>
      <c r="G121" s="201" t="s">
        <v>1704</v>
      </c>
      <c r="H121" s="202">
        <v>6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541</v>
      </c>
    </row>
    <row r="122" s="2" customFormat="1" ht="16.5" customHeight="1">
      <c r="A122" s="40"/>
      <c r="B122" s="41"/>
      <c r="C122" s="198" t="s">
        <v>308</v>
      </c>
      <c r="D122" s="198" t="s">
        <v>181</v>
      </c>
      <c r="E122" s="199" t="s">
        <v>2877</v>
      </c>
      <c r="F122" s="200" t="s">
        <v>3101</v>
      </c>
      <c r="G122" s="201" t="s">
        <v>227</v>
      </c>
      <c r="H122" s="202">
        <v>1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545</v>
      </c>
    </row>
    <row r="123" s="11" customFormat="1" ht="25.92" customHeight="1">
      <c r="A123" s="11"/>
      <c r="B123" s="184"/>
      <c r="C123" s="185"/>
      <c r="D123" s="186" t="s">
        <v>68</v>
      </c>
      <c r="E123" s="187" t="s">
        <v>2906</v>
      </c>
      <c r="F123" s="187" t="s">
        <v>3125</v>
      </c>
      <c r="G123" s="185"/>
      <c r="H123" s="185"/>
      <c r="I123" s="188"/>
      <c r="J123" s="189">
        <f>BK123</f>
        <v>0</v>
      </c>
      <c r="K123" s="185"/>
      <c r="L123" s="190"/>
      <c r="M123" s="191"/>
      <c r="N123" s="192"/>
      <c r="O123" s="192"/>
      <c r="P123" s="193">
        <f>SUM(P124:P128)</f>
        <v>0</v>
      </c>
      <c r="Q123" s="192"/>
      <c r="R123" s="193">
        <f>SUM(R124:R128)</f>
        <v>0</v>
      </c>
      <c r="S123" s="192"/>
      <c r="T123" s="194">
        <f>SUM(T124:T128)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5" t="s">
        <v>77</v>
      </c>
      <c r="AT123" s="196" t="s">
        <v>68</v>
      </c>
      <c r="AU123" s="196" t="s">
        <v>69</v>
      </c>
      <c r="AY123" s="195" t="s">
        <v>180</v>
      </c>
      <c r="BK123" s="197">
        <f>SUM(BK124:BK128)</f>
        <v>0</v>
      </c>
    </row>
    <row r="124" s="2" customFormat="1" ht="16.5" customHeight="1">
      <c r="A124" s="40"/>
      <c r="B124" s="41"/>
      <c r="C124" s="198" t="s">
        <v>550</v>
      </c>
      <c r="D124" s="198" t="s">
        <v>181</v>
      </c>
      <c r="E124" s="199" t="s">
        <v>2879</v>
      </c>
      <c r="F124" s="200" t="s">
        <v>3126</v>
      </c>
      <c r="G124" s="201" t="s">
        <v>1704</v>
      </c>
      <c r="H124" s="202">
        <v>10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553</v>
      </c>
    </row>
    <row r="125" s="2" customFormat="1" ht="16.5" customHeight="1">
      <c r="A125" s="40"/>
      <c r="B125" s="41"/>
      <c r="C125" s="198" t="s">
        <v>315</v>
      </c>
      <c r="D125" s="198" t="s">
        <v>181</v>
      </c>
      <c r="E125" s="199" t="s">
        <v>2881</v>
      </c>
      <c r="F125" s="200" t="s">
        <v>3127</v>
      </c>
      <c r="G125" s="201" t="s">
        <v>227</v>
      </c>
      <c r="H125" s="202">
        <v>1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560</v>
      </c>
    </row>
    <row r="126" s="2" customFormat="1" ht="16.5" customHeight="1">
      <c r="A126" s="40"/>
      <c r="B126" s="41"/>
      <c r="C126" s="198" t="s">
        <v>563</v>
      </c>
      <c r="D126" s="198" t="s">
        <v>181</v>
      </c>
      <c r="E126" s="199" t="s">
        <v>2882</v>
      </c>
      <c r="F126" s="200" t="s">
        <v>3128</v>
      </c>
      <c r="G126" s="201" t="s">
        <v>227</v>
      </c>
      <c r="H126" s="202">
        <v>1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566</v>
      </c>
    </row>
    <row r="127" s="2" customFormat="1" ht="16.5" customHeight="1">
      <c r="A127" s="40"/>
      <c r="B127" s="41"/>
      <c r="C127" s="198" t="s">
        <v>321</v>
      </c>
      <c r="D127" s="198" t="s">
        <v>181</v>
      </c>
      <c r="E127" s="199" t="s">
        <v>2883</v>
      </c>
      <c r="F127" s="200" t="s">
        <v>3129</v>
      </c>
      <c r="G127" s="201" t="s">
        <v>227</v>
      </c>
      <c r="H127" s="202">
        <v>1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576</v>
      </c>
    </row>
    <row r="128" s="2" customFormat="1" ht="16.5" customHeight="1">
      <c r="A128" s="40"/>
      <c r="B128" s="41"/>
      <c r="C128" s="198" t="s">
        <v>580</v>
      </c>
      <c r="D128" s="198" t="s">
        <v>181</v>
      </c>
      <c r="E128" s="199" t="s">
        <v>2884</v>
      </c>
      <c r="F128" s="200" t="s">
        <v>3130</v>
      </c>
      <c r="G128" s="201" t="s">
        <v>227</v>
      </c>
      <c r="H128" s="202">
        <v>1</v>
      </c>
      <c r="I128" s="203"/>
      <c r="J128" s="204">
        <f>ROUND(I128*H128,2)</f>
        <v>0</v>
      </c>
      <c r="K128" s="200" t="s">
        <v>19</v>
      </c>
      <c r="L128" s="46"/>
      <c r="M128" s="277" t="s">
        <v>19</v>
      </c>
      <c r="N128" s="278" t="s">
        <v>40</v>
      </c>
      <c r="O128" s="275"/>
      <c r="P128" s="279">
        <f>O128*H128</f>
        <v>0</v>
      </c>
      <c r="Q128" s="279">
        <v>0</v>
      </c>
      <c r="R128" s="279">
        <f>Q128*H128</f>
        <v>0</v>
      </c>
      <c r="S128" s="279">
        <v>0</v>
      </c>
      <c r="T128" s="28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583</v>
      </c>
    </row>
    <row r="129" s="2" customFormat="1" ht="6.96" customHeight="1">
      <c r="A129" s="40"/>
      <c r="B129" s="61"/>
      <c r="C129" s="62"/>
      <c r="D129" s="62"/>
      <c r="E129" s="62"/>
      <c r="F129" s="62"/>
      <c r="G129" s="62"/>
      <c r="H129" s="62"/>
      <c r="I129" s="62"/>
      <c r="J129" s="62"/>
      <c r="K129" s="62"/>
      <c r="L129" s="46"/>
      <c r="M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</row>
  </sheetData>
  <sheetProtection sheet="1" autoFilter="0" formatColumns="0" formatRows="0" objects="1" scenarios="1" spinCount="100000" saltValue="WYSd+zQax73JmWdP7fOWjzIdzQE+ukVO78X95oMhZr5lY9p6W7m+zavagBmBO+ApcWgZh4uH/SM90X2kLxxMMg==" hashValue="SI/XWzqN2ghMAhU6SKxI0Ywc0DMeiG+dtj43LLFOAczoBjSfUkV9C4PvwSMdUS499X/n0L/Ufhb/JZy4BrT/iw==" algorithmName="SHA-512" password="A077"/>
  <autoFilter ref="C82:K12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3131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ROUND((SUM(BE88:BE172)),  2)</f>
        <v>0</v>
      </c>
      <c r="G33" s="40"/>
      <c r="H33" s="40"/>
      <c r="I33" s="150">
        <v>0.20999999999999999</v>
      </c>
      <c r="J33" s="149">
        <f>ROUND(((SUM(BE88:BE172))*I33),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ROUND((SUM(BF88:BF172)),  2)</f>
        <v>0</v>
      </c>
      <c r="G34" s="40"/>
      <c r="H34" s="40"/>
      <c r="I34" s="150">
        <v>0.12</v>
      </c>
      <c r="J34" s="149">
        <f>ROUND(((SUM(BF88:BF172))*I34),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ROUND((SUM(BG88:BG172)),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ROUND((SUM(BH88:BH172)),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ROUND((SUM(BI88:BI172)),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01 - Areálová dešťová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1915</v>
      </c>
      <c r="E61" s="170"/>
      <c r="F61" s="170"/>
      <c r="G61" s="170"/>
      <c r="H61" s="170"/>
      <c r="I61" s="170"/>
      <c r="J61" s="171">
        <f>J126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142</v>
      </c>
      <c r="E62" s="170"/>
      <c r="F62" s="170"/>
      <c r="G62" s="170"/>
      <c r="H62" s="170"/>
      <c r="I62" s="170"/>
      <c r="J62" s="171">
        <f>J130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1916</v>
      </c>
      <c r="E63" s="170"/>
      <c r="F63" s="170"/>
      <c r="G63" s="170"/>
      <c r="H63" s="170"/>
      <c r="I63" s="170"/>
      <c r="J63" s="171">
        <f>J135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1917</v>
      </c>
      <c r="E64" s="170"/>
      <c r="F64" s="170"/>
      <c r="G64" s="170"/>
      <c r="H64" s="170"/>
      <c r="I64" s="170"/>
      <c r="J64" s="171">
        <f>J147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154</v>
      </c>
      <c r="E65" s="170"/>
      <c r="F65" s="170"/>
      <c r="G65" s="170"/>
      <c r="H65" s="170"/>
      <c r="I65" s="170"/>
      <c r="J65" s="171">
        <f>J155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1918</v>
      </c>
      <c r="E66" s="170"/>
      <c r="F66" s="170"/>
      <c r="G66" s="170"/>
      <c r="H66" s="170"/>
      <c r="I66" s="170"/>
      <c r="J66" s="171">
        <f>J157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163</v>
      </c>
      <c r="E67" s="170"/>
      <c r="F67" s="170"/>
      <c r="G67" s="170"/>
      <c r="H67" s="170"/>
      <c r="I67" s="170"/>
      <c r="J67" s="171">
        <f>J166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164</v>
      </c>
      <c r="E68" s="170"/>
      <c r="F68" s="170"/>
      <c r="G68" s="170"/>
      <c r="H68" s="170"/>
      <c r="I68" s="170"/>
      <c r="J68" s="171">
        <f>J169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166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ZOO Hodonín, Pavilon Akvárií, rozpočet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135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IO 01 - Areálová dešťová kanalizace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3. 4. 2024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30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32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0" customFormat="1" ht="29.28" customHeight="1">
      <c r="A87" s="173"/>
      <c r="B87" s="174"/>
      <c r="C87" s="175" t="s">
        <v>167</v>
      </c>
      <c r="D87" s="176" t="s">
        <v>54</v>
      </c>
      <c r="E87" s="176" t="s">
        <v>50</v>
      </c>
      <c r="F87" s="176" t="s">
        <v>51</v>
      </c>
      <c r="G87" s="176" t="s">
        <v>168</v>
      </c>
      <c r="H87" s="176" t="s">
        <v>169</v>
      </c>
      <c r="I87" s="176" t="s">
        <v>170</v>
      </c>
      <c r="J87" s="176" t="s">
        <v>139</v>
      </c>
      <c r="K87" s="177" t="s">
        <v>171</v>
      </c>
      <c r="L87" s="178"/>
      <c r="M87" s="94" t="s">
        <v>19</v>
      </c>
      <c r="N87" s="95" t="s">
        <v>39</v>
      </c>
      <c r="O87" s="95" t="s">
        <v>172</v>
      </c>
      <c r="P87" s="95" t="s">
        <v>173</v>
      </c>
      <c r="Q87" s="95" t="s">
        <v>174</v>
      </c>
      <c r="R87" s="95" t="s">
        <v>175</v>
      </c>
      <c r="S87" s="95" t="s">
        <v>176</v>
      </c>
      <c r="T87" s="96" t="s">
        <v>177</v>
      </c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</row>
    <row r="88" s="2" customFormat="1" ht="22.8" customHeight="1">
      <c r="A88" s="40"/>
      <c r="B88" s="41"/>
      <c r="C88" s="101" t="s">
        <v>178</v>
      </c>
      <c r="D88" s="42"/>
      <c r="E88" s="42"/>
      <c r="F88" s="42"/>
      <c r="G88" s="42"/>
      <c r="H88" s="42"/>
      <c r="I88" s="42"/>
      <c r="J88" s="179">
        <f>BK88</f>
        <v>0</v>
      </c>
      <c r="K88" s="42"/>
      <c r="L88" s="46"/>
      <c r="M88" s="97"/>
      <c r="N88" s="180"/>
      <c r="O88" s="98"/>
      <c r="P88" s="181">
        <f>P89+P126+P130+P135+P147+P155+P157+P166+P169</f>
        <v>0</v>
      </c>
      <c r="Q88" s="98"/>
      <c r="R88" s="181">
        <f>R89+R126+R130+R135+R147+R155+R157+R166+R169</f>
        <v>0</v>
      </c>
      <c r="S88" s="98"/>
      <c r="T88" s="182">
        <f>T89+T126+T130+T135+T147+T155+T157+T166+T169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68</v>
      </c>
      <c r="AU88" s="19" t="s">
        <v>140</v>
      </c>
      <c r="BK88" s="183">
        <f>BK89+BK126+BK130+BK135+BK147+BK155+BK157+BK166+BK169</f>
        <v>0</v>
      </c>
    </row>
    <row r="89" s="11" customFormat="1" ht="25.92" customHeight="1">
      <c r="A89" s="11"/>
      <c r="B89" s="184"/>
      <c r="C89" s="185"/>
      <c r="D89" s="186" t="s">
        <v>68</v>
      </c>
      <c r="E89" s="187" t="s">
        <v>77</v>
      </c>
      <c r="F89" s="187" t="s">
        <v>179</v>
      </c>
      <c r="G89" s="185"/>
      <c r="H89" s="185"/>
      <c r="I89" s="188"/>
      <c r="J89" s="189">
        <f>BK89</f>
        <v>0</v>
      </c>
      <c r="K89" s="185"/>
      <c r="L89" s="190"/>
      <c r="M89" s="191"/>
      <c r="N89" s="192"/>
      <c r="O89" s="192"/>
      <c r="P89" s="193">
        <f>SUM(P90:P125)</f>
        <v>0</v>
      </c>
      <c r="Q89" s="192"/>
      <c r="R89" s="193">
        <f>SUM(R90:R125)</f>
        <v>0</v>
      </c>
      <c r="S89" s="192"/>
      <c r="T89" s="194">
        <f>SUM(T90:T125)</f>
        <v>0</v>
      </c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R89" s="195" t="s">
        <v>77</v>
      </c>
      <c r="AT89" s="196" t="s">
        <v>68</v>
      </c>
      <c r="AU89" s="196" t="s">
        <v>69</v>
      </c>
      <c r="AY89" s="195" t="s">
        <v>180</v>
      </c>
      <c r="BK89" s="197">
        <f>SUM(BK90:BK125)</f>
        <v>0</v>
      </c>
    </row>
    <row r="90" s="2" customFormat="1" ht="24.15" customHeight="1">
      <c r="A90" s="40"/>
      <c r="B90" s="41"/>
      <c r="C90" s="198" t="s">
        <v>77</v>
      </c>
      <c r="D90" s="198" t="s">
        <v>181</v>
      </c>
      <c r="E90" s="199" t="s">
        <v>1923</v>
      </c>
      <c r="F90" s="200" t="s">
        <v>1924</v>
      </c>
      <c r="G90" s="201" t="s">
        <v>184</v>
      </c>
      <c r="H90" s="202">
        <v>30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79</v>
      </c>
    </row>
    <row r="91" s="2" customFormat="1" ht="37.8" customHeight="1">
      <c r="A91" s="40"/>
      <c r="B91" s="41"/>
      <c r="C91" s="198" t="s">
        <v>79</v>
      </c>
      <c r="D91" s="198" t="s">
        <v>181</v>
      </c>
      <c r="E91" s="199" t="s">
        <v>1925</v>
      </c>
      <c r="F91" s="200" t="s">
        <v>1926</v>
      </c>
      <c r="G91" s="201" t="s">
        <v>1927</v>
      </c>
      <c r="H91" s="202">
        <v>14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185</v>
      </c>
    </row>
    <row r="92" s="2" customFormat="1" ht="24.15" customHeight="1">
      <c r="A92" s="40"/>
      <c r="B92" s="41"/>
      <c r="C92" s="198" t="s">
        <v>195</v>
      </c>
      <c r="D92" s="198" t="s">
        <v>181</v>
      </c>
      <c r="E92" s="199" t="s">
        <v>1928</v>
      </c>
      <c r="F92" s="200" t="s">
        <v>1929</v>
      </c>
      <c r="G92" s="201" t="s">
        <v>188</v>
      </c>
      <c r="H92" s="202">
        <v>55.200000000000003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198</v>
      </c>
    </row>
    <row r="93" s="12" customFormat="1">
      <c r="A93" s="12"/>
      <c r="B93" s="211"/>
      <c r="C93" s="212"/>
      <c r="D93" s="213" t="s">
        <v>189</v>
      </c>
      <c r="E93" s="214" t="s">
        <v>19</v>
      </c>
      <c r="F93" s="215" t="s">
        <v>3132</v>
      </c>
      <c r="G93" s="212"/>
      <c r="H93" s="216">
        <v>43.200000000000003</v>
      </c>
      <c r="I93" s="217"/>
      <c r="J93" s="212"/>
      <c r="K93" s="212"/>
      <c r="L93" s="218"/>
      <c r="M93" s="219"/>
      <c r="N93" s="220"/>
      <c r="O93" s="220"/>
      <c r="P93" s="220"/>
      <c r="Q93" s="220"/>
      <c r="R93" s="220"/>
      <c r="S93" s="220"/>
      <c r="T93" s="22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22" t="s">
        <v>189</v>
      </c>
      <c r="AU93" s="222" t="s">
        <v>77</v>
      </c>
      <c r="AV93" s="12" t="s">
        <v>79</v>
      </c>
      <c r="AW93" s="12" t="s">
        <v>31</v>
      </c>
      <c r="AX93" s="12" t="s">
        <v>69</v>
      </c>
      <c r="AY93" s="222" t="s">
        <v>180</v>
      </c>
    </row>
    <row r="94" s="12" customFormat="1">
      <c r="A94" s="12"/>
      <c r="B94" s="211"/>
      <c r="C94" s="212"/>
      <c r="D94" s="213" t="s">
        <v>189</v>
      </c>
      <c r="E94" s="214" t="s">
        <v>19</v>
      </c>
      <c r="F94" s="215" t="s">
        <v>3133</v>
      </c>
      <c r="G94" s="212"/>
      <c r="H94" s="216">
        <v>12</v>
      </c>
      <c r="I94" s="217"/>
      <c r="J94" s="212"/>
      <c r="K94" s="212"/>
      <c r="L94" s="218"/>
      <c r="M94" s="219"/>
      <c r="N94" s="220"/>
      <c r="O94" s="220"/>
      <c r="P94" s="220"/>
      <c r="Q94" s="220"/>
      <c r="R94" s="220"/>
      <c r="S94" s="220"/>
      <c r="T94" s="221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22" t="s">
        <v>189</v>
      </c>
      <c r="AU94" s="222" t="s">
        <v>77</v>
      </c>
      <c r="AV94" s="12" t="s">
        <v>79</v>
      </c>
      <c r="AW94" s="12" t="s">
        <v>31</v>
      </c>
      <c r="AX94" s="12" t="s">
        <v>69</v>
      </c>
      <c r="AY94" s="222" t="s">
        <v>180</v>
      </c>
    </row>
    <row r="95" s="13" customFormat="1">
      <c r="A95" s="13"/>
      <c r="B95" s="223"/>
      <c r="C95" s="224"/>
      <c r="D95" s="213" t="s">
        <v>189</v>
      </c>
      <c r="E95" s="225" t="s">
        <v>19</v>
      </c>
      <c r="F95" s="226" t="s">
        <v>194</v>
      </c>
      <c r="G95" s="224"/>
      <c r="H95" s="227">
        <v>55.200000000000003</v>
      </c>
      <c r="I95" s="228"/>
      <c r="J95" s="224"/>
      <c r="K95" s="224"/>
      <c r="L95" s="229"/>
      <c r="M95" s="230"/>
      <c r="N95" s="231"/>
      <c r="O95" s="231"/>
      <c r="P95" s="231"/>
      <c r="Q95" s="231"/>
      <c r="R95" s="231"/>
      <c r="S95" s="231"/>
      <c r="T95" s="23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3" t="s">
        <v>189</v>
      </c>
      <c r="AU95" s="233" t="s">
        <v>77</v>
      </c>
      <c r="AV95" s="13" t="s">
        <v>185</v>
      </c>
      <c r="AW95" s="13" t="s">
        <v>31</v>
      </c>
      <c r="AX95" s="13" t="s">
        <v>77</v>
      </c>
      <c r="AY95" s="233" t="s">
        <v>180</v>
      </c>
    </row>
    <row r="96" s="2" customFormat="1" ht="24.15" customHeight="1">
      <c r="A96" s="40"/>
      <c r="B96" s="41"/>
      <c r="C96" s="198" t="s">
        <v>185</v>
      </c>
      <c r="D96" s="198" t="s">
        <v>181</v>
      </c>
      <c r="E96" s="199" t="s">
        <v>1932</v>
      </c>
      <c r="F96" s="200" t="s">
        <v>1933</v>
      </c>
      <c r="G96" s="201" t="s">
        <v>188</v>
      </c>
      <c r="H96" s="202">
        <v>55.200000000000003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201</v>
      </c>
    </row>
    <row r="97" s="2" customFormat="1" ht="24.15" customHeight="1">
      <c r="A97" s="40"/>
      <c r="B97" s="41"/>
      <c r="C97" s="198" t="s">
        <v>202</v>
      </c>
      <c r="D97" s="198" t="s">
        <v>181</v>
      </c>
      <c r="E97" s="199" t="s">
        <v>1934</v>
      </c>
      <c r="F97" s="200" t="s">
        <v>1935</v>
      </c>
      <c r="G97" s="201" t="s">
        <v>188</v>
      </c>
      <c r="H97" s="202">
        <v>52.950000000000003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205</v>
      </c>
    </row>
    <row r="98" s="12" customFormat="1">
      <c r="A98" s="12"/>
      <c r="B98" s="211"/>
      <c r="C98" s="212"/>
      <c r="D98" s="213" t="s">
        <v>189</v>
      </c>
      <c r="E98" s="214" t="s">
        <v>19</v>
      </c>
      <c r="F98" s="215" t="s">
        <v>3134</v>
      </c>
      <c r="G98" s="212"/>
      <c r="H98" s="216">
        <v>37.799999999999997</v>
      </c>
      <c r="I98" s="217"/>
      <c r="J98" s="212"/>
      <c r="K98" s="212"/>
      <c r="L98" s="218"/>
      <c r="M98" s="219"/>
      <c r="N98" s="220"/>
      <c r="O98" s="220"/>
      <c r="P98" s="220"/>
      <c r="Q98" s="220"/>
      <c r="R98" s="220"/>
      <c r="S98" s="220"/>
      <c r="T98" s="22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22" t="s">
        <v>189</v>
      </c>
      <c r="AU98" s="222" t="s">
        <v>77</v>
      </c>
      <c r="AV98" s="12" t="s">
        <v>79</v>
      </c>
      <c r="AW98" s="12" t="s">
        <v>31</v>
      </c>
      <c r="AX98" s="12" t="s">
        <v>69</v>
      </c>
      <c r="AY98" s="222" t="s">
        <v>180</v>
      </c>
    </row>
    <row r="99" s="12" customFormat="1">
      <c r="A99" s="12"/>
      <c r="B99" s="211"/>
      <c r="C99" s="212"/>
      <c r="D99" s="213" t="s">
        <v>189</v>
      </c>
      <c r="E99" s="214" t="s">
        <v>19</v>
      </c>
      <c r="F99" s="215" t="s">
        <v>3135</v>
      </c>
      <c r="G99" s="212"/>
      <c r="H99" s="216">
        <v>8.4000000000000004</v>
      </c>
      <c r="I99" s="217"/>
      <c r="J99" s="212"/>
      <c r="K99" s="212"/>
      <c r="L99" s="218"/>
      <c r="M99" s="219"/>
      <c r="N99" s="220"/>
      <c r="O99" s="220"/>
      <c r="P99" s="220"/>
      <c r="Q99" s="220"/>
      <c r="R99" s="220"/>
      <c r="S99" s="220"/>
      <c r="T99" s="221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T99" s="222" t="s">
        <v>189</v>
      </c>
      <c r="AU99" s="222" t="s">
        <v>77</v>
      </c>
      <c r="AV99" s="12" t="s">
        <v>79</v>
      </c>
      <c r="AW99" s="12" t="s">
        <v>31</v>
      </c>
      <c r="AX99" s="12" t="s">
        <v>69</v>
      </c>
      <c r="AY99" s="222" t="s">
        <v>180</v>
      </c>
    </row>
    <row r="100" s="12" customFormat="1">
      <c r="A100" s="12"/>
      <c r="B100" s="211"/>
      <c r="C100" s="212"/>
      <c r="D100" s="213" t="s">
        <v>189</v>
      </c>
      <c r="E100" s="214" t="s">
        <v>19</v>
      </c>
      <c r="F100" s="215" t="s">
        <v>3136</v>
      </c>
      <c r="G100" s="212"/>
      <c r="H100" s="216">
        <v>6.75</v>
      </c>
      <c r="I100" s="217"/>
      <c r="J100" s="212"/>
      <c r="K100" s="212"/>
      <c r="L100" s="218"/>
      <c r="M100" s="219"/>
      <c r="N100" s="220"/>
      <c r="O100" s="220"/>
      <c r="P100" s="220"/>
      <c r="Q100" s="220"/>
      <c r="R100" s="220"/>
      <c r="S100" s="220"/>
      <c r="T100" s="221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22" t="s">
        <v>189</v>
      </c>
      <c r="AU100" s="222" t="s">
        <v>77</v>
      </c>
      <c r="AV100" s="12" t="s">
        <v>79</v>
      </c>
      <c r="AW100" s="12" t="s">
        <v>31</v>
      </c>
      <c r="AX100" s="12" t="s">
        <v>69</v>
      </c>
      <c r="AY100" s="222" t="s">
        <v>180</v>
      </c>
    </row>
    <row r="101" s="13" customFormat="1">
      <c r="A101" s="13"/>
      <c r="B101" s="223"/>
      <c r="C101" s="224"/>
      <c r="D101" s="213" t="s">
        <v>189</v>
      </c>
      <c r="E101" s="225" t="s">
        <v>19</v>
      </c>
      <c r="F101" s="226" t="s">
        <v>194</v>
      </c>
      <c r="G101" s="224"/>
      <c r="H101" s="227">
        <v>52.949999999999996</v>
      </c>
      <c r="I101" s="228"/>
      <c r="J101" s="224"/>
      <c r="K101" s="224"/>
      <c r="L101" s="229"/>
      <c r="M101" s="230"/>
      <c r="N101" s="231"/>
      <c r="O101" s="231"/>
      <c r="P101" s="231"/>
      <c r="Q101" s="231"/>
      <c r="R101" s="231"/>
      <c r="S101" s="231"/>
      <c r="T101" s="23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3" t="s">
        <v>189</v>
      </c>
      <c r="AU101" s="233" t="s">
        <v>77</v>
      </c>
      <c r="AV101" s="13" t="s">
        <v>185</v>
      </c>
      <c r="AW101" s="13" t="s">
        <v>31</v>
      </c>
      <c r="AX101" s="13" t="s">
        <v>77</v>
      </c>
      <c r="AY101" s="233" t="s">
        <v>180</v>
      </c>
    </row>
    <row r="102" s="2" customFormat="1" ht="24.15" customHeight="1">
      <c r="A102" s="40"/>
      <c r="B102" s="41"/>
      <c r="C102" s="198" t="s">
        <v>198</v>
      </c>
      <c r="D102" s="198" t="s">
        <v>181</v>
      </c>
      <c r="E102" s="199" t="s">
        <v>1938</v>
      </c>
      <c r="F102" s="200" t="s">
        <v>1939</v>
      </c>
      <c r="G102" s="201" t="s">
        <v>188</v>
      </c>
      <c r="H102" s="202">
        <v>52.950000000000003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8</v>
      </c>
    </row>
    <row r="103" s="2" customFormat="1" ht="24.15" customHeight="1">
      <c r="A103" s="40"/>
      <c r="B103" s="41"/>
      <c r="C103" s="198" t="s">
        <v>209</v>
      </c>
      <c r="D103" s="198" t="s">
        <v>181</v>
      </c>
      <c r="E103" s="199" t="s">
        <v>1940</v>
      </c>
      <c r="F103" s="200" t="s">
        <v>1941</v>
      </c>
      <c r="G103" s="201" t="s">
        <v>307</v>
      </c>
      <c r="H103" s="202">
        <v>82.200000000000003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212</v>
      </c>
    </row>
    <row r="104" s="12" customFormat="1">
      <c r="A104" s="12"/>
      <c r="B104" s="211"/>
      <c r="C104" s="212"/>
      <c r="D104" s="213" t="s">
        <v>189</v>
      </c>
      <c r="E104" s="214" t="s">
        <v>19</v>
      </c>
      <c r="F104" s="215" t="s">
        <v>3137</v>
      </c>
      <c r="G104" s="212"/>
      <c r="H104" s="216">
        <v>67.200000000000003</v>
      </c>
      <c r="I104" s="217"/>
      <c r="J104" s="212"/>
      <c r="K104" s="212"/>
      <c r="L104" s="218"/>
      <c r="M104" s="219"/>
      <c r="N104" s="220"/>
      <c r="O104" s="220"/>
      <c r="P104" s="220"/>
      <c r="Q104" s="220"/>
      <c r="R104" s="220"/>
      <c r="S104" s="220"/>
      <c r="T104" s="221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22" t="s">
        <v>189</v>
      </c>
      <c r="AU104" s="222" t="s">
        <v>77</v>
      </c>
      <c r="AV104" s="12" t="s">
        <v>79</v>
      </c>
      <c r="AW104" s="12" t="s">
        <v>31</v>
      </c>
      <c r="AX104" s="12" t="s">
        <v>69</v>
      </c>
      <c r="AY104" s="222" t="s">
        <v>180</v>
      </c>
    </row>
    <row r="105" s="12" customFormat="1">
      <c r="A105" s="12"/>
      <c r="B105" s="211"/>
      <c r="C105" s="212"/>
      <c r="D105" s="213" t="s">
        <v>189</v>
      </c>
      <c r="E105" s="214" t="s">
        <v>19</v>
      </c>
      <c r="F105" s="215" t="s">
        <v>3138</v>
      </c>
      <c r="G105" s="212"/>
      <c r="H105" s="216">
        <v>15</v>
      </c>
      <c r="I105" s="217"/>
      <c r="J105" s="212"/>
      <c r="K105" s="212"/>
      <c r="L105" s="218"/>
      <c r="M105" s="219"/>
      <c r="N105" s="220"/>
      <c r="O105" s="220"/>
      <c r="P105" s="220"/>
      <c r="Q105" s="220"/>
      <c r="R105" s="220"/>
      <c r="S105" s="220"/>
      <c r="T105" s="22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22" t="s">
        <v>189</v>
      </c>
      <c r="AU105" s="222" t="s">
        <v>77</v>
      </c>
      <c r="AV105" s="12" t="s">
        <v>79</v>
      </c>
      <c r="AW105" s="12" t="s">
        <v>31</v>
      </c>
      <c r="AX105" s="12" t="s">
        <v>69</v>
      </c>
      <c r="AY105" s="222" t="s">
        <v>180</v>
      </c>
    </row>
    <row r="106" s="13" customFormat="1">
      <c r="A106" s="13"/>
      <c r="B106" s="223"/>
      <c r="C106" s="224"/>
      <c r="D106" s="213" t="s">
        <v>189</v>
      </c>
      <c r="E106" s="225" t="s">
        <v>19</v>
      </c>
      <c r="F106" s="226" t="s">
        <v>194</v>
      </c>
      <c r="G106" s="224"/>
      <c r="H106" s="227">
        <v>82.200000000000003</v>
      </c>
      <c r="I106" s="228"/>
      <c r="J106" s="224"/>
      <c r="K106" s="224"/>
      <c r="L106" s="229"/>
      <c r="M106" s="230"/>
      <c r="N106" s="231"/>
      <c r="O106" s="231"/>
      <c r="P106" s="231"/>
      <c r="Q106" s="231"/>
      <c r="R106" s="231"/>
      <c r="S106" s="231"/>
      <c r="T106" s="23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3" t="s">
        <v>189</v>
      </c>
      <c r="AU106" s="233" t="s">
        <v>77</v>
      </c>
      <c r="AV106" s="13" t="s">
        <v>185</v>
      </c>
      <c r="AW106" s="13" t="s">
        <v>31</v>
      </c>
      <c r="AX106" s="13" t="s">
        <v>77</v>
      </c>
      <c r="AY106" s="233" t="s">
        <v>180</v>
      </c>
    </row>
    <row r="107" s="2" customFormat="1" ht="24.15" customHeight="1">
      <c r="A107" s="40"/>
      <c r="B107" s="41"/>
      <c r="C107" s="198" t="s">
        <v>201</v>
      </c>
      <c r="D107" s="198" t="s">
        <v>181</v>
      </c>
      <c r="E107" s="199" t="s">
        <v>1943</v>
      </c>
      <c r="F107" s="200" t="s">
        <v>1944</v>
      </c>
      <c r="G107" s="201" t="s">
        <v>307</v>
      </c>
      <c r="H107" s="202">
        <v>82.200000000000003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216</v>
      </c>
    </row>
    <row r="108" s="2" customFormat="1" ht="24.15" customHeight="1">
      <c r="A108" s="40"/>
      <c r="B108" s="41"/>
      <c r="C108" s="198" t="s">
        <v>220</v>
      </c>
      <c r="D108" s="198" t="s">
        <v>181</v>
      </c>
      <c r="E108" s="199" t="s">
        <v>1945</v>
      </c>
      <c r="F108" s="200" t="s">
        <v>1946</v>
      </c>
      <c r="G108" s="201" t="s">
        <v>307</v>
      </c>
      <c r="H108" s="202">
        <v>74.400000000000006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223</v>
      </c>
    </row>
    <row r="109" s="12" customFormat="1">
      <c r="A109" s="12"/>
      <c r="B109" s="211"/>
      <c r="C109" s="212"/>
      <c r="D109" s="213" t="s">
        <v>189</v>
      </c>
      <c r="E109" s="214" t="s">
        <v>19</v>
      </c>
      <c r="F109" s="215" t="s">
        <v>3139</v>
      </c>
      <c r="G109" s="212"/>
      <c r="H109" s="216">
        <v>50.399999999999999</v>
      </c>
      <c r="I109" s="217"/>
      <c r="J109" s="212"/>
      <c r="K109" s="212"/>
      <c r="L109" s="218"/>
      <c r="M109" s="219"/>
      <c r="N109" s="220"/>
      <c r="O109" s="220"/>
      <c r="P109" s="220"/>
      <c r="Q109" s="220"/>
      <c r="R109" s="220"/>
      <c r="S109" s="220"/>
      <c r="T109" s="221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2" t="s">
        <v>189</v>
      </c>
      <c r="AU109" s="222" t="s">
        <v>77</v>
      </c>
      <c r="AV109" s="12" t="s">
        <v>79</v>
      </c>
      <c r="AW109" s="12" t="s">
        <v>31</v>
      </c>
      <c r="AX109" s="12" t="s">
        <v>69</v>
      </c>
      <c r="AY109" s="222" t="s">
        <v>180</v>
      </c>
    </row>
    <row r="110" s="12" customFormat="1">
      <c r="A110" s="12"/>
      <c r="B110" s="211"/>
      <c r="C110" s="212"/>
      <c r="D110" s="213" t="s">
        <v>189</v>
      </c>
      <c r="E110" s="214" t="s">
        <v>19</v>
      </c>
      <c r="F110" s="215" t="s">
        <v>3140</v>
      </c>
      <c r="G110" s="212"/>
      <c r="H110" s="216">
        <v>24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2" t="s">
        <v>189</v>
      </c>
      <c r="AU110" s="222" t="s">
        <v>77</v>
      </c>
      <c r="AV110" s="12" t="s">
        <v>79</v>
      </c>
      <c r="AW110" s="12" t="s">
        <v>31</v>
      </c>
      <c r="AX110" s="12" t="s">
        <v>69</v>
      </c>
      <c r="AY110" s="222" t="s">
        <v>180</v>
      </c>
    </row>
    <row r="111" s="13" customFormat="1">
      <c r="A111" s="13"/>
      <c r="B111" s="223"/>
      <c r="C111" s="224"/>
      <c r="D111" s="213" t="s">
        <v>189</v>
      </c>
      <c r="E111" s="225" t="s">
        <v>19</v>
      </c>
      <c r="F111" s="226" t="s">
        <v>194</v>
      </c>
      <c r="G111" s="224"/>
      <c r="H111" s="227">
        <v>74.400000000000006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189</v>
      </c>
      <c r="AU111" s="233" t="s">
        <v>77</v>
      </c>
      <c r="AV111" s="13" t="s">
        <v>185</v>
      </c>
      <c r="AW111" s="13" t="s">
        <v>31</v>
      </c>
      <c r="AX111" s="13" t="s">
        <v>77</v>
      </c>
      <c r="AY111" s="233" t="s">
        <v>180</v>
      </c>
    </row>
    <row r="112" s="2" customFormat="1" ht="24.15" customHeight="1">
      <c r="A112" s="40"/>
      <c r="B112" s="41"/>
      <c r="C112" s="198" t="s">
        <v>205</v>
      </c>
      <c r="D112" s="198" t="s">
        <v>181</v>
      </c>
      <c r="E112" s="199" t="s">
        <v>1948</v>
      </c>
      <c r="F112" s="200" t="s">
        <v>1949</v>
      </c>
      <c r="G112" s="201" t="s">
        <v>307</v>
      </c>
      <c r="H112" s="202">
        <v>74.400000000000006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228</v>
      </c>
    </row>
    <row r="113" s="2" customFormat="1" ht="24.15" customHeight="1">
      <c r="A113" s="40"/>
      <c r="B113" s="41"/>
      <c r="C113" s="198" t="s">
        <v>229</v>
      </c>
      <c r="D113" s="198" t="s">
        <v>181</v>
      </c>
      <c r="E113" s="199" t="s">
        <v>1951</v>
      </c>
      <c r="F113" s="200" t="s">
        <v>1952</v>
      </c>
      <c r="G113" s="201" t="s">
        <v>188</v>
      </c>
      <c r="H113" s="202">
        <v>52.950000000000003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232</v>
      </c>
    </row>
    <row r="114" s="2" customFormat="1" ht="24.15" customHeight="1">
      <c r="A114" s="40"/>
      <c r="B114" s="41"/>
      <c r="C114" s="198" t="s">
        <v>8</v>
      </c>
      <c r="D114" s="198" t="s">
        <v>181</v>
      </c>
      <c r="E114" s="199" t="s">
        <v>1954</v>
      </c>
      <c r="F114" s="200" t="s">
        <v>1955</v>
      </c>
      <c r="G114" s="201" t="s">
        <v>188</v>
      </c>
      <c r="H114" s="202">
        <v>55.200000000000003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236</v>
      </c>
    </row>
    <row r="115" s="2" customFormat="1" ht="24.15" customHeight="1">
      <c r="A115" s="40"/>
      <c r="B115" s="41"/>
      <c r="C115" s="198" t="s">
        <v>263</v>
      </c>
      <c r="D115" s="198" t="s">
        <v>181</v>
      </c>
      <c r="E115" s="199" t="s">
        <v>1958</v>
      </c>
      <c r="F115" s="200" t="s">
        <v>1959</v>
      </c>
      <c r="G115" s="201" t="s">
        <v>188</v>
      </c>
      <c r="H115" s="202">
        <v>108.15000000000001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266</v>
      </c>
    </row>
    <row r="116" s="12" customFormat="1">
      <c r="A116" s="12"/>
      <c r="B116" s="211"/>
      <c r="C116" s="212"/>
      <c r="D116" s="213" t="s">
        <v>189</v>
      </c>
      <c r="E116" s="214" t="s">
        <v>19</v>
      </c>
      <c r="F116" s="215" t="s">
        <v>3141</v>
      </c>
      <c r="G116" s="212"/>
      <c r="H116" s="216">
        <v>108.15000000000001</v>
      </c>
      <c r="I116" s="217"/>
      <c r="J116" s="212"/>
      <c r="K116" s="212"/>
      <c r="L116" s="218"/>
      <c r="M116" s="219"/>
      <c r="N116" s="220"/>
      <c r="O116" s="220"/>
      <c r="P116" s="220"/>
      <c r="Q116" s="220"/>
      <c r="R116" s="220"/>
      <c r="S116" s="220"/>
      <c r="T116" s="221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2" t="s">
        <v>189</v>
      </c>
      <c r="AU116" s="222" t="s">
        <v>77</v>
      </c>
      <c r="AV116" s="12" t="s">
        <v>79</v>
      </c>
      <c r="AW116" s="12" t="s">
        <v>31</v>
      </c>
      <c r="AX116" s="12" t="s">
        <v>69</v>
      </c>
      <c r="AY116" s="222" t="s">
        <v>180</v>
      </c>
    </row>
    <row r="117" s="13" customFormat="1">
      <c r="A117" s="13"/>
      <c r="B117" s="223"/>
      <c r="C117" s="224"/>
      <c r="D117" s="213" t="s">
        <v>189</v>
      </c>
      <c r="E117" s="225" t="s">
        <v>19</v>
      </c>
      <c r="F117" s="226" t="s">
        <v>194</v>
      </c>
      <c r="G117" s="224"/>
      <c r="H117" s="227">
        <v>108.15000000000001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189</v>
      </c>
      <c r="AU117" s="233" t="s">
        <v>77</v>
      </c>
      <c r="AV117" s="13" t="s">
        <v>185</v>
      </c>
      <c r="AW117" s="13" t="s">
        <v>31</v>
      </c>
      <c r="AX117" s="13" t="s">
        <v>77</v>
      </c>
      <c r="AY117" s="233" t="s">
        <v>180</v>
      </c>
    </row>
    <row r="118" s="2" customFormat="1" ht="24.15" customHeight="1">
      <c r="A118" s="40"/>
      <c r="B118" s="41"/>
      <c r="C118" s="198" t="s">
        <v>212</v>
      </c>
      <c r="D118" s="198" t="s">
        <v>181</v>
      </c>
      <c r="E118" s="199" t="s">
        <v>203</v>
      </c>
      <c r="F118" s="200" t="s">
        <v>1961</v>
      </c>
      <c r="G118" s="201" t="s">
        <v>188</v>
      </c>
      <c r="H118" s="202">
        <v>40.990000000000002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275</v>
      </c>
    </row>
    <row r="119" s="2" customFormat="1" ht="33" customHeight="1">
      <c r="A119" s="40"/>
      <c r="B119" s="41"/>
      <c r="C119" s="198" t="s">
        <v>304</v>
      </c>
      <c r="D119" s="198" t="s">
        <v>181</v>
      </c>
      <c r="E119" s="199" t="s">
        <v>1962</v>
      </c>
      <c r="F119" s="200" t="s">
        <v>1963</v>
      </c>
      <c r="G119" s="201" t="s">
        <v>188</v>
      </c>
      <c r="H119" s="202">
        <v>40.990000000000002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308</v>
      </c>
    </row>
    <row r="120" s="2" customFormat="1" ht="24.15" customHeight="1">
      <c r="A120" s="40"/>
      <c r="B120" s="41"/>
      <c r="C120" s="198" t="s">
        <v>216</v>
      </c>
      <c r="D120" s="198" t="s">
        <v>181</v>
      </c>
      <c r="E120" s="199" t="s">
        <v>1964</v>
      </c>
      <c r="F120" s="200" t="s">
        <v>1965</v>
      </c>
      <c r="G120" s="201" t="s">
        <v>188</v>
      </c>
      <c r="H120" s="202">
        <v>7.29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315</v>
      </c>
    </row>
    <row r="121" s="14" customFormat="1">
      <c r="A121" s="14"/>
      <c r="B121" s="238"/>
      <c r="C121" s="239"/>
      <c r="D121" s="213" t="s">
        <v>189</v>
      </c>
      <c r="E121" s="240" t="s">
        <v>19</v>
      </c>
      <c r="F121" s="241" t="s">
        <v>3142</v>
      </c>
      <c r="G121" s="239"/>
      <c r="H121" s="240" t="s">
        <v>19</v>
      </c>
      <c r="I121" s="242"/>
      <c r="J121" s="239"/>
      <c r="K121" s="239"/>
      <c r="L121" s="243"/>
      <c r="M121" s="244"/>
      <c r="N121" s="245"/>
      <c r="O121" s="245"/>
      <c r="P121" s="245"/>
      <c r="Q121" s="245"/>
      <c r="R121" s="245"/>
      <c r="S121" s="245"/>
      <c r="T121" s="246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7" t="s">
        <v>189</v>
      </c>
      <c r="AU121" s="247" t="s">
        <v>77</v>
      </c>
      <c r="AV121" s="14" t="s">
        <v>77</v>
      </c>
      <c r="AW121" s="14" t="s">
        <v>31</v>
      </c>
      <c r="AX121" s="14" t="s">
        <v>69</v>
      </c>
      <c r="AY121" s="247" t="s">
        <v>180</v>
      </c>
    </row>
    <row r="122" s="12" customFormat="1">
      <c r="A122" s="12"/>
      <c r="B122" s="211"/>
      <c r="C122" s="212"/>
      <c r="D122" s="213" t="s">
        <v>189</v>
      </c>
      <c r="E122" s="214" t="s">
        <v>19</v>
      </c>
      <c r="F122" s="215" t="s">
        <v>3143</v>
      </c>
      <c r="G122" s="212"/>
      <c r="H122" s="216">
        <v>5.04</v>
      </c>
      <c r="I122" s="217"/>
      <c r="J122" s="212"/>
      <c r="K122" s="212"/>
      <c r="L122" s="218"/>
      <c r="M122" s="219"/>
      <c r="N122" s="220"/>
      <c r="O122" s="220"/>
      <c r="P122" s="220"/>
      <c r="Q122" s="220"/>
      <c r="R122" s="220"/>
      <c r="S122" s="220"/>
      <c r="T122" s="22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22" t="s">
        <v>189</v>
      </c>
      <c r="AU122" s="222" t="s">
        <v>77</v>
      </c>
      <c r="AV122" s="12" t="s">
        <v>79</v>
      </c>
      <c r="AW122" s="12" t="s">
        <v>31</v>
      </c>
      <c r="AX122" s="12" t="s">
        <v>69</v>
      </c>
      <c r="AY122" s="222" t="s">
        <v>180</v>
      </c>
    </row>
    <row r="123" s="12" customFormat="1">
      <c r="A123" s="12"/>
      <c r="B123" s="211"/>
      <c r="C123" s="212"/>
      <c r="D123" s="213" t="s">
        <v>189</v>
      </c>
      <c r="E123" s="214" t="s">
        <v>19</v>
      </c>
      <c r="F123" s="215" t="s">
        <v>3144</v>
      </c>
      <c r="G123" s="212"/>
      <c r="H123" s="216">
        <v>2.25</v>
      </c>
      <c r="I123" s="217"/>
      <c r="J123" s="212"/>
      <c r="K123" s="212"/>
      <c r="L123" s="218"/>
      <c r="M123" s="219"/>
      <c r="N123" s="220"/>
      <c r="O123" s="220"/>
      <c r="P123" s="220"/>
      <c r="Q123" s="220"/>
      <c r="R123" s="220"/>
      <c r="S123" s="220"/>
      <c r="T123" s="22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2" t="s">
        <v>189</v>
      </c>
      <c r="AU123" s="222" t="s">
        <v>77</v>
      </c>
      <c r="AV123" s="12" t="s">
        <v>79</v>
      </c>
      <c r="AW123" s="12" t="s">
        <v>31</v>
      </c>
      <c r="AX123" s="12" t="s">
        <v>69</v>
      </c>
      <c r="AY123" s="222" t="s">
        <v>180</v>
      </c>
    </row>
    <row r="124" s="13" customFormat="1">
      <c r="A124" s="13"/>
      <c r="B124" s="223"/>
      <c r="C124" s="224"/>
      <c r="D124" s="213" t="s">
        <v>189</v>
      </c>
      <c r="E124" s="225" t="s">
        <v>19</v>
      </c>
      <c r="F124" s="226" t="s">
        <v>194</v>
      </c>
      <c r="G124" s="224"/>
      <c r="H124" s="227">
        <v>7.29</v>
      </c>
      <c r="I124" s="228"/>
      <c r="J124" s="224"/>
      <c r="K124" s="224"/>
      <c r="L124" s="229"/>
      <c r="M124" s="230"/>
      <c r="N124" s="231"/>
      <c r="O124" s="231"/>
      <c r="P124" s="231"/>
      <c r="Q124" s="231"/>
      <c r="R124" s="231"/>
      <c r="S124" s="231"/>
      <c r="T124" s="23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3" t="s">
        <v>189</v>
      </c>
      <c r="AU124" s="233" t="s">
        <v>77</v>
      </c>
      <c r="AV124" s="13" t="s">
        <v>185</v>
      </c>
      <c r="AW124" s="13" t="s">
        <v>31</v>
      </c>
      <c r="AX124" s="13" t="s">
        <v>77</v>
      </c>
      <c r="AY124" s="233" t="s">
        <v>180</v>
      </c>
    </row>
    <row r="125" s="2" customFormat="1" ht="24.15" customHeight="1">
      <c r="A125" s="40"/>
      <c r="B125" s="41"/>
      <c r="C125" s="198" t="s">
        <v>317</v>
      </c>
      <c r="D125" s="198" t="s">
        <v>181</v>
      </c>
      <c r="E125" s="199" t="s">
        <v>210</v>
      </c>
      <c r="F125" s="200" t="s">
        <v>211</v>
      </c>
      <c r="G125" s="201" t="s">
        <v>188</v>
      </c>
      <c r="H125" s="202">
        <v>40.990000000000002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321</v>
      </c>
    </row>
    <row r="126" s="11" customFormat="1" ht="25.92" customHeight="1">
      <c r="A126" s="11"/>
      <c r="B126" s="184"/>
      <c r="C126" s="185"/>
      <c r="D126" s="186" t="s">
        <v>68</v>
      </c>
      <c r="E126" s="187" t="s">
        <v>317</v>
      </c>
      <c r="F126" s="187" t="s">
        <v>1968</v>
      </c>
      <c r="G126" s="185"/>
      <c r="H126" s="185"/>
      <c r="I126" s="188"/>
      <c r="J126" s="189">
        <f>BK126</f>
        <v>0</v>
      </c>
      <c r="K126" s="185"/>
      <c r="L126" s="190"/>
      <c r="M126" s="191"/>
      <c r="N126" s="192"/>
      <c r="O126" s="192"/>
      <c r="P126" s="193">
        <f>SUM(P127:P129)</f>
        <v>0</v>
      </c>
      <c r="Q126" s="192"/>
      <c r="R126" s="193">
        <f>SUM(R127:R129)</f>
        <v>0</v>
      </c>
      <c r="S126" s="192"/>
      <c r="T126" s="194">
        <f>SUM(T127:T129)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5" t="s">
        <v>77</v>
      </c>
      <c r="AT126" s="196" t="s">
        <v>68</v>
      </c>
      <c r="AU126" s="196" t="s">
        <v>69</v>
      </c>
      <c r="AY126" s="195" t="s">
        <v>180</v>
      </c>
      <c r="BK126" s="197">
        <f>SUM(BK127:BK129)</f>
        <v>0</v>
      </c>
    </row>
    <row r="127" s="2" customFormat="1" ht="24.15" customHeight="1">
      <c r="A127" s="40"/>
      <c r="B127" s="41"/>
      <c r="C127" s="198" t="s">
        <v>223</v>
      </c>
      <c r="D127" s="198" t="s">
        <v>181</v>
      </c>
      <c r="E127" s="199" t="s">
        <v>214</v>
      </c>
      <c r="F127" s="200" t="s">
        <v>1969</v>
      </c>
      <c r="G127" s="201" t="s">
        <v>188</v>
      </c>
      <c r="H127" s="202">
        <v>67.159999999999997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330</v>
      </c>
    </row>
    <row r="128" s="12" customFormat="1">
      <c r="A128" s="12"/>
      <c r="B128" s="211"/>
      <c r="C128" s="212"/>
      <c r="D128" s="213" t="s">
        <v>189</v>
      </c>
      <c r="E128" s="214" t="s">
        <v>19</v>
      </c>
      <c r="F128" s="215" t="s">
        <v>3145</v>
      </c>
      <c r="G128" s="212"/>
      <c r="H128" s="216">
        <v>67.159999999999997</v>
      </c>
      <c r="I128" s="217"/>
      <c r="J128" s="212"/>
      <c r="K128" s="212"/>
      <c r="L128" s="218"/>
      <c r="M128" s="219"/>
      <c r="N128" s="220"/>
      <c r="O128" s="220"/>
      <c r="P128" s="220"/>
      <c r="Q128" s="220"/>
      <c r="R128" s="220"/>
      <c r="S128" s="220"/>
      <c r="T128" s="22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T128" s="222" t="s">
        <v>189</v>
      </c>
      <c r="AU128" s="222" t="s">
        <v>77</v>
      </c>
      <c r="AV128" s="12" t="s">
        <v>79</v>
      </c>
      <c r="AW128" s="12" t="s">
        <v>31</v>
      </c>
      <c r="AX128" s="12" t="s">
        <v>69</v>
      </c>
      <c r="AY128" s="222" t="s">
        <v>180</v>
      </c>
    </row>
    <row r="129" s="13" customFormat="1">
      <c r="A129" s="13"/>
      <c r="B129" s="223"/>
      <c r="C129" s="224"/>
      <c r="D129" s="213" t="s">
        <v>189</v>
      </c>
      <c r="E129" s="225" t="s">
        <v>19</v>
      </c>
      <c r="F129" s="226" t="s">
        <v>194</v>
      </c>
      <c r="G129" s="224"/>
      <c r="H129" s="227">
        <v>67.159999999999997</v>
      </c>
      <c r="I129" s="228"/>
      <c r="J129" s="224"/>
      <c r="K129" s="224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189</v>
      </c>
      <c r="AU129" s="233" t="s">
        <v>77</v>
      </c>
      <c r="AV129" s="13" t="s">
        <v>185</v>
      </c>
      <c r="AW129" s="13" t="s">
        <v>31</v>
      </c>
      <c r="AX129" s="13" t="s">
        <v>77</v>
      </c>
      <c r="AY129" s="233" t="s">
        <v>180</v>
      </c>
    </row>
    <row r="130" s="11" customFormat="1" ht="25.92" customHeight="1">
      <c r="A130" s="11"/>
      <c r="B130" s="184"/>
      <c r="C130" s="185"/>
      <c r="D130" s="186" t="s">
        <v>68</v>
      </c>
      <c r="E130" s="187" t="s">
        <v>79</v>
      </c>
      <c r="F130" s="187" t="s">
        <v>233</v>
      </c>
      <c r="G130" s="185"/>
      <c r="H130" s="185"/>
      <c r="I130" s="188"/>
      <c r="J130" s="189">
        <f>BK130</f>
        <v>0</v>
      </c>
      <c r="K130" s="185"/>
      <c r="L130" s="190"/>
      <c r="M130" s="191"/>
      <c r="N130" s="192"/>
      <c r="O130" s="192"/>
      <c r="P130" s="193">
        <f>SUM(P131:P134)</f>
        <v>0</v>
      </c>
      <c r="Q130" s="192"/>
      <c r="R130" s="193">
        <f>SUM(R131:R134)</f>
        <v>0</v>
      </c>
      <c r="S130" s="192"/>
      <c r="T130" s="194">
        <f>SUM(T131:T134)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5" t="s">
        <v>77</v>
      </c>
      <c r="AT130" s="196" t="s">
        <v>68</v>
      </c>
      <c r="AU130" s="196" t="s">
        <v>69</v>
      </c>
      <c r="AY130" s="195" t="s">
        <v>180</v>
      </c>
      <c r="BK130" s="197">
        <f>SUM(BK131:BK134)</f>
        <v>0</v>
      </c>
    </row>
    <row r="131" s="2" customFormat="1" ht="16.5" customHeight="1">
      <c r="A131" s="40"/>
      <c r="B131" s="41"/>
      <c r="C131" s="198" t="s">
        <v>352</v>
      </c>
      <c r="D131" s="198" t="s">
        <v>181</v>
      </c>
      <c r="E131" s="199" t="s">
        <v>1589</v>
      </c>
      <c r="F131" s="200" t="s">
        <v>3146</v>
      </c>
      <c r="G131" s="201" t="s">
        <v>307</v>
      </c>
      <c r="H131" s="202">
        <v>55.5</v>
      </c>
      <c r="I131" s="203"/>
      <c r="J131" s="204">
        <f>ROUND(I131*H131,2)</f>
        <v>0</v>
      </c>
      <c r="K131" s="200" t="s">
        <v>19</v>
      </c>
      <c r="L131" s="46"/>
      <c r="M131" s="205" t="s">
        <v>19</v>
      </c>
      <c r="N131" s="206" t="s">
        <v>40</v>
      </c>
      <c r="O131" s="86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09" t="s">
        <v>185</v>
      </c>
      <c r="AT131" s="209" t="s">
        <v>181</v>
      </c>
      <c r="AU131" s="209" t="s">
        <v>77</v>
      </c>
      <c r="AY131" s="19" t="s">
        <v>180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9" t="s">
        <v>77</v>
      </c>
      <c r="BK131" s="210">
        <f>ROUND(I131*H131,2)</f>
        <v>0</v>
      </c>
      <c r="BL131" s="19" t="s">
        <v>185</v>
      </c>
      <c r="BM131" s="209" t="s">
        <v>355</v>
      </c>
    </row>
    <row r="132" s="12" customFormat="1">
      <c r="A132" s="12"/>
      <c r="B132" s="211"/>
      <c r="C132" s="212"/>
      <c r="D132" s="213" t="s">
        <v>189</v>
      </c>
      <c r="E132" s="214" t="s">
        <v>19</v>
      </c>
      <c r="F132" s="215" t="s">
        <v>3147</v>
      </c>
      <c r="G132" s="212"/>
      <c r="H132" s="216">
        <v>46.5</v>
      </c>
      <c r="I132" s="217"/>
      <c r="J132" s="212"/>
      <c r="K132" s="212"/>
      <c r="L132" s="218"/>
      <c r="M132" s="219"/>
      <c r="N132" s="220"/>
      <c r="O132" s="220"/>
      <c r="P132" s="220"/>
      <c r="Q132" s="220"/>
      <c r="R132" s="220"/>
      <c r="S132" s="220"/>
      <c r="T132" s="221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22" t="s">
        <v>189</v>
      </c>
      <c r="AU132" s="222" t="s">
        <v>77</v>
      </c>
      <c r="AV132" s="12" t="s">
        <v>79</v>
      </c>
      <c r="AW132" s="12" t="s">
        <v>31</v>
      </c>
      <c r="AX132" s="12" t="s">
        <v>69</v>
      </c>
      <c r="AY132" s="222" t="s">
        <v>180</v>
      </c>
    </row>
    <row r="133" s="12" customFormat="1">
      <c r="A133" s="12"/>
      <c r="B133" s="211"/>
      <c r="C133" s="212"/>
      <c r="D133" s="213" t="s">
        <v>189</v>
      </c>
      <c r="E133" s="214" t="s">
        <v>19</v>
      </c>
      <c r="F133" s="215" t="s">
        <v>3148</v>
      </c>
      <c r="G133" s="212"/>
      <c r="H133" s="216">
        <v>9</v>
      </c>
      <c r="I133" s="217"/>
      <c r="J133" s="212"/>
      <c r="K133" s="212"/>
      <c r="L133" s="218"/>
      <c r="M133" s="219"/>
      <c r="N133" s="220"/>
      <c r="O133" s="220"/>
      <c r="P133" s="220"/>
      <c r="Q133" s="220"/>
      <c r="R133" s="220"/>
      <c r="S133" s="220"/>
      <c r="T133" s="221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22" t="s">
        <v>189</v>
      </c>
      <c r="AU133" s="222" t="s">
        <v>77</v>
      </c>
      <c r="AV133" s="12" t="s">
        <v>79</v>
      </c>
      <c r="AW133" s="12" t="s">
        <v>31</v>
      </c>
      <c r="AX133" s="12" t="s">
        <v>69</v>
      </c>
      <c r="AY133" s="222" t="s">
        <v>180</v>
      </c>
    </row>
    <row r="134" s="13" customFormat="1">
      <c r="A134" s="13"/>
      <c r="B134" s="223"/>
      <c r="C134" s="224"/>
      <c r="D134" s="213" t="s">
        <v>189</v>
      </c>
      <c r="E134" s="225" t="s">
        <v>19</v>
      </c>
      <c r="F134" s="226" t="s">
        <v>194</v>
      </c>
      <c r="G134" s="224"/>
      <c r="H134" s="227">
        <v>55.5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189</v>
      </c>
      <c r="AU134" s="233" t="s">
        <v>77</v>
      </c>
      <c r="AV134" s="13" t="s">
        <v>185</v>
      </c>
      <c r="AW134" s="13" t="s">
        <v>31</v>
      </c>
      <c r="AX134" s="13" t="s">
        <v>77</v>
      </c>
      <c r="AY134" s="233" t="s">
        <v>180</v>
      </c>
    </row>
    <row r="135" s="11" customFormat="1" ht="25.92" customHeight="1">
      <c r="A135" s="11"/>
      <c r="B135" s="184"/>
      <c r="C135" s="185"/>
      <c r="D135" s="186" t="s">
        <v>68</v>
      </c>
      <c r="E135" s="187" t="s">
        <v>201</v>
      </c>
      <c r="F135" s="187" t="s">
        <v>1975</v>
      </c>
      <c r="G135" s="185"/>
      <c r="H135" s="185"/>
      <c r="I135" s="188"/>
      <c r="J135" s="189">
        <f>BK135</f>
        <v>0</v>
      </c>
      <c r="K135" s="185"/>
      <c r="L135" s="190"/>
      <c r="M135" s="191"/>
      <c r="N135" s="192"/>
      <c r="O135" s="192"/>
      <c r="P135" s="193">
        <f>SUM(P136:P146)</f>
        <v>0</v>
      </c>
      <c r="Q135" s="192"/>
      <c r="R135" s="193">
        <f>SUM(R136:R146)</f>
        <v>0</v>
      </c>
      <c r="S135" s="192"/>
      <c r="T135" s="194">
        <f>SUM(T136:T146)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5" t="s">
        <v>77</v>
      </c>
      <c r="AT135" s="196" t="s">
        <v>68</v>
      </c>
      <c r="AU135" s="196" t="s">
        <v>69</v>
      </c>
      <c r="AY135" s="195" t="s">
        <v>180</v>
      </c>
      <c r="BK135" s="197">
        <f>SUM(BK136:BK146)</f>
        <v>0</v>
      </c>
    </row>
    <row r="136" s="2" customFormat="1" ht="33" customHeight="1">
      <c r="A136" s="40"/>
      <c r="B136" s="41"/>
      <c r="C136" s="198" t="s">
        <v>228</v>
      </c>
      <c r="D136" s="198" t="s">
        <v>181</v>
      </c>
      <c r="E136" s="199" t="s">
        <v>3149</v>
      </c>
      <c r="F136" s="200" t="s">
        <v>3150</v>
      </c>
      <c r="G136" s="201" t="s">
        <v>385</v>
      </c>
      <c r="H136" s="202">
        <v>61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378</v>
      </c>
    </row>
    <row r="137" s="2" customFormat="1" ht="16.5" customHeight="1">
      <c r="A137" s="40"/>
      <c r="B137" s="41"/>
      <c r="C137" s="198" t="s">
        <v>7</v>
      </c>
      <c r="D137" s="198" t="s">
        <v>181</v>
      </c>
      <c r="E137" s="199" t="s">
        <v>2031</v>
      </c>
      <c r="F137" s="200" t="s">
        <v>3151</v>
      </c>
      <c r="G137" s="201" t="s">
        <v>385</v>
      </c>
      <c r="H137" s="202">
        <v>28</v>
      </c>
      <c r="I137" s="203"/>
      <c r="J137" s="204">
        <f>ROUND(I137*H137,2)</f>
        <v>0</v>
      </c>
      <c r="K137" s="200" t="s">
        <v>19</v>
      </c>
      <c r="L137" s="46"/>
      <c r="M137" s="205" t="s">
        <v>19</v>
      </c>
      <c r="N137" s="206" t="s">
        <v>40</v>
      </c>
      <c r="O137" s="86"/>
      <c r="P137" s="207">
        <f>O137*H137</f>
        <v>0</v>
      </c>
      <c r="Q137" s="207">
        <v>0</v>
      </c>
      <c r="R137" s="207">
        <f>Q137*H137</f>
        <v>0</v>
      </c>
      <c r="S137" s="207">
        <v>0</v>
      </c>
      <c r="T137" s="208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09" t="s">
        <v>185</v>
      </c>
      <c r="AT137" s="209" t="s">
        <v>181</v>
      </c>
      <c r="AU137" s="209" t="s">
        <v>77</v>
      </c>
      <c r="AY137" s="19" t="s">
        <v>180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9" t="s">
        <v>77</v>
      </c>
      <c r="BK137" s="210">
        <f>ROUND(I137*H137,2)</f>
        <v>0</v>
      </c>
      <c r="BL137" s="19" t="s">
        <v>185</v>
      </c>
      <c r="BM137" s="209" t="s">
        <v>381</v>
      </c>
    </row>
    <row r="138" s="2" customFormat="1" ht="24.15" customHeight="1">
      <c r="A138" s="40"/>
      <c r="B138" s="41"/>
      <c r="C138" s="198" t="s">
        <v>232</v>
      </c>
      <c r="D138" s="198" t="s">
        <v>181</v>
      </c>
      <c r="E138" s="199" t="s">
        <v>2033</v>
      </c>
      <c r="F138" s="200" t="s">
        <v>3152</v>
      </c>
      <c r="G138" s="201" t="s">
        <v>385</v>
      </c>
      <c r="H138" s="202">
        <v>33</v>
      </c>
      <c r="I138" s="203"/>
      <c r="J138" s="204">
        <f>ROUND(I138*H138,2)</f>
        <v>0</v>
      </c>
      <c r="K138" s="200" t="s">
        <v>19</v>
      </c>
      <c r="L138" s="46"/>
      <c r="M138" s="205" t="s">
        <v>19</v>
      </c>
      <c r="N138" s="206" t="s">
        <v>40</v>
      </c>
      <c r="O138" s="86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09" t="s">
        <v>185</v>
      </c>
      <c r="AT138" s="209" t="s">
        <v>181</v>
      </c>
      <c r="AU138" s="209" t="s">
        <v>77</v>
      </c>
      <c r="AY138" s="19" t="s">
        <v>180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9" t="s">
        <v>77</v>
      </c>
      <c r="BK138" s="210">
        <f>ROUND(I138*H138,2)</f>
        <v>0</v>
      </c>
      <c r="BL138" s="19" t="s">
        <v>185</v>
      </c>
      <c r="BM138" s="209" t="s">
        <v>386</v>
      </c>
    </row>
    <row r="139" s="2" customFormat="1" ht="33" customHeight="1">
      <c r="A139" s="40"/>
      <c r="B139" s="41"/>
      <c r="C139" s="198" t="s">
        <v>388</v>
      </c>
      <c r="D139" s="198" t="s">
        <v>181</v>
      </c>
      <c r="E139" s="199" t="s">
        <v>3153</v>
      </c>
      <c r="F139" s="200" t="s">
        <v>3154</v>
      </c>
      <c r="G139" s="201" t="s">
        <v>385</v>
      </c>
      <c r="H139" s="202">
        <v>21</v>
      </c>
      <c r="I139" s="203"/>
      <c r="J139" s="204">
        <f>ROUND(I139*H139,2)</f>
        <v>0</v>
      </c>
      <c r="K139" s="200" t="s">
        <v>19</v>
      </c>
      <c r="L139" s="46"/>
      <c r="M139" s="205" t="s">
        <v>19</v>
      </c>
      <c r="N139" s="206" t="s">
        <v>40</v>
      </c>
      <c r="O139" s="86"/>
      <c r="P139" s="207">
        <f>O139*H139</f>
        <v>0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09" t="s">
        <v>185</v>
      </c>
      <c r="AT139" s="209" t="s">
        <v>181</v>
      </c>
      <c r="AU139" s="209" t="s">
        <v>77</v>
      </c>
      <c r="AY139" s="19" t="s">
        <v>180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9" t="s">
        <v>77</v>
      </c>
      <c r="BK139" s="210">
        <f>ROUND(I139*H139,2)</f>
        <v>0</v>
      </c>
      <c r="BL139" s="19" t="s">
        <v>185</v>
      </c>
      <c r="BM139" s="209" t="s">
        <v>392</v>
      </c>
    </row>
    <row r="140" s="2" customFormat="1" ht="16.5" customHeight="1">
      <c r="A140" s="40"/>
      <c r="B140" s="41"/>
      <c r="C140" s="198" t="s">
        <v>236</v>
      </c>
      <c r="D140" s="198" t="s">
        <v>181</v>
      </c>
      <c r="E140" s="199" t="s">
        <v>3155</v>
      </c>
      <c r="F140" s="200" t="s">
        <v>3156</v>
      </c>
      <c r="G140" s="201" t="s">
        <v>1556</v>
      </c>
      <c r="H140" s="202">
        <v>1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185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185</v>
      </c>
      <c r="BM140" s="209" t="s">
        <v>397</v>
      </c>
    </row>
    <row r="141" s="2" customFormat="1" ht="24.15" customHeight="1">
      <c r="A141" s="40"/>
      <c r="B141" s="41"/>
      <c r="C141" s="198" t="s">
        <v>469</v>
      </c>
      <c r="D141" s="198" t="s">
        <v>181</v>
      </c>
      <c r="E141" s="199" t="s">
        <v>1983</v>
      </c>
      <c r="F141" s="200" t="s">
        <v>3157</v>
      </c>
      <c r="G141" s="201" t="s">
        <v>716</v>
      </c>
      <c r="H141" s="202">
        <v>1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185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185</v>
      </c>
      <c r="BM141" s="209" t="s">
        <v>472</v>
      </c>
    </row>
    <row r="142" s="2" customFormat="1" ht="16.5" customHeight="1">
      <c r="A142" s="40"/>
      <c r="B142" s="41"/>
      <c r="C142" s="198" t="s">
        <v>266</v>
      </c>
      <c r="D142" s="198" t="s">
        <v>181</v>
      </c>
      <c r="E142" s="199" t="s">
        <v>1986</v>
      </c>
      <c r="F142" s="200" t="s">
        <v>3158</v>
      </c>
      <c r="G142" s="201" t="s">
        <v>716</v>
      </c>
      <c r="H142" s="202">
        <v>2</v>
      </c>
      <c r="I142" s="203"/>
      <c r="J142" s="204">
        <f>ROUND(I142*H142,2)</f>
        <v>0</v>
      </c>
      <c r="K142" s="200" t="s">
        <v>19</v>
      </c>
      <c r="L142" s="46"/>
      <c r="M142" s="205" t="s">
        <v>19</v>
      </c>
      <c r="N142" s="206" t="s">
        <v>40</v>
      </c>
      <c r="O142" s="86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9" t="s">
        <v>185</v>
      </c>
      <c r="AT142" s="209" t="s">
        <v>181</v>
      </c>
      <c r="AU142" s="209" t="s">
        <v>77</v>
      </c>
      <c r="AY142" s="19" t="s">
        <v>180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9" t="s">
        <v>77</v>
      </c>
      <c r="BK142" s="210">
        <f>ROUND(I142*H142,2)</f>
        <v>0</v>
      </c>
      <c r="BL142" s="19" t="s">
        <v>185</v>
      </c>
      <c r="BM142" s="209" t="s">
        <v>527</v>
      </c>
    </row>
    <row r="143" s="2" customFormat="1" ht="24.15" customHeight="1">
      <c r="A143" s="40"/>
      <c r="B143" s="41"/>
      <c r="C143" s="198" t="s">
        <v>528</v>
      </c>
      <c r="D143" s="198" t="s">
        <v>181</v>
      </c>
      <c r="E143" s="199" t="s">
        <v>1989</v>
      </c>
      <c r="F143" s="200" t="s">
        <v>1990</v>
      </c>
      <c r="G143" s="201" t="s">
        <v>716</v>
      </c>
      <c r="H143" s="202">
        <v>0</v>
      </c>
      <c r="I143" s="203"/>
      <c r="J143" s="204">
        <f>ROUND(I143*H143,2)</f>
        <v>0</v>
      </c>
      <c r="K143" s="200" t="s">
        <v>19</v>
      </c>
      <c r="L143" s="46"/>
      <c r="M143" s="205" t="s">
        <v>19</v>
      </c>
      <c r="N143" s="206" t="s">
        <v>40</v>
      </c>
      <c r="O143" s="86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09" t="s">
        <v>185</v>
      </c>
      <c r="AT143" s="209" t="s">
        <v>181</v>
      </c>
      <c r="AU143" s="209" t="s">
        <v>77</v>
      </c>
      <c r="AY143" s="19" t="s">
        <v>180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9" t="s">
        <v>77</v>
      </c>
      <c r="BK143" s="210">
        <f>ROUND(I143*H143,2)</f>
        <v>0</v>
      </c>
      <c r="BL143" s="19" t="s">
        <v>185</v>
      </c>
      <c r="BM143" s="209" t="s">
        <v>531</v>
      </c>
    </row>
    <row r="144" s="2" customFormat="1" ht="21.75" customHeight="1">
      <c r="A144" s="40"/>
      <c r="B144" s="41"/>
      <c r="C144" s="198" t="s">
        <v>275</v>
      </c>
      <c r="D144" s="198" t="s">
        <v>181</v>
      </c>
      <c r="E144" s="199" t="s">
        <v>1991</v>
      </c>
      <c r="F144" s="200" t="s">
        <v>1992</v>
      </c>
      <c r="G144" s="201" t="s">
        <v>716</v>
      </c>
      <c r="H144" s="202">
        <v>0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536</v>
      </c>
    </row>
    <row r="145" s="2" customFormat="1" ht="21.75" customHeight="1">
      <c r="A145" s="40"/>
      <c r="B145" s="41"/>
      <c r="C145" s="198" t="s">
        <v>538</v>
      </c>
      <c r="D145" s="198" t="s">
        <v>181</v>
      </c>
      <c r="E145" s="199" t="s">
        <v>3159</v>
      </c>
      <c r="F145" s="200" t="s">
        <v>3160</v>
      </c>
      <c r="G145" s="201" t="s">
        <v>716</v>
      </c>
      <c r="H145" s="202">
        <v>1</v>
      </c>
      <c r="I145" s="203"/>
      <c r="J145" s="204">
        <f>ROUND(I145*H145,2)</f>
        <v>0</v>
      </c>
      <c r="K145" s="200" t="s">
        <v>19</v>
      </c>
      <c r="L145" s="46"/>
      <c r="M145" s="205" t="s">
        <v>19</v>
      </c>
      <c r="N145" s="206" t="s">
        <v>40</v>
      </c>
      <c r="O145" s="8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9" t="s">
        <v>185</v>
      </c>
      <c r="AT145" s="209" t="s">
        <v>181</v>
      </c>
      <c r="AU145" s="209" t="s">
        <v>77</v>
      </c>
      <c r="AY145" s="19" t="s">
        <v>180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9" t="s">
        <v>77</v>
      </c>
      <c r="BK145" s="210">
        <f>ROUND(I145*H145,2)</f>
        <v>0</v>
      </c>
      <c r="BL145" s="19" t="s">
        <v>185</v>
      </c>
      <c r="BM145" s="209" t="s">
        <v>541</v>
      </c>
    </row>
    <row r="146" s="2" customFormat="1" ht="16.5" customHeight="1">
      <c r="A146" s="40"/>
      <c r="B146" s="41"/>
      <c r="C146" s="198" t="s">
        <v>308</v>
      </c>
      <c r="D146" s="198" t="s">
        <v>181</v>
      </c>
      <c r="E146" s="199" t="s">
        <v>1996</v>
      </c>
      <c r="F146" s="200" t="s">
        <v>1997</v>
      </c>
      <c r="G146" s="201" t="s">
        <v>1704</v>
      </c>
      <c r="H146" s="202">
        <v>6</v>
      </c>
      <c r="I146" s="203"/>
      <c r="J146" s="204">
        <f>ROUND(I146*H146,2)</f>
        <v>0</v>
      </c>
      <c r="K146" s="200" t="s">
        <v>19</v>
      </c>
      <c r="L146" s="46"/>
      <c r="M146" s="205" t="s">
        <v>19</v>
      </c>
      <c r="N146" s="206" t="s">
        <v>40</v>
      </c>
      <c r="O146" s="86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9" t="s">
        <v>185</v>
      </c>
      <c r="AT146" s="209" t="s">
        <v>181</v>
      </c>
      <c r="AU146" s="209" t="s">
        <v>77</v>
      </c>
      <c r="AY146" s="19" t="s">
        <v>180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9" t="s">
        <v>77</v>
      </c>
      <c r="BK146" s="210">
        <f>ROUND(I146*H146,2)</f>
        <v>0</v>
      </c>
      <c r="BL146" s="19" t="s">
        <v>185</v>
      </c>
      <c r="BM146" s="209" t="s">
        <v>545</v>
      </c>
    </row>
    <row r="147" s="11" customFormat="1" ht="25.92" customHeight="1">
      <c r="A147" s="11"/>
      <c r="B147" s="184"/>
      <c r="C147" s="185"/>
      <c r="D147" s="186" t="s">
        <v>68</v>
      </c>
      <c r="E147" s="187" t="s">
        <v>647</v>
      </c>
      <c r="F147" s="187" t="s">
        <v>2002</v>
      </c>
      <c r="G147" s="185"/>
      <c r="H147" s="185"/>
      <c r="I147" s="188"/>
      <c r="J147" s="189">
        <f>BK147</f>
        <v>0</v>
      </c>
      <c r="K147" s="185"/>
      <c r="L147" s="190"/>
      <c r="M147" s="191"/>
      <c r="N147" s="192"/>
      <c r="O147" s="192"/>
      <c r="P147" s="193">
        <f>SUM(P148:P154)</f>
        <v>0</v>
      </c>
      <c r="Q147" s="192"/>
      <c r="R147" s="193">
        <f>SUM(R148:R154)</f>
        <v>0</v>
      </c>
      <c r="S147" s="192"/>
      <c r="T147" s="194">
        <f>SUM(T148:T154)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5" t="s">
        <v>77</v>
      </c>
      <c r="AT147" s="196" t="s">
        <v>68</v>
      </c>
      <c r="AU147" s="196" t="s">
        <v>69</v>
      </c>
      <c r="AY147" s="195" t="s">
        <v>180</v>
      </c>
      <c r="BK147" s="197">
        <f>SUM(BK148:BK154)</f>
        <v>0</v>
      </c>
    </row>
    <row r="148" s="2" customFormat="1" ht="24.15" customHeight="1">
      <c r="A148" s="40"/>
      <c r="B148" s="41"/>
      <c r="C148" s="198" t="s">
        <v>550</v>
      </c>
      <c r="D148" s="198" t="s">
        <v>181</v>
      </c>
      <c r="E148" s="199" t="s">
        <v>2003</v>
      </c>
      <c r="F148" s="200" t="s">
        <v>2004</v>
      </c>
      <c r="G148" s="201" t="s">
        <v>385</v>
      </c>
      <c r="H148" s="202">
        <v>0.80000000000000004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185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185</v>
      </c>
      <c r="BM148" s="209" t="s">
        <v>553</v>
      </c>
    </row>
    <row r="149" s="12" customFormat="1">
      <c r="A149" s="12"/>
      <c r="B149" s="211"/>
      <c r="C149" s="212"/>
      <c r="D149" s="213" t="s">
        <v>189</v>
      </c>
      <c r="E149" s="214" t="s">
        <v>19</v>
      </c>
      <c r="F149" s="215" t="s">
        <v>2005</v>
      </c>
      <c r="G149" s="212"/>
      <c r="H149" s="216">
        <v>0.5</v>
      </c>
      <c r="I149" s="217"/>
      <c r="J149" s="212"/>
      <c r="K149" s="212"/>
      <c r="L149" s="218"/>
      <c r="M149" s="219"/>
      <c r="N149" s="220"/>
      <c r="O149" s="220"/>
      <c r="P149" s="220"/>
      <c r="Q149" s="220"/>
      <c r="R149" s="220"/>
      <c r="S149" s="220"/>
      <c r="T149" s="22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22" t="s">
        <v>189</v>
      </c>
      <c r="AU149" s="222" t="s">
        <v>77</v>
      </c>
      <c r="AV149" s="12" t="s">
        <v>79</v>
      </c>
      <c r="AW149" s="12" t="s">
        <v>31</v>
      </c>
      <c r="AX149" s="12" t="s">
        <v>69</v>
      </c>
      <c r="AY149" s="222" t="s">
        <v>180</v>
      </c>
    </row>
    <row r="150" s="12" customFormat="1">
      <c r="A150" s="12"/>
      <c r="B150" s="211"/>
      <c r="C150" s="212"/>
      <c r="D150" s="213" t="s">
        <v>189</v>
      </c>
      <c r="E150" s="214" t="s">
        <v>19</v>
      </c>
      <c r="F150" s="215" t="s">
        <v>2006</v>
      </c>
      <c r="G150" s="212"/>
      <c r="H150" s="216">
        <v>0.29999999999999999</v>
      </c>
      <c r="I150" s="217"/>
      <c r="J150" s="212"/>
      <c r="K150" s="212"/>
      <c r="L150" s="218"/>
      <c r="M150" s="219"/>
      <c r="N150" s="220"/>
      <c r="O150" s="220"/>
      <c r="P150" s="220"/>
      <c r="Q150" s="220"/>
      <c r="R150" s="220"/>
      <c r="S150" s="220"/>
      <c r="T150" s="22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22" t="s">
        <v>189</v>
      </c>
      <c r="AU150" s="222" t="s">
        <v>77</v>
      </c>
      <c r="AV150" s="12" t="s">
        <v>79</v>
      </c>
      <c r="AW150" s="12" t="s">
        <v>31</v>
      </c>
      <c r="AX150" s="12" t="s">
        <v>69</v>
      </c>
      <c r="AY150" s="222" t="s">
        <v>180</v>
      </c>
    </row>
    <row r="151" s="13" customFormat="1">
      <c r="A151" s="13"/>
      <c r="B151" s="223"/>
      <c r="C151" s="224"/>
      <c r="D151" s="213" t="s">
        <v>189</v>
      </c>
      <c r="E151" s="225" t="s">
        <v>19</v>
      </c>
      <c r="F151" s="226" t="s">
        <v>194</v>
      </c>
      <c r="G151" s="224"/>
      <c r="H151" s="227">
        <v>0.80000000000000004</v>
      </c>
      <c r="I151" s="228"/>
      <c r="J151" s="224"/>
      <c r="K151" s="224"/>
      <c r="L151" s="229"/>
      <c r="M151" s="230"/>
      <c r="N151" s="231"/>
      <c r="O151" s="231"/>
      <c r="P151" s="231"/>
      <c r="Q151" s="231"/>
      <c r="R151" s="231"/>
      <c r="S151" s="231"/>
      <c r="T151" s="23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3" t="s">
        <v>189</v>
      </c>
      <c r="AU151" s="233" t="s">
        <v>77</v>
      </c>
      <c r="AV151" s="13" t="s">
        <v>185</v>
      </c>
      <c r="AW151" s="13" t="s">
        <v>31</v>
      </c>
      <c r="AX151" s="13" t="s">
        <v>77</v>
      </c>
      <c r="AY151" s="233" t="s">
        <v>180</v>
      </c>
    </row>
    <row r="152" s="2" customFormat="1" ht="37.8" customHeight="1">
      <c r="A152" s="40"/>
      <c r="B152" s="41"/>
      <c r="C152" s="198" t="s">
        <v>315</v>
      </c>
      <c r="D152" s="198" t="s">
        <v>181</v>
      </c>
      <c r="E152" s="199" t="s">
        <v>2007</v>
      </c>
      <c r="F152" s="200" t="s">
        <v>2008</v>
      </c>
      <c r="G152" s="201" t="s">
        <v>385</v>
      </c>
      <c r="H152" s="202">
        <v>0.80000000000000004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185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185</v>
      </c>
      <c r="BM152" s="209" t="s">
        <v>560</v>
      </c>
    </row>
    <row r="153" s="2" customFormat="1" ht="37.8" customHeight="1">
      <c r="A153" s="40"/>
      <c r="B153" s="41"/>
      <c r="C153" s="198" t="s">
        <v>563</v>
      </c>
      <c r="D153" s="198" t="s">
        <v>181</v>
      </c>
      <c r="E153" s="199" t="s">
        <v>2009</v>
      </c>
      <c r="F153" s="200" t="s">
        <v>2010</v>
      </c>
      <c r="G153" s="201" t="s">
        <v>385</v>
      </c>
      <c r="H153" s="202">
        <v>0.80000000000000004</v>
      </c>
      <c r="I153" s="203"/>
      <c r="J153" s="204">
        <f>ROUND(I153*H153,2)</f>
        <v>0</v>
      </c>
      <c r="K153" s="200" t="s">
        <v>19</v>
      </c>
      <c r="L153" s="46"/>
      <c r="M153" s="205" t="s">
        <v>19</v>
      </c>
      <c r="N153" s="206" t="s">
        <v>40</v>
      </c>
      <c r="O153" s="86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09" t="s">
        <v>185</v>
      </c>
      <c r="AT153" s="209" t="s">
        <v>181</v>
      </c>
      <c r="AU153" s="209" t="s">
        <v>77</v>
      </c>
      <c r="AY153" s="19" t="s">
        <v>180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9" t="s">
        <v>77</v>
      </c>
      <c r="BK153" s="210">
        <f>ROUND(I153*H153,2)</f>
        <v>0</v>
      </c>
      <c r="BL153" s="19" t="s">
        <v>185</v>
      </c>
      <c r="BM153" s="209" t="s">
        <v>566</v>
      </c>
    </row>
    <row r="154" s="2" customFormat="1" ht="37.8" customHeight="1">
      <c r="A154" s="40"/>
      <c r="B154" s="41"/>
      <c r="C154" s="198" t="s">
        <v>321</v>
      </c>
      <c r="D154" s="198" t="s">
        <v>181</v>
      </c>
      <c r="E154" s="199" t="s">
        <v>2011</v>
      </c>
      <c r="F154" s="200" t="s">
        <v>2012</v>
      </c>
      <c r="G154" s="201" t="s">
        <v>385</v>
      </c>
      <c r="H154" s="202">
        <v>0.80000000000000004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185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185</v>
      </c>
      <c r="BM154" s="209" t="s">
        <v>576</v>
      </c>
    </row>
    <row r="155" s="11" customFormat="1" ht="25.92" customHeight="1">
      <c r="A155" s="11"/>
      <c r="B155" s="184"/>
      <c r="C155" s="185"/>
      <c r="D155" s="186" t="s">
        <v>68</v>
      </c>
      <c r="E155" s="187" t="s">
        <v>916</v>
      </c>
      <c r="F155" s="187" t="s">
        <v>917</v>
      </c>
      <c r="G155" s="185"/>
      <c r="H155" s="185"/>
      <c r="I155" s="188"/>
      <c r="J155" s="189">
        <f>BK155</f>
        <v>0</v>
      </c>
      <c r="K155" s="185"/>
      <c r="L155" s="190"/>
      <c r="M155" s="191"/>
      <c r="N155" s="192"/>
      <c r="O155" s="192"/>
      <c r="P155" s="193">
        <f>P156</f>
        <v>0</v>
      </c>
      <c r="Q155" s="192"/>
      <c r="R155" s="193">
        <f>R156</f>
        <v>0</v>
      </c>
      <c r="S155" s="192"/>
      <c r="T155" s="194">
        <f>T156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5" t="s">
        <v>79</v>
      </c>
      <c r="AT155" s="196" t="s">
        <v>68</v>
      </c>
      <c r="AU155" s="196" t="s">
        <v>69</v>
      </c>
      <c r="AY155" s="195" t="s">
        <v>180</v>
      </c>
      <c r="BK155" s="197">
        <f>BK156</f>
        <v>0</v>
      </c>
    </row>
    <row r="156" s="2" customFormat="1" ht="24.15" customHeight="1">
      <c r="A156" s="40"/>
      <c r="B156" s="41"/>
      <c r="C156" s="198" t="s">
        <v>580</v>
      </c>
      <c r="D156" s="198" t="s">
        <v>181</v>
      </c>
      <c r="E156" s="199" t="s">
        <v>3161</v>
      </c>
      <c r="F156" s="200" t="s">
        <v>3162</v>
      </c>
      <c r="G156" s="201" t="s">
        <v>307</v>
      </c>
      <c r="H156" s="202">
        <v>35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216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216</v>
      </c>
      <c r="BM156" s="209" t="s">
        <v>583</v>
      </c>
    </row>
    <row r="157" s="11" customFormat="1" ht="25.92" customHeight="1">
      <c r="A157" s="11"/>
      <c r="B157" s="184"/>
      <c r="C157" s="185"/>
      <c r="D157" s="186" t="s">
        <v>68</v>
      </c>
      <c r="E157" s="187" t="s">
        <v>2013</v>
      </c>
      <c r="F157" s="187" t="s">
        <v>2014</v>
      </c>
      <c r="G157" s="185"/>
      <c r="H157" s="185"/>
      <c r="I157" s="188"/>
      <c r="J157" s="189">
        <f>BK157</f>
        <v>0</v>
      </c>
      <c r="K157" s="185"/>
      <c r="L157" s="190"/>
      <c r="M157" s="191"/>
      <c r="N157" s="192"/>
      <c r="O157" s="192"/>
      <c r="P157" s="193">
        <f>SUM(P158:P165)</f>
        <v>0</v>
      </c>
      <c r="Q157" s="192"/>
      <c r="R157" s="193">
        <f>SUM(R158:R165)</f>
        <v>0</v>
      </c>
      <c r="S157" s="192"/>
      <c r="T157" s="194">
        <f>SUM(T158:T165)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95" t="s">
        <v>79</v>
      </c>
      <c r="AT157" s="196" t="s">
        <v>68</v>
      </c>
      <c r="AU157" s="196" t="s">
        <v>69</v>
      </c>
      <c r="AY157" s="195" t="s">
        <v>180</v>
      </c>
      <c r="BK157" s="197">
        <f>SUM(BK158:BK165)</f>
        <v>0</v>
      </c>
    </row>
    <row r="158" s="2" customFormat="1" ht="24.15" customHeight="1">
      <c r="A158" s="40"/>
      <c r="B158" s="41"/>
      <c r="C158" s="198" t="s">
        <v>330</v>
      </c>
      <c r="D158" s="198" t="s">
        <v>181</v>
      </c>
      <c r="E158" s="199" t="s">
        <v>3163</v>
      </c>
      <c r="F158" s="200" t="s">
        <v>3164</v>
      </c>
      <c r="G158" s="201" t="s">
        <v>1556</v>
      </c>
      <c r="H158" s="202">
        <v>1</v>
      </c>
      <c r="I158" s="203"/>
      <c r="J158" s="204">
        <f>ROUND(I158*H158,2)</f>
        <v>0</v>
      </c>
      <c r="K158" s="200" t="s">
        <v>19</v>
      </c>
      <c r="L158" s="46"/>
      <c r="M158" s="205" t="s">
        <v>19</v>
      </c>
      <c r="N158" s="206" t="s">
        <v>40</v>
      </c>
      <c r="O158" s="86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09" t="s">
        <v>216</v>
      </c>
      <c r="AT158" s="209" t="s">
        <v>181</v>
      </c>
      <c r="AU158" s="209" t="s">
        <v>77</v>
      </c>
      <c r="AY158" s="19" t="s">
        <v>180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9" t="s">
        <v>77</v>
      </c>
      <c r="BK158" s="210">
        <f>ROUND(I158*H158,2)</f>
        <v>0</v>
      </c>
      <c r="BL158" s="19" t="s">
        <v>216</v>
      </c>
      <c r="BM158" s="209" t="s">
        <v>586</v>
      </c>
    </row>
    <row r="159" s="2" customFormat="1" ht="24.15" customHeight="1">
      <c r="A159" s="40"/>
      <c r="B159" s="41"/>
      <c r="C159" s="198" t="s">
        <v>589</v>
      </c>
      <c r="D159" s="198" t="s">
        <v>181</v>
      </c>
      <c r="E159" s="199" t="s">
        <v>2049</v>
      </c>
      <c r="F159" s="200" t="s">
        <v>2050</v>
      </c>
      <c r="G159" s="201" t="s">
        <v>385</v>
      </c>
      <c r="H159" s="202">
        <v>34</v>
      </c>
      <c r="I159" s="203"/>
      <c r="J159" s="204">
        <f>ROUND(I159*H159,2)</f>
        <v>0</v>
      </c>
      <c r="K159" s="200" t="s">
        <v>19</v>
      </c>
      <c r="L159" s="46"/>
      <c r="M159" s="205" t="s">
        <v>19</v>
      </c>
      <c r="N159" s="206" t="s">
        <v>40</v>
      </c>
      <c r="O159" s="86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09" t="s">
        <v>216</v>
      </c>
      <c r="AT159" s="209" t="s">
        <v>181</v>
      </c>
      <c r="AU159" s="209" t="s">
        <v>77</v>
      </c>
      <c r="AY159" s="19" t="s">
        <v>180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9" t="s">
        <v>77</v>
      </c>
      <c r="BK159" s="210">
        <f>ROUND(I159*H159,2)</f>
        <v>0</v>
      </c>
      <c r="BL159" s="19" t="s">
        <v>216</v>
      </c>
      <c r="BM159" s="209" t="s">
        <v>592</v>
      </c>
    </row>
    <row r="160" s="2" customFormat="1" ht="16.5" customHeight="1">
      <c r="A160" s="40"/>
      <c r="B160" s="41"/>
      <c r="C160" s="198" t="s">
        <v>355</v>
      </c>
      <c r="D160" s="198" t="s">
        <v>181</v>
      </c>
      <c r="E160" s="199" t="s">
        <v>3165</v>
      </c>
      <c r="F160" s="200" t="s">
        <v>3166</v>
      </c>
      <c r="G160" s="201" t="s">
        <v>716</v>
      </c>
      <c r="H160" s="202">
        <v>1</v>
      </c>
      <c r="I160" s="203"/>
      <c r="J160" s="204">
        <f>ROUND(I160*H160,2)</f>
        <v>0</v>
      </c>
      <c r="K160" s="200" t="s">
        <v>19</v>
      </c>
      <c r="L160" s="46"/>
      <c r="M160" s="205" t="s">
        <v>19</v>
      </c>
      <c r="N160" s="206" t="s">
        <v>40</v>
      </c>
      <c r="O160" s="86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09" t="s">
        <v>216</v>
      </c>
      <c r="AT160" s="209" t="s">
        <v>181</v>
      </c>
      <c r="AU160" s="209" t="s">
        <v>77</v>
      </c>
      <c r="AY160" s="19" t="s">
        <v>180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9" t="s">
        <v>77</v>
      </c>
      <c r="BK160" s="210">
        <f>ROUND(I160*H160,2)</f>
        <v>0</v>
      </c>
      <c r="BL160" s="19" t="s">
        <v>216</v>
      </c>
      <c r="BM160" s="209" t="s">
        <v>596</v>
      </c>
    </row>
    <row r="161" s="2" customFormat="1">
      <c r="A161" s="40"/>
      <c r="B161" s="41"/>
      <c r="C161" s="42"/>
      <c r="D161" s="213" t="s">
        <v>217</v>
      </c>
      <c r="E161" s="42"/>
      <c r="F161" s="234" t="s">
        <v>3167</v>
      </c>
      <c r="G161" s="42"/>
      <c r="H161" s="42"/>
      <c r="I161" s="235"/>
      <c r="J161" s="42"/>
      <c r="K161" s="42"/>
      <c r="L161" s="46"/>
      <c r="M161" s="236"/>
      <c r="N161" s="237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217</v>
      </c>
      <c r="AU161" s="19" t="s">
        <v>77</v>
      </c>
    </row>
    <row r="162" s="2" customFormat="1" ht="16.5" customHeight="1">
      <c r="A162" s="40"/>
      <c r="B162" s="41"/>
      <c r="C162" s="198" t="s">
        <v>598</v>
      </c>
      <c r="D162" s="198" t="s">
        <v>181</v>
      </c>
      <c r="E162" s="199" t="s">
        <v>2053</v>
      </c>
      <c r="F162" s="200" t="s">
        <v>2054</v>
      </c>
      <c r="G162" s="201" t="s">
        <v>716</v>
      </c>
      <c r="H162" s="202">
        <v>1</v>
      </c>
      <c r="I162" s="203"/>
      <c r="J162" s="204">
        <f>ROUND(I162*H162,2)</f>
        <v>0</v>
      </c>
      <c r="K162" s="200" t="s">
        <v>19</v>
      </c>
      <c r="L162" s="46"/>
      <c r="M162" s="205" t="s">
        <v>19</v>
      </c>
      <c r="N162" s="206" t="s">
        <v>40</v>
      </c>
      <c r="O162" s="86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9" t="s">
        <v>216</v>
      </c>
      <c r="AT162" s="209" t="s">
        <v>181</v>
      </c>
      <c r="AU162" s="209" t="s">
        <v>77</v>
      </c>
      <c r="AY162" s="19" t="s">
        <v>180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9" t="s">
        <v>77</v>
      </c>
      <c r="BK162" s="210">
        <f>ROUND(I162*H162,2)</f>
        <v>0</v>
      </c>
      <c r="BL162" s="19" t="s">
        <v>216</v>
      </c>
      <c r="BM162" s="209" t="s">
        <v>601</v>
      </c>
    </row>
    <row r="163" s="2" customFormat="1" ht="16.5" customHeight="1">
      <c r="A163" s="40"/>
      <c r="B163" s="41"/>
      <c r="C163" s="198" t="s">
        <v>378</v>
      </c>
      <c r="D163" s="198" t="s">
        <v>181</v>
      </c>
      <c r="E163" s="199" t="s">
        <v>2055</v>
      </c>
      <c r="F163" s="200" t="s">
        <v>3168</v>
      </c>
      <c r="G163" s="201" t="s">
        <v>385</v>
      </c>
      <c r="H163" s="202">
        <v>1</v>
      </c>
      <c r="I163" s="203"/>
      <c r="J163" s="204">
        <f>ROUND(I163*H163,2)</f>
        <v>0</v>
      </c>
      <c r="K163" s="200" t="s">
        <v>19</v>
      </c>
      <c r="L163" s="46"/>
      <c r="M163" s="205" t="s">
        <v>19</v>
      </c>
      <c r="N163" s="206" t="s">
        <v>40</v>
      </c>
      <c r="O163" s="86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09" t="s">
        <v>216</v>
      </c>
      <c r="AT163" s="209" t="s">
        <v>181</v>
      </c>
      <c r="AU163" s="209" t="s">
        <v>77</v>
      </c>
      <c r="AY163" s="19" t="s">
        <v>180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9" t="s">
        <v>77</v>
      </c>
      <c r="BK163" s="210">
        <f>ROUND(I163*H163,2)</f>
        <v>0</v>
      </c>
      <c r="BL163" s="19" t="s">
        <v>216</v>
      </c>
      <c r="BM163" s="209" t="s">
        <v>604</v>
      </c>
    </row>
    <row r="164" s="2" customFormat="1" ht="24.15" customHeight="1">
      <c r="A164" s="40"/>
      <c r="B164" s="41"/>
      <c r="C164" s="198" t="s">
        <v>605</v>
      </c>
      <c r="D164" s="198" t="s">
        <v>181</v>
      </c>
      <c r="E164" s="199" t="s">
        <v>3169</v>
      </c>
      <c r="F164" s="200" t="s">
        <v>3170</v>
      </c>
      <c r="G164" s="201" t="s">
        <v>716</v>
      </c>
      <c r="H164" s="202">
        <v>1</v>
      </c>
      <c r="I164" s="203"/>
      <c r="J164" s="204">
        <f>ROUND(I164*H164,2)</f>
        <v>0</v>
      </c>
      <c r="K164" s="200" t="s">
        <v>19</v>
      </c>
      <c r="L164" s="46"/>
      <c r="M164" s="205" t="s">
        <v>19</v>
      </c>
      <c r="N164" s="206" t="s">
        <v>40</v>
      </c>
      <c r="O164" s="86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09" t="s">
        <v>216</v>
      </c>
      <c r="AT164" s="209" t="s">
        <v>181</v>
      </c>
      <c r="AU164" s="209" t="s">
        <v>77</v>
      </c>
      <c r="AY164" s="19" t="s">
        <v>180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9" t="s">
        <v>77</v>
      </c>
      <c r="BK164" s="210">
        <f>ROUND(I164*H164,2)</f>
        <v>0</v>
      </c>
      <c r="BL164" s="19" t="s">
        <v>216</v>
      </c>
      <c r="BM164" s="209" t="s">
        <v>608</v>
      </c>
    </row>
    <row r="165" s="2" customFormat="1" ht="24.15" customHeight="1">
      <c r="A165" s="40"/>
      <c r="B165" s="41"/>
      <c r="C165" s="198" t="s">
        <v>381</v>
      </c>
      <c r="D165" s="198" t="s">
        <v>181</v>
      </c>
      <c r="E165" s="199" t="s">
        <v>2078</v>
      </c>
      <c r="F165" s="200" t="s">
        <v>2079</v>
      </c>
      <c r="G165" s="201" t="s">
        <v>823</v>
      </c>
      <c r="H165" s="271"/>
      <c r="I165" s="203"/>
      <c r="J165" s="204">
        <f>ROUND(I165*H165,2)</f>
        <v>0</v>
      </c>
      <c r="K165" s="200" t="s">
        <v>19</v>
      </c>
      <c r="L165" s="46"/>
      <c r="M165" s="205" t="s">
        <v>19</v>
      </c>
      <c r="N165" s="206" t="s">
        <v>40</v>
      </c>
      <c r="O165" s="86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9" t="s">
        <v>216</v>
      </c>
      <c r="AT165" s="209" t="s">
        <v>181</v>
      </c>
      <c r="AU165" s="209" t="s">
        <v>77</v>
      </c>
      <c r="AY165" s="19" t="s">
        <v>180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9" t="s">
        <v>77</v>
      </c>
      <c r="BK165" s="210">
        <f>ROUND(I165*H165,2)</f>
        <v>0</v>
      </c>
      <c r="BL165" s="19" t="s">
        <v>216</v>
      </c>
      <c r="BM165" s="209" t="s">
        <v>611</v>
      </c>
    </row>
    <row r="166" s="11" customFormat="1" ht="25.92" customHeight="1">
      <c r="A166" s="11"/>
      <c r="B166" s="184"/>
      <c r="C166" s="185"/>
      <c r="D166" s="186" t="s">
        <v>68</v>
      </c>
      <c r="E166" s="187" t="s">
        <v>1371</v>
      </c>
      <c r="F166" s="187" t="s">
        <v>1372</v>
      </c>
      <c r="G166" s="185"/>
      <c r="H166" s="185"/>
      <c r="I166" s="188"/>
      <c r="J166" s="189">
        <f>BK166</f>
        <v>0</v>
      </c>
      <c r="K166" s="185"/>
      <c r="L166" s="190"/>
      <c r="M166" s="191"/>
      <c r="N166" s="192"/>
      <c r="O166" s="192"/>
      <c r="P166" s="193">
        <f>SUM(P167:P168)</f>
        <v>0</v>
      </c>
      <c r="Q166" s="192"/>
      <c r="R166" s="193">
        <f>SUM(R167:R168)</f>
        <v>0</v>
      </c>
      <c r="S166" s="192"/>
      <c r="T166" s="194">
        <f>SUM(T167:T168)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195" t="s">
        <v>77</v>
      </c>
      <c r="AT166" s="196" t="s">
        <v>68</v>
      </c>
      <c r="AU166" s="196" t="s">
        <v>69</v>
      </c>
      <c r="AY166" s="195" t="s">
        <v>180</v>
      </c>
      <c r="BK166" s="197">
        <f>SUM(BK167:BK168)</f>
        <v>0</v>
      </c>
    </row>
    <row r="167" s="2" customFormat="1" ht="16.5" customHeight="1">
      <c r="A167" s="40"/>
      <c r="B167" s="41"/>
      <c r="C167" s="198" t="s">
        <v>614</v>
      </c>
      <c r="D167" s="198" t="s">
        <v>181</v>
      </c>
      <c r="E167" s="199" t="s">
        <v>2296</v>
      </c>
      <c r="F167" s="200" t="s">
        <v>3171</v>
      </c>
      <c r="G167" s="201" t="s">
        <v>391</v>
      </c>
      <c r="H167" s="202">
        <v>35</v>
      </c>
      <c r="I167" s="203"/>
      <c r="J167" s="204">
        <f>ROUND(I167*H167,2)</f>
        <v>0</v>
      </c>
      <c r="K167" s="200" t="s">
        <v>19</v>
      </c>
      <c r="L167" s="46"/>
      <c r="M167" s="205" t="s">
        <v>19</v>
      </c>
      <c r="N167" s="206" t="s">
        <v>40</v>
      </c>
      <c r="O167" s="86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9" t="s">
        <v>185</v>
      </c>
      <c r="AT167" s="209" t="s">
        <v>181</v>
      </c>
      <c r="AU167" s="209" t="s">
        <v>77</v>
      </c>
      <c r="AY167" s="19" t="s">
        <v>180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9" t="s">
        <v>77</v>
      </c>
      <c r="BK167" s="210">
        <f>ROUND(I167*H167,2)</f>
        <v>0</v>
      </c>
      <c r="BL167" s="19" t="s">
        <v>185</v>
      </c>
      <c r="BM167" s="209" t="s">
        <v>617</v>
      </c>
    </row>
    <row r="168" s="2" customFormat="1" ht="24.15" customHeight="1">
      <c r="A168" s="40"/>
      <c r="B168" s="41"/>
      <c r="C168" s="198" t="s">
        <v>386</v>
      </c>
      <c r="D168" s="198" t="s">
        <v>181</v>
      </c>
      <c r="E168" s="199" t="s">
        <v>2299</v>
      </c>
      <c r="F168" s="200" t="s">
        <v>3172</v>
      </c>
      <c r="G168" s="201" t="s">
        <v>19</v>
      </c>
      <c r="H168" s="202">
        <v>0</v>
      </c>
      <c r="I168" s="203"/>
      <c r="J168" s="204">
        <f>ROUND(I168*H168,2)</f>
        <v>0</v>
      </c>
      <c r="K168" s="200" t="s">
        <v>19</v>
      </c>
      <c r="L168" s="46"/>
      <c r="M168" s="205" t="s">
        <v>19</v>
      </c>
      <c r="N168" s="206" t="s">
        <v>40</v>
      </c>
      <c r="O168" s="86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9" t="s">
        <v>185</v>
      </c>
      <c r="AT168" s="209" t="s">
        <v>181</v>
      </c>
      <c r="AU168" s="209" t="s">
        <v>77</v>
      </c>
      <c r="AY168" s="19" t="s">
        <v>180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9" t="s">
        <v>77</v>
      </c>
      <c r="BK168" s="210">
        <f>ROUND(I168*H168,2)</f>
        <v>0</v>
      </c>
      <c r="BL168" s="19" t="s">
        <v>185</v>
      </c>
      <c r="BM168" s="209" t="s">
        <v>621</v>
      </c>
    </row>
    <row r="169" s="11" customFormat="1" ht="25.92" customHeight="1">
      <c r="A169" s="11"/>
      <c r="B169" s="184"/>
      <c r="C169" s="185"/>
      <c r="D169" s="186" t="s">
        <v>68</v>
      </c>
      <c r="E169" s="187" t="s">
        <v>1439</v>
      </c>
      <c r="F169" s="187" t="s">
        <v>1440</v>
      </c>
      <c r="G169" s="185"/>
      <c r="H169" s="185"/>
      <c r="I169" s="188"/>
      <c r="J169" s="189">
        <f>BK169</f>
        <v>0</v>
      </c>
      <c r="K169" s="185"/>
      <c r="L169" s="190"/>
      <c r="M169" s="191"/>
      <c r="N169" s="192"/>
      <c r="O169" s="192"/>
      <c r="P169" s="193">
        <f>SUM(P170:P172)</f>
        <v>0</v>
      </c>
      <c r="Q169" s="192"/>
      <c r="R169" s="193">
        <f>SUM(R170:R172)</f>
        <v>0</v>
      </c>
      <c r="S169" s="192"/>
      <c r="T169" s="194">
        <f>SUM(T170:T172)</f>
        <v>0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R169" s="195" t="s">
        <v>77</v>
      </c>
      <c r="AT169" s="196" t="s">
        <v>68</v>
      </c>
      <c r="AU169" s="196" t="s">
        <v>69</v>
      </c>
      <c r="AY169" s="195" t="s">
        <v>180</v>
      </c>
      <c r="BK169" s="197">
        <f>SUM(BK170:BK172)</f>
        <v>0</v>
      </c>
    </row>
    <row r="170" s="2" customFormat="1" ht="33" customHeight="1">
      <c r="A170" s="40"/>
      <c r="B170" s="41"/>
      <c r="C170" s="198" t="s">
        <v>624</v>
      </c>
      <c r="D170" s="198" t="s">
        <v>181</v>
      </c>
      <c r="E170" s="199" t="s">
        <v>3173</v>
      </c>
      <c r="F170" s="200" t="s">
        <v>3174</v>
      </c>
      <c r="G170" s="201" t="s">
        <v>1443</v>
      </c>
      <c r="H170" s="202">
        <v>1</v>
      </c>
      <c r="I170" s="203"/>
      <c r="J170" s="204">
        <f>ROUND(I170*H170,2)</f>
        <v>0</v>
      </c>
      <c r="K170" s="200" t="s">
        <v>19</v>
      </c>
      <c r="L170" s="46"/>
      <c r="M170" s="205" t="s">
        <v>19</v>
      </c>
      <c r="N170" s="206" t="s">
        <v>40</v>
      </c>
      <c r="O170" s="86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9" t="s">
        <v>185</v>
      </c>
      <c r="AT170" s="209" t="s">
        <v>181</v>
      </c>
      <c r="AU170" s="209" t="s">
        <v>77</v>
      </c>
      <c r="AY170" s="19" t="s">
        <v>180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9" t="s">
        <v>77</v>
      </c>
      <c r="BK170" s="210">
        <f>ROUND(I170*H170,2)</f>
        <v>0</v>
      </c>
      <c r="BL170" s="19" t="s">
        <v>185</v>
      </c>
      <c r="BM170" s="209" t="s">
        <v>627</v>
      </c>
    </row>
    <row r="171" s="2" customFormat="1" ht="66.75" customHeight="1">
      <c r="A171" s="40"/>
      <c r="B171" s="41"/>
      <c r="C171" s="198" t="s">
        <v>392</v>
      </c>
      <c r="D171" s="198" t="s">
        <v>181</v>
      </c>
      <c r="E171" s="199" t="s">
        <v>2304</v>
      </c>
      <c r="F171" s="200" t="s">
        <v>3175</v>
      </c>
      <c r="G171" s="201" t="s">
        <v>1443</v>
      </c>
      <c r="H171" s="202">
        <v>1</v>
      </c>
      <c r="I171" s="203"/>
      <c r="J171" s="204">
        <f>ROUND(I171*H171,2)</f>
        <v>0</v>
      </c>
      <c r="K171" s="200" t="s">
        <v>19</v>
      </c>
      <c r="L171" s="46"/>
      <c r="M171" s="205" t="s">
        <v>19</v>
      </c>
      <c r="N171" s="206" t="s">
        <v>40</v>
      </c>
      <c r="O171" s="86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09" t="s">
        <v>185</v>
      </c>
      <c r="AT171" s="209" t="s">
        <v>181</v>
      </c>
      <c r="AU171" s="209" t="s">
        <v>77</v>
      </c>
      <c r="AY171" s="19" t="s">
        <v>180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9" t="s">
        <v>77</v>
      </c>
      <c r="BK171" s="210">
        <f>ROUND(I171*H171,2)</f>
        <v>0</v>
      </c>
      <c r="BL171" s="19" t="s">
        <v>185</v>
      </c>
      <c r="BM171" s="209" t="s">
        <v>630</v>
      </c>
    </row>
    <row r="172" s="2" customFormat="1" ht="24.15" customHeight="1">
      <c r="A172" s="40"/>
      <c r="B172" s="41"/>
      <c r="C172" s="198" t="s">
        <v>634</v>
      </c>
      <c r="D172" s="198" t="s">
        <v>181</v>
      </c>
      <c r="E172" s="199" t="s">
        <v>1912</v>
      </c>
      <c r="F172" s="200" t="s">
        <v>1913</v>
      </c>
      <c r="G172" s="201" t="s">
        <v>1443</v>
      </c>
      <c r="H172" s="202">
        <v>1</v>
      </c>
      <c r="I172" s="203"/>
      <c r="J172" s="204">
        <f>ROUND(I172*H172,2)</f>
        <v>0</v>
      </c>
      <c r="K172" s="200" t="s">
        <v>19</v>
      </c>
      <c r="L172" s="46"/>
      <c r="M172" s="277" t="s">
        <v>19</v>
      </c>
      <c r="N172" s="278" t="s">
        <v>40</v>
      </c>
      <c r="O172" s="275"/>
      <c r="P172" s="279">
        <f>O172*H172</f>
        <v>0</v>
      </c>
      <c r="Q172" s="279">
        <v>0</v>
      </c>
      <c r="R172" s="279">
        <f>Q172*H172</f>
        <v>0</v>
      </c>
      <c r="S172" s="279">
        <v>0</v>
      </c>
      <c r="T172" s="28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185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185</v>
      </c>
      <c r="BM172" s="209" t="s">
        <v>637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QYAFopVzq1PJ7rWlomq4xHslaleMy1tLXSTE+e+xo4EvtbutdvNtd2DJI+64Ed7eEGTj2UiT1c277SsdaA09IQ==" hashValue="haKUOOJ9tewvmN/TxYVDmDGyJR3x3AZOTusFanWTUsTUZZ6nun/n87p1qyR/vQcf7DM0tYfDawva9jzVNs3YEQ==" algorithmName="SHA-512" password="A077"/>
  <autoFilter ref="C87:K17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3176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ROUND((SUM(BE83:BE116)),  2)</f>
        <v>0</v>
      </c>
      <c r="G33" s="40"/>
      <c r="H33" s="40"/>
      <c r="I33" s="150">
        <v>0.20999999999999999</v>
      </c>
      <c r="J33" s="149">
        <f>ROUND(((SUM(BE83:BE116))*I33),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ROUND((SUM(BF83:BF116)),  2)</f>
        <v>0</v>
      </c>
      <c r="G34" s="40"/>
      <c r="H34" s="40"/>
      <c r="I34" s="150">
        <v>0.12</v>
      </c>
      <c r="J34" s="149">
        <f>ROUND(((SUM(BF83:BF116))*I34),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02 - Areálová přípojka splaškové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1915</v>
      </c>
      <c r="E61" s="170"/>
      <c r="F61" s="170"/>
      <c r="G61" s="170"/>
      <c r="H61" s="170"/>
      <c r="I61" s="170"/>
      <c r="J61" s="171">
        <f>J102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1916</v>
      </c>
      <c r="E62" s="170"/>
      <c r="F62" s="170"/>
      <c r="G62" s="170"/>
      <c r="H62" s="170"/>
      <c r="I62" s="170"/>
      <c r="J62" s="171">
        <f>J106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164</v>
      </c>
      <c r="E63" s="170"/>
      <c r="F63" s="170"/>
      <c r="G63" s="170"/>
      <c r="H63" s="170"/>
      <c r="I63" s="170"/>
      <c r="J63" s="171">
        <f>J113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166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ZOO Hodonín, Pavilon Akvárií, rozpočet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135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Areálová přípojka splaškové kanalizace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3"/>
      <c r="B82" s="174"/>
      <c r="C82" s="175" t="s">
        <v>167</v>
      </c>
      <c r="D82" s="176" t="s">
        <v>54</v>
      </c>
      <c r="E82" s="176" t="s">
        <v>50</v>
      </c>
      <c r="F82" s="176" t="s">
        <v>51</v>
      </c>
      <c r="G82" s="176" t="s">
        <v>168</v>
      </c>
      <c r="H82" s="176" t="s">
        <v>169</v>
      </c>
      <c r="I82" s="176" t="s">
        <v>170</v>
      </c>
      <c r="J82" s="176" t="s">
        <v>139</v>
      </c>
      <c r="K82" s="177" t="s">
        <v>171</v>
      </c>
      <c r="L82" s="178"/>
      <c r="M82" s="94" t="s">
        <v>19</v>
      </c>
      <c r="N82" s="95" t="s">
        <v>39</v>
      </c>
      <c r="O82" s="95" t="s">
        <v>172</v>
      </c>
      <c r="P82" s="95" t="s">
        <v>173</v>
      </c>
      <c r="Q82" s="95" t="s">
        <v>174</v>
      </c>
      <c r="R82" s="95" t="s">
        <v>175</v>
      </c>
      <c r="S82" s="95" t="s">
        <v>176</v>
      </c>
      <c r="T82" s="96" t="s">
        <v>177</v>
      </c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</row>
    <row r="83" s="2" customFormat="1" ht="22.8" customHeight="1">
      <c r="A83" s="40"/>
      <c r="B83" s="41"/>
      <c r="C83" s="101" t="s">
        <v>178</v>
      </c>
      <c r="D83" s="42"/>
      <c r="E83" s="42"/>
      <c r="F83" s="42"/>
      <c r="G83" s="42"/>
      <c r="H83" s="42"/>
      <c r="I83" s="42"/>
      <c r="J83" s="179">
        <f>BK83</f>
        <v>0</v>
      </c>
      <c r="K83" s="42"/>
      <c r="L83" s="46"/>
      <c r="M83" s="97"/>
      <c r="N83" s="180"/>
      <c r="O83" s="98"/>
      <c r="P83" s="181">
        <f>P84+P102+P106+P113</f>
        <v>0</v>
      </c>
      <c r="Q83" s="98"/>
      <c r="R83" s="181">
        <f>R84+R102+R106+R113</f>
        <v>0</v>
      </c>
      <c r="S83" s="98"/>
      <c r="T83" s="182">
        <f>T84+T102+T106+T113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140</v>
      </c>
      <c r="BK83" s="183">
        <f>BK84+BK102+BK106+BK113</f>
        <v>0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77</v>
      </c>
      <c r="F84" s="187" t="s">
        <v>179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SUM(P85:P101)</f>
        <v>0</v>
      </c>
      <c r="Q84" s="192"/>
      <c r="R84" s="193">
        <f>SUM(R85:R101)</f>
        <v>0</v>
      </c>
      <c r="S84" s="192"/>
      <c r="T84" s="194">
        <f>SUM(T85:T101)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77</v>
      </c>
      <c r="AT84" s="196" t="s">
        <v>68</v>
      </c>
      <c r="AU84" s="196" t="s">
        <v>69</v>
      </c>
      <c r="AY84" s="195" t="s">
        <v>180</v>
      </c>
      <c r="BK84" s="197">
        <f>SUM(BK85:BK101)</f>
        <v>0</v>
      </c>
    </row>
    <row r="85" s="2" customFormat="1" ht="24.15" customHeight="1">
      <c r="A85" s="40"/>
      <c r="B85" s="41"/>
      <c r="C85" s="198" t="s">
        <v>77</v>
      </c>
      <c r="D85" s="198" t="s">
        <v>181</v>
      </c>
      <c r="E85" s="199" t="s">
        <v>1923</v>
      </c>
      <c r="F85" s="200" t="s">
        <v>1924</v>
      </c>
      <c r="G85" s="201" t="s">
        <v>184</v>
      </c>
      <c r="H85" s="202">
        <v>10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79</v>
      </c>
    </row>
    <row r="86" s="2" customFormat="1" ht="37.8" customHeight="1">
      <c r="A86" s="40"/>
      <c r="B86" s="41"/>
      <c r="C86" s="198" t="s">
        <v>79</v>
      </c>
      <c r="D86" s="198" t="s">
        <v>181</v>
      </c>
      <c r="E86" s="199" t="s">
        <v>1925</v>
      </c>
      <c r="F86" s="200" t="s">
        <v>1926</v>
      </c>
      <c r="G86" s="201" t="s">
        <v>1927</v>
      </c>
      <c r="H86" s="202">
        <v>10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185</v>
      </c>
    </row>
    <row r="87" s="2" customFormat="1" ht="24.15" customHeight="1">
      <c r="A87" s="40"/>
      <c r="B87" s="41"/>
      <c r="C87" s="198" t="s">
        <v>195</v>
      </c>
      <c r="D87" s="198" t="s">
        <v>181</v>
      </c>
      <c r="E87" s="199" t="s">
        <v>1934</v>
      </c>
      <c r="F87" s="200" t="s">
        <v>1935</v>
      </c>
      <c r="G87" s="201" t="s">
        <v>188</v>
      </c>
      <c r="H87" s="202">
        <v>45.899999999999999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198</v>
      </c>
    </row>
    <row r="88" s="12" customFormat="1">
      <c r="A88" s="12"/>
      <c r="B88" s="211"/>
      <c r="C88" s="212"/>
      <c r="D88" s="213" t="s">
        <v>189</v>
      </c>
      <c r="E88" s="214" t="s">
        <v>19</v>
      </c>
      <c r="F88" s="215" t="s">
        <v>3177</v>
      </c>
      <c r="G88" s="212"/>
      <c r="H88" s="216">
        <v>21.420000000000002</v>
      </c>
      <c r="I88" s="217"/>
      <c r="J88" s="212"/>
      <c r="K88" s="212"/>
      <c r="L88" s="218"/>
      <c r="M88" s="219"/>
      <c r="N88" s="220"/>
      <c r="O88" s="220"/>
      <c r="P88" s="220"/>
      <c r="Q88" s="220"/>
      <c r="R88" s="220"/>
      <c r="S88" s="220"/>
      <c r="T88" s="221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T88" s="222" t="s">
        <v>189</v>
      </c>
      <c r="AU88" s="222" t="s">
        <v>77</v>
      </c>
      <c r="AV88" s="12" t="s">
        <v>79</v>
      </c>
      <c r="AW88" s="12" t="s">
        <v>31</v>
      </c>
      <c r="AX88" s="12" t="s">
        <v>69</v>
      </c>
      <c r="AY88" s="222" t="s">
        <v>180</v>
      </c>
    </row>
    <row r="89" s="12" customFormat="1">
      <c r="A89" s="12"/>
      <c r="B89" s="211"/>
      <c r="C89" s="212"/>
      <c r="D89" s="213" t="s">
        <v>189</v>
      </c>
      <c r="E89" s="214" t="s">
        <v>19</v>
      </c>
      <c r="F89" s="215" t="s">
        <v>3178</v>
      </c>
      <c r="G89" s="212"/>
      <c r="H89" s="216">
        <v>24.48</v>
      </c>
      <c r="I89" s="217"/>
      <c r="J89" s="212"/>
      <c r="K89" s="212"/>
      <c r="L89" s="218"/>
      <c r="M89" s="219"/>
      <c r="N89" s="220"/>
      <c r="O89" s="220"/>
      <c r="P89" s="220"/>
      <c r="Q89" s="220"/>
      <c r="R89" s="220"/>
      <c r="S89" s="220"/>
      <c r="T89" s="22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22" t="s">
        <v>189</v>
      </c>
      <c r="AU89" s="222" t="s">
        <v>77</v>
      </c>
      <c r="AV89" s="12" t="s">
        <v>79</v>
      </c>
      <c r="AW89" s="12" t="s">
        <v>31</v>
      </c>
      <c r="AX89" s="12" t="s">
        <v>69</v>
      </c>
      <c r="AY89" s="222" t="s">
        <v>180</v>
      </c>
    </row>
    <row r="90" s="13" customFormat="1">
      <c r="A90" s="13"/>
      <c r="B90" s="223"/>
      <c r="C90" s="224"/>
      <c r="D90" s="213" t="s">
        <v>189</v>
      </c>
      <c r="E90" s="225" t="s">
        <v>19</v>
      </c>
      <c r="F90" s="226" t="s">
        <v>194</v>
      </c>
      <c r="G90" s="224"/>
      <c r="H90" s="227">
        <v>45.900000000000006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3" t="s">
        <v>189</v>
      </c>
      <c r="AU90" s="233" t="s">
        <v>77</v>
      </c>
      <c r="AV90" s="13" t="s">
        <v>185</v>
      </c>
      <c r="AW90" s="13" t="s">
        <v>31</v>
      </c>
      <c r="AX90" s="13" t="s">
        <v>77</v>
      </c>
      <c r="AY90" s="233" t="s">
        <v>180</v>
      </c>
    </row>
    <row r="91" s="2" customFormat="1" ht="24.15" customHeight="1">
      <c r="A91" s="40"/>
      <c r="B91" s="41"/>
      <c r="C91" s="198" t="s">
        <v>185</v>
      </c>
      <c r="D91" s="198" t="s">
        <v>181</v>
      </c>
      <c r="E91" s="199" t="s">
        <v>1940</v>
      </c>
      <c r="F91" s="200" t="s">
        <v>1941</v>
      </c>
      <c r="G91" s="201" t="s">
        <v>307</v>
      </c>
      <c r="H91" s="202">
        <v>102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201</v>
      </c>
    </row>
    <row r="92" s="12" customFormat="1">
      <c r="A92" s="12"/>
      <c r="B92" s="211"/>
      <c r="C92" s="212"/>
      <c r="D92" s="213" t="s">
        <v>189</v>
      </c>
      <c r="E92" s="214" t="s">
        <v>19</v>
      </c>
      <c r="F92" s="215" t="s">
        <v>3179</v>
      </c>
      <c r="G92" s="212"/>
      <c r="H92" s="216">
        <v>102</v>
      </c>
      <c r="I92" s="217"/>
      <c r="J92" s="212"/>
      <c r="K92" s="212"/>
      <c r="L92" s="218"/>
      <c r="M92" s="219"/>
      <c r="N92" s="220"/>
      <c r="O92" s="220"/>
      <c r="P92" s="220"/>
      <c r="Q92" s="220"/>
      <c r="R92" s="220"/>
      <c r="S92" s="220"/>
      <c r="T92" s="22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22" t="s">
        <v>189</v>
      </c>
      <c r="AU92" s="222" t="s">
        <v>77</v>
      </c>
      <c r="AV92" s="12" t="s">
        <v>79</v>
      </c>
      <c r="AW92" s="12" t="s">
        <v>31</v>
      </c>
      <c r="AX92" s="12" t="s">
        <v>69</v>
      </c>
      <c r="AY92" s="222" t="s">
        <v>180</v>
      </c>
    </row>
    <row r="93" s="13" customFormat="1">
      <c r="A93" s="13"/>
      <c r="B93" s="223"/>
      <c r="C93" s="224"/>
      <c r="D93" s="213" t="s">
        <v>189</v>
      </c>
      <c r="E93" s="225" t="s">
        <v>19</v>
      </c>
      <c r="F93" s="226" t="s">
        <v>194</v>
      </c>
      <c r="G93" s="224"/>
      <c r="H93" s="227">
        <v>102</v>
      </c>
      <c r="I93" s="228"/>
      <c r="J93" s="224"/>
      <c r="K93" s="224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189</v>
      </c>
      <c r="AU93" s="233" t="s">
        <v>77</v>
      </c>
      <c r="AV93" s="13" t="s">
        <v>185</v>
      </c>
      <c r="AW93" s="13" t="s">
        <v>31</v>
      </c>
      <c r="AX93" s="13" t="s">
        <v>77</v>
      </c>
      <c r="AY93" s="233" t="s">
        <v>180</v>
      </c>
    </row>
    <row r="94" s="2" customFormat="1" ht="24.15" customHeight="1">
      <c r="A94" s="40"/>
      <c r="B94" s="41"/>
      <c r="C94" s="198" t="s">
        <v>202</v>
      </c>
      <c r="D94" s="198" t="s">
        <v>181</v>
      </c>
      <c r="E94" s="199" t="s">
        <v>1943</v>
      </c>
      <c r="F94" s="200" t="s">
        <v>1944</v>
      </c>
      <c r="G94" s="201" t="s">
        <v>307</v>
      </c>
      <c r="H94" s="202">
        <v>102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205</v>
      </c>
    </row>
    <row r="95" s="2" customFormat="1" ht="24.15" customHeight="1">
      <c r="A95" s="40"/>
      <c r="B95" s="41"/>
      <c r="C95" s="198" t="s">
        <v>198</v>
      </c>
      <c r="D95" s="198" t="s">
        <v>181</v>
      </c>
      <c r="E95" s="199" t="s">
        <v>1951</v>
      </c>
      <c r="F95" s="200" t="s">
        <v>1952</v>
      </c>
      <c r="G95" s="201" t="s">
        <v>188</v>
      </c>
      <c r="H95" s="202">
        <v>45.899999999999999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8</v>
      </c>
    </row>
    <row r="96" s="2" customFormat="1" ht="24.15" customHeight="1">
      <c r="A96" s="40"/>
      <c r="B96" s="41"/>
      <c r="C96" s="198" t="s">
        <v>209</v>
      </c>
      <c r="D96" s="198" t="s">
        <v>181</v>
      </c>
      <c r="E96" s="199" t="s">
        <v>1958</v>
      </c>
      <c r="F96" s="200" t="s">
        <v>1959</v>
      </c>
      <c r="G96" s="201" t="s">
        <v>188</v>
      </c>
      <c r="H96" s="202">
        <v>45.899999999999999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212</v>
      </c>
    </row>
    <row r="97" s="2" customFormat="1" ht="16.5" customHeight="1">
      <c r="A97" s="40"/>
      <c r="B97" s="41"/>
      <c r="C97" s="198" t="s">
        <v>201</v>
      </c>
      <c r="D97" s="198" t="s">
        <v>181</v>
      </c>
      <c r="E97" s="199" t="s">
        <v>3180</v>
      </c>
      <c r="F97" s="200" t="s">
        <v>3181</v>
      </c>
      <c r="G97" s="201" t="s">
        <v>188</v>
      </c>
      <c r="H97" s="202">
        <v>6.2999999999999998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216</v>
      </c>
    </row>
    <row r="98" s="2" customFormat="1" ht="33" customHeight="1">
      <c r="A98" s="40"/>
      <c r="B98" s="41"/>
      <c r="C98" s="198" t="s">
        <v>220</v>
      </c>
      <c r="D98" s="198" t="s">
        <v>181</v>
      </c>
      <c r="E98" s="199" t="s">
        <v>1962</v>
      </c>
      <c r="F98" s="200" t="s">
        <v>1963</v>
      </c>
      <c r="G98" s="201" t="s">
        <v>188</v>
      </c>
      <c r="H98" s="202">
        <v>6.2999999999999998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223</v>
      </c>
    </row>
    <row r="99" s="2" customFormat="1" ht="24.15" customHeight="1">
      <c r="A99" s="40"/>
      <c r="B99" s="41"/>
      <c r="C99" s="198" t="s">
        <v>205</v>
      </c>
      <c r="D99" s="198" t="s">
        <v>181</v>
      </c>
      <c r="E99" s="199" t="s">
        <v>1964</v>
      </c>
      <c r="F99" s="200" t="s">
        <v>1965</v>
      </c>
      <c r="G99" s="201" t="s">
        <v>188</v>
      </c>
      <c r="H99" s="202">
        <v>6.2999999999999998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228</v>
      </c>
    </row>
    <row r="100" s="12" customFormat="1">
      <c r="A100" s="12"/>
      <c r="B100" s="211"/>
      <c r="C100" s="212"/>
      <c r="D100" s="213" t="s">
        <v>189</v>
      </c>
      <c r="E100" s="214" t="s">
        <v>19</v>
      </c>
      <c r="F100" s="215" t="s">
        <v>3182</v>
      </c>
      <c r="G100" s="212"/>
      <c r="H100" s="216">
        <v>6.2999999999999998</v>
      </c>
      <c r="I100" s="217"/>
      <c r="J100" s="212"/>
      <c r="K100" s="212"/>
      <c r="L100" s="218"/>
      <c r="M100" s="219"/>
      <c r="N100" s="220"/>
      <c r="O100" s="220"/>
      <c r="P100" s="220"/>
      <c r="Q100" s="220"/>
      <c r="R100" s="220"/>
      <c r="S100" s="220"/>
      <c r="T100" s="221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T100" s="222" t="s">
        <v>189</v>
      </c>
      <c r="AU100" s="222" t="s">
        <v>77</v>
      </c>
      <c r="AV100" s="12" t="s">
        <v>79</v>
      </c>
      <c r="AW100" s="12" t="s">
        <v>31</v>
      </c>
      <c r="AX100" s="12" t="s">
        <v>69</v>
      </c>
      <c r="AY100" s="222" t="s">
        <v>180</v>
      </c>
    </row>
    <row r="101" s="13" customFormat="1">
      <c r="A101" s="13"/>
      <c r="B101" s="223"/>
      <c r="C101" s="224"/>
      <c r="D101" s="213" t="s">
        <v>189</v>
      </c>
      <c r="E101" s="225" t="s">
        <v>19</v>
      </c>
      <c r="F101" s="226" t="s">
        <v>194</v>
      </c>
      <c r="G101" s="224"/>
      <c r="H101" s="227">
        <v>6.2999999999999998</v>
      </c>
      <c r="I101" s="228"/>
      <c r="J101" s="224"/>
      <c r="K101" s="224"/>
      <c r="L101" s="229"/>
      <c r="M101" s="230"/>
      <c r="N101" s="231"/>
      <c r="O101" s="231"/>
      <c r="P101" s="231"/>
      <c r="Q101" s="231"/>
      <c r="R101" s="231"/>
      <c r="S101" s="231"/>
      <c r="T101" s="23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3" t="s">
        <v>189</v>
      </c>
      <c r="AU101" s="233" t="s">
        <v>77</v>
      </c>
      <c r="AV101" s="13" t="s">
        <v>185</v>
      </c>
      <c r="AW101" s="13" t="s">
        <v>31</v>
      </c>
      <c r="AX101" s="13" t="s">
        <v>77</v>
      </c>
      <c r="AY101" s="233" t="s">
        <v>180</v>
      </c>
    </row>
    <row r="102" s="11" customFormat="1" ht="25.92" customHeight="1">
      <c r="A102" s="11"/>
      <c r="B102" s="184"/>
      <c r="C102" s="185"/>
      <c r="D102" s="186" t="s">
        <v>68</v>
      </c>
      <c r="E102" s="187" t="s">
        <v>317</v>
      </c>
      <c r="F102" s="187" t="s">
        <v>1968</v>
      </c>
      <c r="G102" s="185"/>
      <c r="H102" s="185"/>
      <c r="I102" s="188"/>
      <c r="J102" s="189">
        <f>BK102</f>
        <v>0</v>
      </c>
      <c r="K102" s="185"/>
      <c r="L102" s="190"/>
      <c r="M102" s="191"/>
      <c r="N102" s="192"/>
      <c r="O102" s="192"/>
      <c r="P102" s="193">
        <f>SUM(P103:P105)</f>
        <v>0</v>
      </c>
      <c r="Q102" s="192"/>
      <c r="R102" s="193">
        <f>SUM(R103:R105)</f>
        <v>0</v>
      </c>
      <c r="S102" s="192"/>
      <c r="T102" s="194">
        <f>SUM(T103:T105)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5" t="s">
        <v>77</v>
      </c>
      <c r="AT102" s="196" t="s">
        <v>68</v>
      </c>
      <c r="AU102" s="196" t="s">
        <v>69</v>
      </c>
      <c r="AY102" s="195" t="s">
        <v>180</v>
      </c>
      <c r="BK102" s="197">
        <f>SUM(BK103:BK105)</f>
        <v>0</v>
      </c>
    </row>
    <row r="103" s="2" customFormat="1" ht="24.15" customHeight="1">
      <c r="A103" s="40"/>
      <c r="B103" s="41"/>
      <c r="C103" s="198" t="s">
        <v>229</v>
      </c>
      <c r="D103" s="198" t="s">
        <v>181</v>
      </c>
      <c r="E103" s="199" t="s">
        <v>214</v>
      </c>
      <c r="F103" s="200" t="s">
        <v>1969</v>
      </c>
      <c r="G103" s="201" t="s">
        <v>188</v>
      </c>
      <c r="H103" s="202">
        <v>39.600000000000001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232</v>
      </c>
    </row>
    <row r="104" s="12" customFormat="1">
      <c r="A104" s="12"/>
      <c r="B104" s="211"/>
      <c r="C104" s="212"/>
      <c r="D104" s="213" t="s">
        <v>189</v>
      </c>
      <c r="E104" s="214" t="s">
        <v>19</v>
      </c>
      <c r="F104" s="215" t="s">
        <v>3183</v>
      </c>
      <c r="G104" s="212"/>
      <c r="H104" s="216">
        <v>39.600000000000001</v>
      </c>
      <c r="I104" s="217"/>
      <c r="J104" s="212"/>
      <c r="K104" s="212"/>
      <c r="L104" s="218"/>
      <c r="M104" s="219"/>
      <c r="N104" s="220"/>
      <c r="O104" s="220"/>
      <c r="P104" s="220"/>
      <c r="Q104" s="220"/>
      <c r="R104" s="220"/>
      <c r="S104" s="220"/>
      <c r="T104" s="221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22" t="s">
        <v>189</v>
      </c>
      <c r="AU104" s="222" t="s">
        <v>77</v>
      </c>
      <c r="AV104" s="12" t="s">
        <v>79</v>
      </c>
      <c r="AW104" s="12" t="s">
        <v>31</v>
      </c>
      <c r="AX104" s="12" t="s">
        <v>69</v>
      </c>
      <c r="AY104" s="222" t="s">
        <v>180</v>
      </c>
    </row>
    <row r="105" s="13" customFormat="1">
      <c r="A105" s="13"/>
      <c r="B105" s="223"/>
      <c r="C105" s="224"/>
      <c r="D105" s="213" t="s">
        <v>189</v>
      </c>
      <c r="E105" s="225" t="s">
        <v>19</v>
      </c>
      <c r="F105" s="226" t="s">
        <v>194</v>
      </c>
      <c r="G105" s="224"/>
      <c r="H105" s="227">
        <v>39.600000000000001</v>
      </c>
      <c r="I105" s="228"/>
      <c r="J105" s="224"/>
      <c r="K105" s="224"/>
      <c r="L105" s="229"/>
      <c r="M105" s="230"/>
      <c r="N105" s="231"/>
      <c r="O105" s="231"/>
      <c r="P105" s="231"/>
      <c r="Q105" s="231"/>
      <c r="R105" s="231"/>
      <c r="S105" s="231"/>
      <c r="T105" s="23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3" t="s">
        <v>189</v>
      </c>
      <c r="AU105" s="233" t="s">
        <v>77</v>
      </c>
      <c r="AV105" s="13" t="s">
        <v>185</v>
      </c>
      <c r="AW105" s="13" t="s">
        <v>31</v>
      </c>
      <c r="AX105" s="13" t="s">
        <v>77</v>
      </c>
      <c r="AY105" s="233" t="s">
        <v>180</v>
      </c>
    </row>
    <row r="106" s="11" customFormat="1" ht="25.92" customHeight="1">
      <c r="A106" s="11"/>
      <c r="B106" s="184"/>
      <c r="C106" s="185"/>
      <c r="D106" s="186" t="s">
        <v>68</v>
      </c>
      <c r="E106" s="187" t="s">
        <v>201</v>
      </c>
      <c r="F106" s="187" t="s">
        <v>1975</v>
      </c>
      <c r="G106" s="185"/>
      <c r="H106" s="185"/>
      <c r="I106" s="188"/>
      <c r="J106" s="189">
        <f>BK106</f>
        <v>0</v>
      </c>
      <c r="K106" s="185"/>
      <c r="L106" s="190"/>
      <c r="M106" s="191"/>
      <c r="N106" s="192"/>
      <c r="O106" s="192"/>
      <c r="P106" s="193">
        <f>SUM(P107:P112)</f>
        <v>0</v>
      </c>
      <c r="Q106" s="192"/>
      <c r="R106" s="193">
        <f>SUM(R107:R112)</f>
        <v>0</v>
      </c>
      <c r="S106" s="192"/>
      <c r="T106" s="194">
        <f>SUM(T107:T112)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5" t="s">
        <v>77</v>
      </c>
      <c r="AT106" s="196" t="s">
        <v>68</v>
      </c>
      <c r="AU106" s="196" t="s">
        <v>69</v>
      </c>
      <c r="AY106" s="195" t="s">
        <v>180</v>
      </c>
      <c r="BK106" s="197">
        <f>SUM(BK107:BK112)</f>
        <v>0</v>
      </c>
    </row>
    <row r="107" s="2" customFormat="1" ht="33" customHeight="1">
      <c r="A107" s="40"/>
      <c r="B107" s="41"/>
      <c r="C107" s="198" t="s">
        <v>8</v>
      </c>
      <c r="D107" s="198" t="s">
        <v>181</v>
      </c>
      <c r="E107" s="199" t="s">
        <v>3149</v>
      </c>
      <c r="F107" s="200" t="s">
        <v>3150</v>
      </c>
      <c r="G107" s="201" t="s">
        <v>385</v>
      </c>
      <c r="H107" s="202">
        <v>13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236</v>
      </c>
    </row>
    <row r="108" s="2" customFormat="1" ht="24.15" customHeight="1">
      <c r="A108" s="40"/>
      <c r="B108" s="41"/>
      <c r="C108" s="198" t="s">
        <v>263</v>
      </c>
      <c r="D108" s="198" t="s">
        <v>181</v>
      </c>
      <c r="E108" s="199" t="s">
        <v>3184</v>
      </c>
      <c r="F108" s="200" t="s">
        <v>3185</v>
      </c>
      <c r="G108" s="201" t="s">
        <v>385</v>
      </c>
      <c r="H108" s="202">
        <v>30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266</v>
      </c>
    </row>
    <row r="109" s="2" customFormat="1" ht="24.15" customHeight="1">
      <c r="A109" s="40"/>
      <c r="B109" s="41"/>
      <c r="C109" s="198" t="s">
        <v>212</v>
      </c>
      <c r="D109" s="198" t="s">
        <v>181</v>
      </c>
      <c r="E109" s="199" t="s">
        <v>2033</v>
      </c>
      <c r="F109" s="200" t="s">
        <v>3152</v>
      </c>
      <c r="G109" s="201" t="s">
        <v>385</v>
      </c>
      <c r="H109" s="202">
        <v>13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275</v>
      </c>
    </row>
    <row r="110" s="2" customFormat="1" ht="16.5" customHeight="1">
      <c r="A110" s="40"/>
      <c r="B110" s="41"/>
      <c r="C110" s="198" t="s">
        <v>304</v>
      </c>
      <c r="D110" s="198" t="s">
        <v>181</v>
      </c>
      <c r="E110" s="199" t="s">
        <v>3186</v>
      </c>
      <c r="F110" s="200" t="s">
        <v>3187</v>
      </c>
      <c r="G110" s="201" t="s">
        <v>716</v>
      </c>
      <c r="H110" s="202">
        <v>1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308</v>
      </c>
    </row>
    <row r="111" s="2" customFormat="1">
      <c r="A111" s="40"/>
      <c r="B111" s="41"/>
      <c r="C111" s="42"/>
      <c r="D111" s="213" t="s">
        <v>217</v>
      </c>
      <c r="E111" s="42"/>
      <c r="F111" s="234" t="s">
        <v>3188</v>
      </c>
      <c r="G111" s="42"/>
      <c r="H111" s="42"/>
      <c r="I111" s="235"/>
      <c r="J111" s="42"/>
      <c r="K111" s="42"/>
      <c r="L111" s="46"/>
      <c r="M111" s="236"/>
      <c r="N111" s="237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217</v>
      </c>
      <c r="AU111" s="19" t="s">
        <v>77</v>
      </c>
    </row>
    <row r="112" s="2" customFormat="1" ht="33" customHeight="1">
      <c r="A112" s="40"/>
      <c r="B112" s="41"/>
      <c r="C112" s="198" t="s">
        <v>216</v>
      </c>
      <c r="D112" s="198" t="s">
        <v>181</v>
      </c>
      <c r="E112" s="199" t="s">
        <v>3189</v>
      </c>
      <c r="F112" s="200" t="s">
        <v>3190</v>
      </c>
      <c r="G112" s="201" t="s">
        <v>716</v>
      </c>
      <c r="H112" s="202">
        <v>1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315</v>
      </c>
    </row>
    <row r="113" s="11" customFormat="1" ht="25.92" customHeight="1">
      <c r="A113" s="11"/>
      <c r="B113" s="184"/>
      <c r="C113" s="185"/>
      <c r="D113" s="186" t="s">
        <v>68</v>
      </c>
      <c r="E113" s="187" t="s">
        <v>1439</v>
      </c>
      <c r="F113" s="187" t="s">
        <v>1440</v>
      </c>
      <c r="G113" s="185"/>
      <c r="H113" s="185"/>
      <c r="I113" s="188"/>
      <c r="J113" s="189">
        <f>BK113</f>
        <v>0</v>
      </c>
      <c r="K113" s="185"/>
      <c r="L113" s="190"/>
      <c r="M113" s="191"/>
      <c r="N113" s="192"/>
      <c r="O113" s="192"/>
      <c r="P113" s="193">
        <f>SUM(P114:P116)</f>
        <v>0</v>
      </c>
      <c r="Q113" s="192"/>
      <c r="R113" s="193">
        <f>SUM(R114:R116)</f>
        <v>0</v>
      </c>
      <c r="S113" s="192"/>
      <c r="T113" s="194">
        <f>SUM(T114:T116)</f>
        <v>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R113" s="195" t="s">
        <v>77</v>
      </c>
      <c r="AT113" s="196" t="s">
        <v>68</v>
      </c>
      <c r="AU113" s="196" t="s">
        <v>69</v>
      </c>
      <c r="AY113" s="195" t="s">
        <v>180</v>
      </c>
      <c r="BK113" s="197">
        <f>SUM(BK114:BK116)</f>
        <v>0</v>
      </c>
    </row>
    <row r="114" s="2" customFormat="1" ht="33" customHeight="1">
      <c r="A114" s="40"/>
      <c r="B114" s="41"/>
      <c r="C114" s="198" t="s">
        <v>317</v>
      </c>
      <c r="D114" s="198" t="s">
        <v>181</v>
      </c>
      <c r="E114" s="199" t="s">
        <v>3173</v>
      </c>
      <c r="F114" s="200" t="s">
        <v>3174</v>
      </c>
      <c r="G114" s="201" t="s">
        <v>1443</v>
      </c>
      <c r="H114" s="202">
        <v>1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321</v>
      </c>
    </row>
    <row r="115" s="2" customFormat="1" ht="66.75" customHeight="1">
      <c r="A115" s="40"/>
      <c r="B115" s="41"/>
      <c r="C115" s="198" t="s">
        <v>223</v>
      </c>
      <c r="D115" s="198" t="s">
        <v>181</v>
      </c>
      <c r="E115" s="199" t="s">
        <v>2304</v>
      </c>
      <c r="F115" s="200" t="s">
        <v>3175</v>
      </c>
      <c r="G115" s="201" t="s">
        <v>1443</v>
      </c>
      <c r="H115" s="202">
        <v>1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330</v>
      </c>
    </row>
    <row r="116" s="2" customFormat="1" ht="24.15" customHeight="1">
      <c r="A116" s="40"/>
      <c r="B116" s="41"/>
      <c r="C116" s="198" t="s">
        <v>352</v>
      </c>
      <c r="D116" s="198" t="s">
        <v>181</v>
      </c>
      <c r="E116" s="199" t="s">
        <v>1912</v>
      </c>
      <c r="F116" s="200" t="s">
        <v>1913</v>
      </c>
      <c r="G116" s="201" t="s">
        <v>1443</v>
      </c>
      <c r="H116" s="202">
        <v>1</v>
      </c>
      <c r="I116" s="203"/>
      <c r="J116" s="204">
        <f>ROUND(I116*H116,2)</f>
        <v>0</v>
      </c>
      <c r="K116" s="200" t="s">
        <v>19</v>
      </c>
      <c r="L116" s="46"/>
      <c r="M116" s="277" t="s">
        <v>19</v>
      </c>
      <c r="N116" s="278" t="s">
        <v>40</v>
      </c>
      <c r="O116" s="275"/>
      <c r="P116" s="279">
        <f>O116*H116</f>
        <v>0</v>
      </c>
      <c r="Q116" s="279">
        <v>0</v>
      </c>
      <c r="R116" s="279">
        <f>Q116*H116</f>
        <v>0</v>
      </c>
      <c r="S116" s="279">
        <v>0</v>
      </c>
      <c r="T116" s="28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355</v>
      </c>
    </row>
    <row r="117" s="2" customFormat="1" ht="6.96" customHeight="1">
      <c r="A117" s="40"/>
      <c r="B117" s="61"/>
      <c r="C117" s="62"/>
      <c r="D117" s="62"/>
      <c r="E117" s="62"/>
      <c r="F117" s="62"/>
      <c r="G117" s="62"/>
      <c r="H117" s="62"/>
      <c r="I117" s="62"/>
      <c r="J117" s="62"/>
      <c r="K117" s="62"/>
      <c r="L117" s="46"/>
      <c r="M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</row>
  </sheetData>
  <sheetProtection sheet="1" autoFilter="0" formatColumns="0" formatRows="0" objects="1" scenarios="1" spinCount="100000" saltValue="3Lb6J7g5uRldQdYPjONVIWCfmJbPFLjuh0Z8roiR4SrQ8PB8fA4uzOVrtHb98RKvQ+owsJO1Ef1BBENST6tEQA==" hashValue="S3TZQjyTVZT9vlTQkRbW6n3iMgHCsqe66xj1eNMdyV3v2TGHHLgLz3aUIkFwBHr+zcrnpuVnvUbloF9nq1wHaA==" algorithmName="SHA-512" password="A077"/>
  <autoFilter ref="C82:K116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3191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ROUND((SUM(BE80:BE93)),  2)</f>
        <v>0</v>
      </c>
      <c r="G33" s="40"/>
      <c r="H33" s="40"/>
      <c r="I33" s="150">
        <v>0.20999999999999999</v>
      </c>
      <c r="J33" s="149">
        <f>ROUND(((SUM(BE80:BE93))*I33),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ROUND((SUM(BF80:BF93)),  2)</f>
        <v>0</v>
      </c>
      <c r="G34" s="40"/>
      <c r="H34" s="40"/>
      <c r="I34" s="150">
        <v>0.12</v>
      </c>
      <c r="J34" s="149">
        <f>ROUND(((SUM(BF80:BF93))*I34),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ROUND((SUM(BG80:BG93)),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ROUND((SUM(BH80:BH93)),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ROUND((SUM(BI80:BI93)),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03 - Areálová přípojka NN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2434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166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ZOO Hodonín, Pavilon Akvárií, rozpočet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IO 03 - Areálová přípojka NN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3. 4. 2024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30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28</v>
      </c>
      <c r="D77" s="42"/>
      <c r="E77" s="42"/>
      <c r="F77" s="29" t="str">
        <f>IF(E18="","",E18)</f>
        <v>Vyplň údaj</v>
      </c>
      <c r="G77" s="42"/>
      <c r="H77" s="42"/>
      <c r="I77" s="34" t="s">
        <v>32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3"/>
      <c r="B79" s="174"/>
      <c r="C79" s="175" t="s">
        <v>167</v>
      </c>
      <c r="D79" s="176" t="s">
        <v>54</v>
      </c>
      <c r="E79" s="176" t="s">
        <v>50</v>
      </c>
      <c r="F79" s="176" t="s">
        <v>51</v>
      </c>
      <c r="G79" s="176" t="s">
        <v>168</v>
      </c>
      <c r="H79" s="176" t="s">
        <v>169</v>
      </c>
      <c r="I79" s="176" t="s">
        <v>170</v>
      </c>
      <c r="J79" s="176" t="s">
        <v>139</v>
      </c>
      <c r="K79" s="177" t="s">
        <v>171</v>
      </c>
      <c r="L79" s="178"/>
      <c r="M79" s="94" t="s">
        <v>19</v>
      </c>
      <c r="N79" s="95" t="s">
        <v>39</v>
      </c>
      <c r="O79" s="95" t="s">
        <v>172</v>
      </c>
      <c r="P79" s="95" t="s">
        <v>173</v>
      </c>
      <c r="Q79" s="95" t="s">
        <v>174</v>
      </c>
      <c r="R79" s="95" t="s">
        <v>175</v>
      </c>
      <c r="S79" s="95" t="s">
        <v>176</v>
      </c>
      <c r="T79" s="96" t="s">
        <v>177</v>
      </c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</row>
    <row r="80" s="2" customFormat="1" ht="22.8" customHeight="1">
      <c r="A80" s="40"/>
      <c r="B80" s="41"/>
      <c r="C80" s="101" t="s">
        <v>178</v>
      </c>
      <c r="D80" s="42"/>
      <c r="E80" s="42"/>
      <c r="F80" s="42"/>
      <c r="G80" s="42"/>
      <c r="H80" s="42"/>
      <c r="I80" s="42"/>
      <c r="J80" s="179">
        <f>BK80</f>
        <v>0</v>
      </c>
      <c r="K80" s="42"/>
      <c r="L80" s="46"/>
      <c r="M80" s="97"/>
      <c r="N80" s="180"/>
      <c r="O80" s="98"/>
      <c r="P80" s="181">
        <f>P81</f>
        <v>0</v>
      </c>
      <c r="Q80" s="98"/>
      <c r="R80" s="181">
        <f>R81</f>
        <v>0</v>
      </c>
      <c r="S80" s="98"/>
      <c r="T80" s="182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68</v>
      </c>
      <c r="AU80" s="19" t="s">
        <v>140</v>
      </c>
      <c r="BK80" s="183">
        <f>BK81</f>
        <v>0</v>
      </c>
    </row>
    <row r="81" s="11" customFormat="1" ht="25.92" customHeight="1">
      <c r="A81" s="11"/>
      <c r="B81" s="184"/>
      <c r="C81" s="185"/>
      <c r="D81" s="186" t="s">
        <v>68</v>
      </c>
      <c r="E81" s="187" t="s">
        <v>2450</v>
      </c>
      <c r="F81" s="187" t="s">
        <v>2451</v>
      </c>
      <c r="G81" s="185"/>
      <c r="H81" s="185"/>
      <c r="I81" s="188"/>
      <c r="J81" s="189">
        <f>BK81</f>
        <v>0</v>
      </c>
      <c r="K81" s="185"/>
      <c r="L81" s="190"/>
      <c r="M81" s="191"/>
      <c r="N81" s="192"/>
      <c r="O81" s="192"/>
      <c r="P81" s="193">
        <f>SUM(P82:P93)</f>
        <v>0</v>
      </c>
      <c r="Q81" s="192"/>
      <c r="R81" s="193">
        <f>SUM(R82:R93)</f>
        <v>0</v>
      </c>
      <c r="S81" s="192"/>
      <c r="T81" s="194">
        <f>SUM(T82:T93)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5" t="s">
        <v>77</v>
      </c>
      <c r="AT81" s="196" t="s">
        <v>68</v>
      </c>
      <c r="AU81" s="196" t="s">
        <v>69</v>
      </c>
      <c r="AY81" s="195" t="s">
        <v>180</v>
      </c>
      <c r="BK81" s="197">
        <f>SUM(BK82:BK93)</f>
        <v>0</v>
      </c>
    </row>
    <row r="82" s="2" customFormat="1" ht="24.15" customHeight="1">
      <c r="A82" s="40"/>
      <c r="B82" s="41"/>
      <c r="C82" s="198" t="s">
        <v>77</v>
      </c>
      <c r="D82" s="198" t="s">
        <v>181</v>
      </c>
      <c r="E82" s="199" t="s">
        <v>3192</v>
      </c>
      <c r="F82" s="200" t="s">
        <v>3193</v>
      </c>
      <c r="G82" s="201" t="s">
        <v>1556</v>
      </c>
      <c r="H82" s="202">
        <v>1</v>
      </c>
      <c r="I82" s="203"/>
      <c r="J82" s="204">
        <f>ROUND(I82*H82,2)</f>
        <v>0</v>
      </c>
      <c r="K82" s="200" t="s">
        <v>19</v>
      </c>
      <c r="L82" s="46"/>
      <c r="M82" s="205" t="s">
        <v>19</v>
      </c>
      <c r="N82" s="206" t="s">
        <v>40</v>
      </c>
      <c r="O82" s="86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09" t="s">
        <v>185</v>
      </c>
      <c r="AT82" s="209" t="s">
        <v>181</v>
      </c>
      <c r="AU82" s="209" t="s">
        <v>77</v>
      </c>
      <c r="AY82" s="19" t="s">
        <v>180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9" t="s">
        <v>77</v>
      </c>
      <c r="BK82" s="210">
        <f>ROUND(I82*H82,2)</f>
        <v>0</v>
      </c>
      <c r="BL82" s="19" t="s">
        <v>185</v>
      </c>
      <c r="BM82" s="209" t="s">
        <v>79</v>
      </c>
    </row>
    <row r="83" s="2" customFormat="1" ht="24.15" customHeight="1">
      <c r="A83" s="40"/>
      <c r="B83" s="41"/>
      <c r="C83" s="198" t="s">
        <v>79</v>
      </c>
      <c r="D83" s="198" t="s">
        <v>181</v>
      </c>
      <c r="E83" s="199" t="s">
        <v>3194</v>
      </c>
      <c r="F83" s="200" t="s">
        <v>3195</v>
      </c>
      <c r="G83" s="201" t="s">
        <v>1556</v>
      </c>
      <c r="H83" s="202">
        <v>1</v>
      </c>
      <c r="I83" s="203"/>
      <c r="J83" s="204">
        <f>ROUND(I83*H83,2)</f>
        <v>0</v>
      </c>
      <c r="K83" s="200" t="s">
        <v>19</v>
      </c>
      <c r="L83" s="46"/>
      <c r="M83" s="205" t="s">
        <v>19</v>
      </c>
      <c r="N83" s="206" t="s">
        <v>40</v>
      </c>
      <c r="O83" s="86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9" t="s">
        <v>185</v>
      </c>
      <c r="AT83" s="209" t="s">
        <v>181</v>
      </c>
      <c r="AU83" s="209" t="s">
        <v>77</v>
      </c>
      <c r="AY83" s="19" t="s">
        <v>180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9" t="s">
        <v>77</v>
      </c>
      <c r="BK83" s="210">
        <f>ROUND(I83*H83,2)</f>
        <v>0</v>
      </c>
      <c r="BL83" s="19" t="s">
        <v>185</v>
      </c>
      <c r="BM83" s="209" t="s">
        <v>185</v>
      </c>
    </row>
    <row r="84" s="2" customFormat="1" ht="24.15" customHeight="1">
      <c r="A84" s="40"/>
      <c r="B84" s="41"/>
      <c r="C84" s="198" t="s">
        <v>195</v>
      </c>
      <c r="D84" s="198" t="s">
        <v>181</v>
      </c>
      <c r="E84" s="199" t="s">
        <v>3196</v>
      </c>
      <c r="F84" s="200" t="s">
        <v>3197</v>
      </c>
      <c r="G84" s="201" t="s">
        <v>1556</v>
      </c>
      <c r="H84" s="202">
        <v>1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198</v>
      </c>
    </row>
    <row r="85" s="2" customFormat="1" ht="16.5" customHeight="1">
      <c r="A85" s="40"/>
      <c r="B85" s="41"/>
      <c r="C85" s="198" t="s">
        <v>185</v>
      </c>
      <c r="D85" s="198" t="s">
        <v>181</v>
      </c>
      <c r="E85" s="199" t="s">
        <v>3198</v>
      </c>
      <c r="F85" s="200" t="s">
        <v>3199</v>
      </c>
      <c r="G85" s="201" t="s">
        <v>1556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201</v>
      </c>
    </row>
    <row r="86" s="2" customFormat="1" ht="16.5" customHeight="1">
      <c r="A86" s="40"/>
      <c r="B86" s="41"/>
      <c r="C86" s="198" t="s">
        <v>202</v>
      </c>
      <c r="D86" s="198" t="s">
        <v>181</v>
      </c>
      <c r="E86" s="199" t="s">
        <v>3200</v>
      </c>
      <c r="F86" s="200" t="s">
        <v>3201</v>
      </c>
      <c r="G86" s="201" t="s">
        <v>1556</v>
      </c>
      <c r="H86" s="202">
        <v>1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205</v>
      </c>
    </row>
    <row r="87" s="2" customFormat="1" ht="33" customHeight="1">
      <c r="A87" s="40"/>
      <c r="B87" s="41"/>
      <c r="C87" s="198" t="s">
        <v>198</v>
      </c>
      <c r="D87" s="198" t="s">
        <v>181</v>
      </c>
      <c r="E87" s="199" t="s">
        <v>3202</v>
      </c>
      <c r="F87" s="200" t="s">
        <v>3203</v>
      </c>
      <c r="G87" s="201" t="s">
        <v>1556</v>
      </c>
      <c r="H87" s="202">
        <v>4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8</v>
      </c>
    </row>
    <row r="88" s="2" customFormat="1" ht="37.8" customHeight="1">
      <c r="A88" s="40"/>
      <c r="B88" s="41"/>
      <c r="C88" s="198" t="s">
        <v>209</v>
      </c>
      <c r="D88" s="198" t="s">
        <v>181</v>
      </c>
      <c r="E88" s="199" t="s">
        <v>3204</v>
      </c>
      <c r="F88" s="200" t="s">
        <v>3205</v>
      </c>
      <c r="G88" s="201" t="s">
        <v>1556</v>
      </c>
      <c r="H88" s="202">
        <v>8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185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185</v>
      </c>
      <c r="BM88" s="209" t="s">
        <v>212</v>
      </c>
    </row>
    <row r="89" s="2" customFormat="1" ht="37.8" customHeight="1">
      <c r="A89" s="40"/>
      <c r="B89" s="41"/>
      <c r="C89" s="198" t="s">
        <v>201</v>
      </c>
      <c r="D89" s="198" t="s">
        <v>181</v>
      </c>
      <c r="E89" s="199" t="s">
        <v>3206</v>
      </c>
      <c r="F89" s="200" t="s">
        <v>3207</v>
      </c>
      <c r="G89" s="201" t="s">
        <v>1556</v>
      </c>
      <c r="H89" s="202">
        <v>8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216</v>
      </c>
    </row>
    <row r="90" s="2" customFormat="1" ht="16.5" customHeight="1">
      <c r="A90" s="40"/>
      <c r="B90" s="41"/>
      <c r="C90" s="198" t="s">
        <v>220</v>
      </c>
      <c r="D90" s="198" t="s">
        <v>181</v>
      </c>
      <c r="E90" s="199" t="s">
        <v>3208</v>
      </c>
      <c r="F90" s="200" t="s">
        <v>3209</v>
      </c>
      <c r="G90" s="201" t="s">
        <v>1556</v>
      </c>
      <c r="H90" s="202">
        <v>8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223</v>
      </c>
    </row>
    <row r="91" s="2" customFormat="1" ht="16.5" customHeight="1">
      <c r="A91" s="40"/>
      <c r="B91" s="41"/>
      <c r="C91" s="198" t="s">
        <v>205</v>
      </c>
      <c r="D91" s="198" t="s">
        <v>181</v>
      </c>
      <c r="E91" s="199" t="s">
        <v>3210</v>
      </c>
      <c r="F91" s="200" t="s">
        <v>3211</v>
      </c>
      <c r="G91" s="201" t="s">
        <v>1556</v>
      </c>
      <c r="H91" s="202">
        <v>8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228</v>
      </c>
    </row>
    <row r="92" s="2" customFormat="1" ht="21.75" customHeight="1">
      <c r="A92" s="40"/>
      <c r="B92" s="41"/>
      <c r="C92" s="198" t="s">
        <v>229</v>
      </c>
      <c r="D92" s="198" t="s">
        <v>181</v>
      </c>
      <c r="E92" s="199" t="s">
        <v>3212</v>
      </c>
      <c r="F92" s="200" t="s">
        <v>3213</v>
      </c>
      <c r="G92" s="201" t="s">
        <v>1556</v>
      </c>
      <c r="H92" s="202">
        <v>8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232</v>
      </c>
    </row>
    <row r="93" s="2" customFormat="1" ht="24.15" customHeight="1">
      <c r="A93" s="40"/>
      <c r="B93" s="41"/>
      <c r="C93" s="198" t="s">
        <v>8</v>
      </c>
      <c r="D93" s="198" t="s">
        <v>181</v>
      </c>
      <c r="E93" s="199" t="s">
        <v>3214</v>
      </c>
      <c r="F93" s="200" t="s">
        <v>3215</v>
      </c>
      <c r="G93" s="201" t="s">
        <v>385</v>
      </c>
      <c r="H93" s="202">
        <v>15</v>
      </c>
      <c r="I93" s="203"/>
      <c r="J93" s="204">
        <f>ROUND(I93*H93,2)</f>
        <v>0</v>
      </c>
      <c r="K93" s="200" t="s">
        <v>19</v>
      </c>
      <c r="L93" s="46"/>
      <c r="M93" s="277" t="s">
        <v>19</v>
      </c>
      <c r="N93" s="278" t="s">
        <v>40</v>
      </c>
      <c r="O93" s="275"/>
      <c r="P93" s="279">
        <f>O93*H93</f>
        <v>0</v>
      </c>
      <c r="Q93" s="279">
        <v>0</v>
      </c>
      <c r="R93" s="279">
        <f>Q93*H93</f>
        <v>0</v>
      </c>
      <c r="S93" s="279">
        <v>0</v>
      </c>
      <c r="T93" s="280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236</v>
      </c>
    </row>
    <row r="94" s="2" customFormat="1" ht="6.96" customHeight="1">
      <c r="A94" s="40"/>
      <c r="B94" s="61"/>
      <c r="C94" s="62"/>
      <c r="D94" s="62"/>
      <c r="E94" s="62"/>
      <c r="F94" s="62"/>
      <c r="G94" s="62"/>
      <c r="H94" s="62"/>
      <c r="I94" s="62"/>
      <c r="J94" s="62"/>
      <c r="K94" s="62"/>
      <c r="L94" s="46"/>
      <c r="M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</sheetData>
  <sheetProtection sheet="1" autoFilter="0" formatColumns="0" formatRows="0" objects="1" scenarios="1" spinCount="100000" saltValue="xPBgJRSJ35hVhTMfqnM5G0409PFYUdsKJs7lbWlVepl+xTZM65GAVj79QaT9ioPuMm87OPCSp/GTlKQUWku6+A==" hashValue="+Tq0EjdsFRBX+gsDMhr1QZpyMKaIUL0wudyqvS3SNp4jI+iSng2RwsHD+O/gPlzOVq1MIRvldwHuwP4lWtEO4w==" algorithmName="SHA-512" password="A077"/>
  <autoFilter ref="C79:K93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3216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ROUND((SUM(BE83:BE137)),  2)</f>
        <v>0</v>
      </c>
      <c r="G33" s="40"/>
      <c r="H33" s="40"/>
      <c r="I33" s="150">
        <v>0.20999999999999999</v>
      </c>
      <c r="J33" s="149">
        <f>ROUND(((SUM(BE83:BE137))*I33),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ROUND((SUM(BF83:BF137)),  2)</f>
        <v>0</v>
      </c>
      <c r="G34" s="40"/>
      <c r="H34" s="40"/>
      <c r="I34" s="150">
        <v>0.12</v>
      </c>
      <c r="J34" s="149">
        <f>ROUND(((SUM(BF83:BF137))*I34),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ROUND((SUM(BG83:BG137)),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ROUND((SUM(BH83:BH137)),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ROUND((SUM(BI83:BI137)),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04 - Přeložka areálového vodovodu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1915</v>
      </c>
      <c r="E61" s="170"/>
      <c r="F61" s="170"/>
      <c r="G61" s="170"/>
      <c r="H61" s="170"/>
      <c r="I61" s="170"/>
      <c r="J61" s="171">
        <f>J103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1916</v>
      </c>
      <c r="E62" s="170"/>
      <c r="F62" s="170"/>
      <c r="G62" s="170"/>
      <c r="H62" s="170"/>
      <c r="I62" s="170"/>
      <c r="J62" s="171">
        <f>J107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164</v>
      </c>
      <c r="E63" s="170"/>
      <c r="F63" s="170"/>
      <c r="G63" s="170"/>
      <c r="H63" s="170"/>
      <c r="I63" s="170"/>
      <c r="J63" s="171">
        <f>J133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166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ZOO Hodonín, Pavilon Akvárií, rozpočet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135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04 - Přeložka areálového vodovodu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3"/>
      <c r="B82" s="174"/>
      <c r="C82" s="175" t="s">
        <v>167</v>
      </c>
      <c r="D82" s="176" t="s">
        <v>54</v>
      </c>
      <c r="E82" s="176" t="s">
        <v>50</v>
      </c>
      <c r="F82" s="176" t="s">
        <v>51</v>
      </c>
      <c r="G82" s="176" t="s">
        <v>168</v>
      </c>
      <c r="H82" s="176" t="s">
        <v>169</v>
      </c>
      <c r="I82" s="176" t="s">
        <v>170</v>
      </c>
      <c r="J82" s="176" t="s">
        <v>139</v>
      </c>
      <c r="K82" s="177" t="s">
        <v>171</v>
      </c>
      <c r="L82" s="178"/>
      <c r="M82" s="94" t="s">
        <v>19</v>
      </c>
      <c r="N82" s="95" t="s">
        <v>39</v>
      </c>
      <c r="O82" s="95" t="s">
        <v>172</v>
      </c>
      <c r="P82" s="95" t="s">
        <v>173</v>
      </c>
      <c r="Q82" s="95" t="s">
        <v>174</v>
      </c>
      <c r="R82" s="95" t="s">
        <v>175</v>
      </c>
      <c r="S82" s="95" t="s">
        <v>176</v>
      </c>
      <c r="T82" s="96" t="s">
        <v>177</v>
      </c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</row>
    <row r="83" s="2" customFormat="1" ht="22.8" customHeight="1">
      <c r="A83" s="40"/>
      <c r="B83" s="41"/>
      <c r="C83" s="101" t="s">
        <v>178</v>
      </c>
      <c r="D83" s="42"/>
      <c r="E83" s="42"/>
      <c r="F83" s="42"/>
      <c r="G83" s="42"/>
      <c r="H83" s="42"/>
      <c r="I83" s="42"/>
      <c r="J83" s="179">
        <f>BK83</f>
        <v>0</v>
      </c>
      <c r="K83" s="42"/>
      <c r="L83" s="46"/>
      <c r="M83" s="97"/>
      <c r="N83" s="180"/>
      <c r="O83" s="98"/>
      <c r="P83" s="181">
        <f>P84+P103+P107+P133</f>
        <v>0</v>
      </c>
      <c r="Q83" s="98"/>
      <c r="R83" s="181">
        <f>R84+R103+R107+R133</f>
        <v>0</v>
      </c>
      <c r="S83" s="98"/>
      <c r="T83" s="182">
        <f>T84+T103+T107+T133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140</v>
      </c>
      <c r="BK83" s="183">
        <f>BK84+BK103+BK107+BK133</f>
        <v>0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77</v>
      </c>
      <c r="F84" s="187" t="s">
        <v>179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SUM(P85:P102)</f>
        <v>0</v>
      </c>
      <c r="Q84" s="192"/>
      <c r="R84" s="193">
        <f>SUM(R85:R102)</f>
        <v>0</v>
      </c>
      <c r="S84" s="192"/>
      <c r="T84" s="194">
        <f>SUM(T85:T102)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77</v>
      </c>
      <c r="AT84" s="196" t="s">
        <v>68</v>
      </c>
      <c r="AU84" s="196" t="s">
        <v>69</v>
      </c>
      <c r="AY84" s="195" t="s">
        <v>180</v>
      </c>
      <c r="BK84" s="197">
        <f>SUM(BK85:BK102)</f>
        <v>0</v>
      </c>
    </row>
    <row r="85" s="2" customFormat="1" ht="24.15" customHeight="1">
      <c r="A85" s="40"/>
      <c r="B85" s="41"/>
      <c r="C85" s="198" t="s">
        <v>77</v>
      </c>
      <c r="D85" s="198" t="s">
        <v>181</v>
      </c>
      <c r="E85" s="199" t="s">
        <v>1923</v>
      </c>
      <c r="F85" s="200" t="s">
        <v>1924</v>
      </c>
      <c r="G85" s="201" t="s">
        <v>184</v>
      </c>
      <c r="H85" s="202">
        <v>30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79</v>
      </c>
    </row>
    <row r="86" s="2" customFormat="1" ht="37.8" customHeight="1">
      <c r="A86" s="40"/>
      <c r="B86" s="41"/>
      <c r="C86" s="198" t="s">
        <v>79</v>
      </c>
      <c r="D86" s="198" t="s">
        <v>181</v>
      </c>
      <c r="E86" s="199" t="s">
        <v>1925</v>
      </c>
      <c r="F86" s="200" t="s">
        <v>1926</v>
      </c>
      <c r="G86" s="201" t="s">
        <v>1927</v>
      </c>
      <c r="H86" s="202">
        <v>15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185</v>
      </c>
    </row>
    <row r="87" s="2" customFormat="1" ht="24.15" customHeight="1">
      <c r="A87" s="40"/>
      <c r="B87" s="41"/>
      <c r="C87" s="198" t="s">
        <v>195</v>
      </c>
      <c r="D87" s="198" t="s">
        <v>181</v>
      </c>
      <c r="E87" s="199" t="s">
        <v>1934</v>
      </c>
      <c r="F87" s="200" t="s">
        <v>1935</v>
      </c>
      <c r="G87" s="201" t="s">
        <v>188</v>
      </c>
      <c r="H87" s="202">
        <v>181.19999999999999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198</v>
      </c>
    </row>
    <row r="88" s="12" customFormat="1">
      <c r="A88" s="12"/>
      <c r="B88" s="211"/>
      <c r="C88" s="212"/>
      <c r="D88" s="213" t="s">
        <v>189</v>
      </c>
      <c r="E88" s="214" t="s">
        <v>19</v>
      </c>
      <c r="F88" s="215" t="s">
        <v>3217</v>
      </c>
      <c r="G88" s="212"/>
      <c r="H88" s="216">
        <v>115.2</v>
      </c>
      <c r="I88" s="217"/>
      <c r="J88" s="212"/>
      <c r="K88" s="212"/>
      <c r="L88" s="218"/>
      <c r="M88" s="219"/>
      <c r="N88" s="220"/>
      <c r="O88" s="220"/>
      <c r="P88" s="220"/>
      <c r="Q88" s="220"/>
      <c r="R88" s="220"/>
      <c r="S88" s="220"/>
      <c r="T88" s="221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T88" s="222" t="s">
        <v>189</v>
      </c>
      <c r="AU88" s="222" t="s">
        <v>77</v>
      </c>
      <c r="AV88" s="12" t="s">
        <v>79</v>
      </c>
      <c r="AW88" s="12" t="s">
        <v>31</v>
      </c>
      <c r="AX88" s="12" t="s">
        <v>69</v>
      </c>
      <c r="AY88" s="222" t="s">
        <v>180</v>
      </c>
    </row>
    <row r="89" s="12" customFormat="1">
      <c r="A89" s="12"/>
      <c r="B89" s="211"/>
      <c r="C89" s="212"/>
      <c r="D89" s="213" t="s">
        <v>189</v>
      </c>
      <c r="E89" s="214" t="s">
        <v>19</v>
      </c>
      <c r="F89" s="215" t="s">
        <v>3218</v>
      </c>
      <c r="G89" s="212"/>
      <c r="H89" s="216">
        <v>66</v>
      </c>
      <c r="I89" s="217"/>
      <c r="J89" s="212"/>
      <c r="K89" s="212"/>
      <c r="L89" s="218"/>
      <c r="M89" s="219"/>
      <c r="N89" s="220"/>
      <c r="O89" s="220"/>
      <c r="P89" s="220"/>
      <c r="Q89" s="220"/>
      <c r="R89" s="220"/>
      <c r="S89" s="220"/>
      <c r="T89" s="221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T89" s="222" t="s">
        <v>189</v>
      </c>
      <c r="AU89" s="222" t="s">
        <v>77</v>
      </c>
      <c r="AV89" s="12" t="s">
        <v>79</v>
      </c>
      <c r="AW89" s="12" t="s">
        <v>31</v>
      </c>
      <c r="AX89" s="12" t="s">
        <v>69</v>
      </c>
      <c r="AY89" s="222" t="s">
        <v>180</v>
      </c>
    </row>
    <row r="90" s="13" customFormat="1">
      <c r="A90" s="13"/>
      <c r="B90" s="223"/>
      <c r="C90" s="224"/>
      <c r="D90" s="213" t="s">
        <v>189</v>
      </c>
      <c r="E90" s="225" t="s">
        <v>19</v>
      </c>
      <c r="F90" s="226" t="s">
        <v>194</v>
      </c>
      <c r="G90" s="224"/>
      <c r="H90" s="227">
        <v>181.19999999999999</v>
      </c>
      <c r="I90" s="228"/>
      <c r="J90" s="224"/>
      <c r="K90" s="224"/>
      <c r="L90" s="229"/>
      <c r="M90" s="230"/>
      <c r="N90" s="231"/>
      <c r="O90" s="231"/>
      <c r="P90" s="231"/>
      <c r="Q90" s="231"/>
      <c r="R90" s="231"/>
      <c r="S90" s="231"/>
      <c r="T90" s="232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3" t="s">
        <v>189</v>
      </c>
      <c r="AU90" s="233" t="s">
        <v>77</v>
      </c>
      <c r="AV90" s="13" t="s">
        <v>185</v>
      </c>
      <c r="AW90" s="13" t="s">
        <v>31</v>
      </c>
      <c r="AX90" s="13" t="s">
        <v>77</v>
      </c>
      <c r="AY90" s="233" t="s">
        <v>180</v>
      </c>
    </row>
    <row r="91" s="2" customFormat="1" ht="24.15" customHeight="1">
      <c r="A91" s="40"/>
      <c r="B91" s="41"/>
      <c r="C91" s="198" t="s">
        <v>185</v>
      </c>
      <c r="D91" s="198" t="s">
        <v>181</v>
      </c>
      <c r="E91" s="199" t="s">
        <v>1940</v>
      </c>
      <c r="F91" s="200" t="s">
        <v>1941</v>
      </c>
      <c r="G91" s="201" t="s">
        <v>307</v>
      </c>
      <c r="H91" s="202">
        <v>453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201</v>
      </c>
    </row>
    <row r="92" s="12" customFormat="1">
      <c r="A92" s="12"/>
      <c r="B92" s="211"/>
      <c r="C92" s="212"/>
      <c r="D92" s="213" t="s">
        <v>189</v>
      </c>
      <c r="E92" s="214" t="s">
        <v>19</v>
      </c>
      <c r="F92" s="215" t="s">
        <v>3219</v>
      </c>
      <c r="G92" s="212"/>
      <c r="H92" s="216">
        <v>453</v>
      </c>
      <c r="I92" s="217"/>
      <c r="J92" s="212"/>
      <c r="K92" s="212"/>
      <c r="L92" s="218"/>
      <c r="M92" s="219"/>
      <c r="N92" s="220"/>
      <c r="O92" s="220"/>
      <c r="P92" s="220"/>
      <c r="Q92" s="220"/>
      <c r="R92" s="220"/>
      <c r="S92" s="220"/>
      <c r="T92" s="221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T92" s="222" t="s">
        <v>189</v>
      </c>
      <c r="AU92" s="222" t="s">
        <v>77</v>
      </c>
      <c r="AV92" s="12" t="s">
        <v>79</v>
      </c>
      <c r="AW92" s="12" t="s">
        <v>31</v>
      </c>
      <c r="AX92" s="12" t="s">
        <v>69</v>
      </c>
      <c r="AY92" s="222" t="s">
        <v>180</v>
      </c>
    </row>
    <row r="93" s="13" customFormat="1">
      <c r="A93" s="13"/>
      <c r="B93" s="223"/>
      <c r="C93" s="224"/>
      <c r="D93" s="213" t="s">
        <v>189</v>
      </c>
      <c r="E93" s="225" t="s">
        <v>19</v>
      </c>
      <c r="F93" s="226" t="s">
        <v>194</v>
      </c>
      <c r="G93" s="224"/>
      <c r="H93" s="227">
        <v>453</v>
      </c>
      <c r="I93" s="228"/>
      <c r="J93" s="224"/>
      <c r="K93" s="224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189</v>
      </c>
      <c r="AU93" s="233" t="s">
        <v>77</v>
      </c>
      <c r="AV93" s="13" t="s">
        <v>185</v>
      </c>
      <c r="AW93" s="13" t="s">
        <v>31</v>
      </c>
      <c r="AX93" s="13" t="s">
        <v>77</v>
      </c>
      <c r="AY93" s="233" t="s">
        <v>180</v>
      </c>
    </row>
    <row r="94" s="2" customFormat="1" ht="24.15" customHeight="1">
      <c r="A94" s="40"/>
      <c r="B94" s="41"/>
      <c r="C94" s="198" t="s">
        <v>202</v>
      </c>
      <c r="D94" s="198" t="s">
        <v>181</v>
      </c>
      <c r="E94" s="199" t="s">
        <v>1943</v>
      </c>
      <c r="F94" s="200" t="s">
        <v>1944</v>
      </c>
      <c r="G94" s="201" t="s">
        <v>307</v>
      </c>
      <c r="H94" s="202">
        <v>453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205</v>
      </c>
    </row>
    <row r="95" s="2" customFormat="1" ht="24.15" customHeight="1">
      <c r="A95" s="40"/>
      <c r="B95" s="41"/>
      <c r="C95" s="198" t="s">
        <v>198</v>
      </c>
      <c r="D95" s="198" t="s">
        <v>181</v>
      </c>
      <c r="E95" s="199" t="s">
        <v>1951</v>
      </c>
      <c r="F95" s="200" t="s">
        <v>1952</v>
      </c>
      <c r="G95" s="201" t="s">
        <v>188</v>
      </c>
      <c r="H95" s="202">
        <v>181.19999999999999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8</v>
      </c>
    </row>
    <row r="96" s="2" customFormat="1" ht="24.15" customHeight="1">
      <c r="A96" s="40"/>
      <c r="B96" s="41"/>
      <c r="C96" s="198" t="s">
        <v>209</v>
      </c>
      <c r="D96" s="198" t="s">
        <v>181</v>
      </c>
      <c r="E96" s="199" t="s">
        <v>1958</v>
      </c>
      <c r="F96" s="200" t="s">
        <v>1959</v>
      </c>
      <c r="G96" s="201" t="s">
        <v>188</v>
      </c>
      <c r="H96" s="202">
        <v>181.19999999999999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212</v>
      </c>
    </row>
    <row r="97" s="2" customFormat="1" ht="24.15" customHeight="1">
      <c r="A97" s="40"/>
      <c r="B97" s="41"/>
      <c r="C97" s="198" t="s">
        <v>201</v>
      </c>
      <c r="D97" s="198" t="s">
        <v>181</v>
      </c>
      <c r="E97" s="199" t="s">
        <v>3180</v>
      </c>
      <c r="F97" s="200" t="s">
        <v>3220</v>
      </c>
      <c r="G97" s="201" t="s">
        <v>188</v>
      </c>
      <c r="H97" s="202">
        <v>38.399999999999999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216</v>
      </c>
    </row>
    <row r="98" s="2" customFormat="1">
      <c r="A98" s="40"/>
      <c r="B98" s="41"/>
      <c r="C98" s="42"/>
      <c r="D98" s="213" t="s">
        <v>217</v>
      </c>
      <c r="E98" s="42"/>
      <c r="F98" s="234" t="s">
        <v>3221</v>
      </c>
      <c r="G98" s="42"/>
      <c r="H98" s="42"/>
      <c r="I98" s="235"/>
      <c r="J98" s="42"/>
      <c r="K98" s="42"/>
      <c r="L98" s="46"/>
      <c r="M98" s="236"/>
      <c r="N98" s="237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217</v>
      </c>
      <c r="AU98" s="19" t="s">
        <v>77</v>
      </c>
    </row>
    <row r="99" s="2" customFormat="1" ht="33" customHeight="1">
      <c r="A99" s="40"/>
      <c r="B99" s="41"/>
      <c r="C99" s="198" t="s">
        <v>220</v>
      </c>
      <c r="D99" s="198" t="s">
        <v>181</v>
      </c>
      <c r="E99" s="199" t="s">
        <v>1962</v>
      </c>
      <c r="F99" s="200" t="s">
        <v>1963</v>
      </c>
      <c r="G99" s="201" t="s">
        <v>188</v>
      </c>
      <c r="H99" s="202">
        <v>38.399999999999999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223</v>
      </c>
    </row>
    <row r="100" s="2" customFormat="1" ht="24.15" customHeight="1">
      <c r="A100" s="40"/>
      <c r="B100" s="41"/>
      <c r="C100" s="198" t="s">
        <v>205</v>
      </c>
      <c r="D100" s="198" t="s">
        <v>181</v>
      </c>
      <c r="E100" s="199" t="s">
        <v>1964</v>
      </c>
      <c r="F100" s="200" t="s">
        <v>1965</v>
      </c>
      <c r="G100" s="201" t="s">
        <v>188</v>
      </c>
      <c r="H100" s="202">
        <v>38.399999999999999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228</v>
      </c>
    </row>
    <row r="101" s="12" customFormat="1">
      <c r="A101" s="12"/>
      <c r="B101" s="211"/>
      <c r="C101" s="212"/>
      <c r="D101" s="213" t="s">
        <v>189</v>
      </c>
      <c r="E101" s="214" t="s">
        <v>19</v>
      </c>
      <c r="F101" s="215" t="s">
        <v>3222</v>
      </c>
      <c r="G101" s="212"/>
      <c r="H101" s="216">
        <v>38.399999999999999</v>
      </c>
      <c r="I101" s="217"/>
      <c r="J101" s="212"/>
      <c r="K101" s="212"/>
      <c r="L101" s="218"/>
      <c r="M101" s="219"/>
      <c r="N101" s="220"/>
      <c r="O101" s="220"/>
      <c r="P101" s="220"/>
      <c r="Q101" s="220"/>
      <c r="R101" s="220"/>
      <c r="S101" s="220"/>
      <c r="T101" s="22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22" t="s">
        <v>189</v>
      </c>
      <c r="AU101" s="222" t="s">
        <v>77</v>
      </c>
      <c r="AV101" s="12" t="s">
        <v>79</v>
      </c>
      <c r="AW101" s="12" t="s">
        <v>31</v>
      </c>
      <c r="AX101" s="12" t="s">
        <v>69</v>
      </c>
      <c r="AY101" s="222" t="s">
        <v>180</v>
      </c>
    </row>
    <row r="102" s="13" customFormat="1">
      <c r="A102" s="13"/>
      <c r="B102" s="223"/>
      <c r="C102" s="224"/>
      <c r="D102" s="213" t="s">
        <v>189</v>
      </c>
      <c r="E102" s="225" t="s">
        <v>19</v>
      </c>
      <c r="F102" s="226" t="s">
        <v>194</v>
      </c>
      <c r="G102" s="224"/>
      <c r="H102" s="227">
        <v>38.399999999999999</v>
      </c>
      <c r="I102" s="228"/>
      <c r="J102" s="224"/>
      <c r="K102" s="224"/>
      <c r="L102" s="229"/>
      <c r="M102" s="230"/>
      <c r="N102" s="231"/>
      <c r="O102" s="231"/>
      <c r="P102" s="231"/>
      <c r="Q102" s="231"/>
      <c r="R102" s="231"/>
      <c r="S102" s="231"/>
      <c r="T102" s="23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3" t="s">
        <v>189</v>
      </c>
      <c r="AU102" s="233" t="s">
        <v>77</v>
      </c>
      <c r="AV102" s="13" t="s">
        <v>185</v>
      </c>
      <c r="AW102" s="13" t="s">
        <v>31</v>
      </c>
      <c r="AX102" s="13" t="s">
        <v>77</v>
      </c>
      <c r="AY102" s="233" t="s">
        <v>180</v>
      </c>
    </row>
    <row r="103" s="11" customFormat="1" ht="25.92" customHeight="1">
      <c r="A103" s="11"/>
      <c r="B103" s="184"/>
      <c r="C103" s="185"/>
      <c r="D103" s="186" t="s">
        <v>68</v>
      </c>
      <c r="E103" s="187" t="s">
        <v>317</v>
      </c>
      <c r="F103" s="187" t="s">
        <v>1968</v>
      </c>
      <c r="G103" s="185"/>
      <c r="H103" s="185"/>
      <c r="I103" s="188"/>
      <c r="J103" s="189">
        <f>BK103</f>
        <v>0</v>
      </c>
      <c r="K103" s="185"/>
      <c r="L103" s="190"/>
      <c r="M103" s="191"/>
      <c r="N103" s="192"/>
      <c r="O103" s="192"/>
      <c r="P103" s="193">
        <f>SUM(P104:P106)</f>
        <v>0</v>
      </c>
      <c r="Q103" s="192"/>
      <c r="R103" s="193">
        <f>SUM(R104:R106)</f>
        <v>0</v>
      </c>
      <c r="S103" s="192"/>
      <c r="T103" s="194">
        <f>SUM(T104:T106)</f>
        <v>0</v>
      </c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R103" s="195" t="s">
        <v>77</v>
      </c>
      <c r="AT103" s="196" t="s">
        <v>68</v>
      </c>
      <c r="AU103" s="196" t="s">
        <v>69</v>
      </c>
      <c r="AY103" s="195" t="s">
        <v>180</v>
      </c>
      <c r="BK103" s="197">
        <f>SUM(BK104:BK106)</f>
        <v>0</v>
      </c>
    </row>
    <row r="104" s="2" customFormat="1" ht="24.15" customHeight="1">
      <c r="A104" s="40"/>
      <c r="B104" s="41"/>
      <c r="C104" s="198" t="s">
        <v>229</v>
      </c>
      <c r="D104" s="198" t="s">
        <v>181</v>
      </c>
      <c r="E104" s="199" t="s">
        <v>214</v>
      </c>
      <c r="F104" s="200" t="s">
        <v>1969</v>
      </c>
      <c r="G104" s="201" t="s">
        <v>188</v>
      </c>
      <c r="H104" s="202">
        <v>142.80000000000001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232</v>
      </c>
    </row>
    <row r="105" s="12" customFormat="1">
      <c r="A105" s="12"/>
      <c r="B105" s="211"/>
      <c r="C105" s="212"/>
      <c r="D105" s="213" t="s">
        <v>189</v>
      </c>
      <c r="E105" s="214" t="s">
        <v>19</v>
      </c>
      <c r="F105" s="215" t="s">
        <v>3223</v>
      </c>
      <c r="G105" s="212"/>
      <c r="H105" s="216">
        <v>142.80000000000001</v>
      </c>
      <c r="I105" s="217"/>
      <c r="J105" s="212"/>
      <c r="K105" s="212"/>
      <c r="L105" s="218"/>
      <c r="M105" s="219"/>
      <c r="N105" s="220"/>
      <c r="O105" s="220"/>
      <c r="P105" s="220"/>
      <c r="Q105" s="220"/>
      <c r="R105" s="220"/>
      <c r="S105" s="220"/>
      <c r="T105" s="22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22" t="s">
        <v>189</v>
      </c>
      <c r="AU105" s="222" t="s">
        <v>77</v>
      </c>
      <c r="AV105" s="12" t="s">
        <v>79</v>
      </c>
      <c r="AW105" s="12" t="s">
        <v>31</v>
      </c>
      <c r="AX105" s="12" t="s">
        <v>69</v>
      </c>
      <c r="AY105" s="222" t="s">
        <v>180</v>
      </c>
    </row>
    <row r="106" s="13" customFormat="1">
      <c r="A106" s="13"/>
      <c r="B106" s="223"/>
      <c r="C106" s="224"/>
      <c r="D106" s="213" t="s">
        <v>189</v>
      </c>
      <c r="E106" s="225" t="s">
        <v>19</v>
      </c>
      <c r="F106" s="226" t="s">
        <v>194</v>
      </c>
      <c r="G106" s="224"/>
      <c r="H106" s="227">
        <v>142.80000000000001</v>
      </c>
      <c r="I106" s="228"/>
      <c r="J106" s="224"/>
      <c r="K106" s="224"/>
      <c r="L106" s="229"/>
      <c r="M106" s="230"/>
      <c r="N106" s="231"/>
      <c r="O106" s="231"/>
      <c r="P106" s="231"/>
      <c r="Q106" s="231"/>
      <c r="R106" s="231"/>
      <c r="S106" s="231"/>
      <c r="T106" s="23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3" t="s">
        <v>189</v>
      </c>
      <c r="AU106" s="233" t="s">
        <v>77</v>
      </c>
      <c r="AV106" s="13" t="s">
        <v>185</v>
      </c>
      <c r="AW106" s="13" t="s">
        <v>31</v>
      </c>
      <c r="AX106" s="13" t="s">
        <v>77</v>
      </c>
      <c r="AY106" s="233" t="s">
        <v>180</v>
      </c>
    </row>
    <row r="107" s="11" customFormat="1" ht="25.92" customHeight="1">
      <c r="A107" s="11"/>
      <c r="B107" s="184"/>
      <c r="C107" s="185"/>
      <c r="D107" s="186" t="s">
        <v>68</v>
      </c>
      <c r="E107" s="187" t="s">
        <v>201</v>
      </c>
      <c r="F107" s="187" t="s">
        <v>1975</v>
      </c>
      <c r="G107" s="185"/>
      <c r="H107" s="185"/>
      <c r="I107" s="188"/>
      <c r="J107" s="189">
        <f>BK107</f>
        <v>0</v>
      </c>
      <c r="K107" s="185"/>
      <c r="L107" s="190"/>
      <c r="M107" s="191"/>
      <c r="N107" s="192"/>
      <c r="O107" s="192"/>
      <c r="P107" s="193">
        <f>SUM(P108:P132)</f>
        <v>0</v>
      </c>
      <c r="Q107" s="192"/>
      <c r="R107" s="193">
        <f>SUM(R108:R132)</f>
        <v>0</v>
      </c>
      <c r="S107" s="192"/>
      <c r="T107" s="194">
        <f>SUM(T108:T132)</f>
        <v>0</v>
      </c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R107" s="195" t="s">
        <v>77</v>
      </c>
      <c r="AT107" s="196" t="s">
        <v>68</v>
      </c>
      <c r="AU107" s="196" t="s">
        <v>69</v>
      </c>
      <c r="AY107" s="195" t="s">
        <v>180</v>
      </c>
      <c r="BK107" s="197">
        <f>SUM(BK108:BK132)</f>
        <v>0</v>
      </c>
    </row>
    <row r="108" s="2" customFormat="1" ht="24.15" customHeight="1">
      <c r="A108" s="40"/>
      <c r="B108" s="41"/>
      <c r="C108" s="198" t="s">
        <v>8</v>
      </c>
      <c r="D108" s="198" t="s">
        <v>181</v>
      </c>
      <c r="E108" s="199" t="s">
        <v>1978</v>
      </c>
      <c r="F108" s="200" t="s">
        <v>1979</v>
      </c>
      <c r="G108" s="201" t="s">
        <v>385</v>
      </c>
      <c r="H108" s="202">
        <v>24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236</v>
      </c>
    </row>
    <row r="109" s="2" customFormat="1" ht="24.15" customHeight="1">
      <c r="A109" s="40"/>
      <c r="B109" s="41"/>
      <c r="C109" s="198" t="s">
        <v>263</v>
      </c>
      <c r="D109" s="198" t="s">
        <v>181</v>
      </c>
      <c r="E109" s="199" t="s">
        <v>3224</v>
      </c>
      <c r="F109" s="200" t="s">
        <v>3225</v>
      </c>
      <c r="G109" s="201" t="s">
        <v>385</v>
      </c>
      <c r="H109" s="202">
        <v>72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266</v>
      </c>
    </row>
    <row r="110" s="2" customFormat="1" ht="24.15" customHeight="1">
      <c r="A110" s="40"/>
      <c r="B110" s="41"/>
      <c r="C110" s="198" t="s">
        <v>212</v>
      </c>
      <c r="D110" s="198" t="s">
        <v>181</v>
      </c>
      <c r="E110" s="199" t="s">
        <v>3226</v>
      </c>
      <c r="F110" s="200" t="s">
        <v>3227</v>
      </c>
      <c r="G110" s="201" t="s">
        <v>1556</v>
      </c>
      <c r="H110" s="202">
        <v>2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275</v>
      </c>
    </row>
    <row r="111" s="2" customFormat="1" ht="24.15" customHeight="1">
      <c r="A111" s="40"/>
      <c r="B111" s="41"/>
      <c r="C111" s="198" t="s">
        <v>304</v>
      </c>
      <c r="D111" s="198" t="s">
        <v>181</v>
      </c>
      <c r="E111" s="199" t="s">
        <v>3228</v>
      </c>
      <c r="F111" s="200" t="s">
        <v>3229</v>
      </c>
      <c r="G111" s="201" t="s">
        <v>1556</v>
      </c>
      <c r="H111" s="202">
        <v>4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308</v>
      </c>
    </row>
    <row r="112" s="2" customFormat="1" ht="21.75" customHeight="1">
      <c r="A112" s="40"/>
      <c r="B112" s="41"/>
      <c r="C112" s="198" t="s">
        <v>216</v>
      </c>
      <c r="D112" s="198" t="s">
        <v>181</v>
      </c>
      <c r="E112" s="199" t="s">
        <v>3230</v>
      </c>
      <c r="F112" s="200" t="s">
        <v>3231</v>
      </c>
      <c r="G112" s="201" t="s">
        <v>385</v>
      </c>
      <c r="H112" s="202">
        <v>96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315</v>
      </c>
    </row>
    <row r="113" s="2" customFormat="1" ht="24.15" customHeight="1">
      <c r="A113" s="40"/>
      <c r="B113" s="41"/>
      <c r="C113" s="198" t="s">
        <v>317</v>
      </c>
      <c r="D113" s="198" t="s">
        <v>181</v>
      </c>
      <c r="E113" s="199" t="s">
        <v>3232</v>
      </c>
      <c r="F113" s="200" t="s">
        <v>3233</v>
      </c>
      <c r="G113" s="201" t="s">
        <v>1556</v>
      </c>
      <c r="H113" s="202">
        <v>3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321</v>
      </c>
    </row>
    <row r="114" s="2" customFormat="1">
      <c r="A114" s="40"/>
      <c r="B114" s="41"/>
      <c r="C114" s="42"/>
      <c r="D114" s="213" t="s">
        <v>217</v>
      </c>
      <c r="E114" s="42"/>
      <c r="F114" s="234" t="s">
        <v>3234</v>
      </c>
      <c r="G114" s="42"/>
      <c r="H114" s="42"/>
      <c r="I114" s="235"/>
      <c r="J114" s="42"/>
      <c r="K114" s="42"/>
      <c r="L114" s="46"/>
      <c r="M114" s="236"/>
      <c r="N114" s="237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217</v>
      </c>
      <c r="AU114" s="19" t="s">
        <v>77</v>
      </c>
    </row>
    <row r="115" s="2" customFormat="1" ht="21.75" customHeight="1">
      <c r="A115" s="40"/>
      <c r="B115" s="41"/>
      <c r="C115" s="198" t="s">
        <v>223</v>
      </c>
      <c r="D115" s="198" t="s">
        <v>181</v>
      </c>
      <c r="E115" s="199" t="s">
        <v>3235</v>
      </c>
      <c r="F115" s="200" t="s">
        <v>3236</v>
      </c>
      <c r="G115" s="201" t="s">
        <v>385</v>
      </c>
      <c r="H115" s="202">
        <v>100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330</v>
      </c>
    </row>
    <row r="116" s="2" customFormat="1" ht="16.5" customHeight="1">
      <c r="A116" s="40"/>
      <c r="B116" s="41"/>
      <c r="C116" s="198" t="s">
        <v>352</v>
      </c>
      <c r="D116" s="198" t="s">
        <v>181</v>
      </c>
      <c r="E116" s="199" t="s">
        <v>3237</v>
      </c>
      <c r="F116" s="200" t="s">
        <v>3238</v>
      </c>
      <c r="G116" s="201" t="s">
        <v>385</v>
      </c>
      <c r="H116" s="202">
        <v>100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355</v>
      </c>
    </row>
    <row r="117" s="2" customFormat="1" ht="21.75" customHeight="1">
      <c r="A117" s="40"/>
      <c r="B117" s="41"/>
      <c r="C117" s="198" t="s">
        <v>228</v>
      </c>
      <c r="D117" s="198" t="s">
        <v>181</v>
      </c>
      <c r="E117" s="199" t="s">
        <v>2152</v>
      </c>
      <c r="F117" s="200" t="s">
        <v>2153</v>
      </c>
      <c r="G117" s="201" t="s">
        <v>385</v>
      </c>
      <c r="H117" s="202">
        <v>96</v>
      </c>
      <c r="I117" s="203"/>
      <c r="J117" s="204">
        <f>ROUND(I117*H117,2)</f>
        <v>0</v>
      </c>
      <c r="K117" s="200" t="s">
        <v>19</v>
      </c>
      <c r="L117" s="46"/>
      <c r="M117" s="205" t="s">
        <v>19</v>
      </c>
      <c r="N117" s="206" t="s">
        <v>40</v>
      </c>
      <c r="O117" s="86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9" t="s">
        <v>185</v>
      </c>
      <c r="AT117" s="209" t="s">
        <v>181</v>
      </c>
      <c r="AU117" s="209" t="s">
        <v>77</v>
      </c>
      <c r="AY117" s="19" t="s">
        <v>180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9" t="s">
        <v>77</v>
      </c>
      <c r="BK117" s="210">
        <f>ROUND(I117*H117,2)</f>
        <v>0</v>
      </c>
      <c r="BL117" s="19" t="s">
        <v>185</v>
      </c>
      <c r="BM117" s="209" t="s">
        <v>378</v>
      </c>
    </row>
    <row r="118" s="2" customFormat="1">
      <c r="A118" s="40"/>
      <c r="B118" s="41"/>
      <c r="C118" s="42"/>
      <c r="D118" s="213" t="s">
        <v>217</v>
      </c>
      <c r="E118" s="42"/>
      <c r="F118" s="234" t="s">
        <v>2154</v>
      </c>
      <c r="G118" s="42"/>
      <c r="H118" s="42"/>
      <c r="I118" s="235"/>
      <c r="J118" s="42"/>
      <c r="K118" s="42"/>
      <c r="L118" s="46"/>
      <c r="M118" s="236"/>
      <c r="N118" s="237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217</v>
      </c>
      <c r="AU118" s="19" t="s">
        <v>77</v>
      </c>
    </row>
    <row r="119" s="2" customFormat="1" ht="16.5" customHeight="1">
      <c r="A119" s="40"/>
      <c r="B119" s="41"/>
      <c r="C119" s="198" t="s">
        <v>7</v>
      </c>
      <c r="D119" s="198" t="s">
        <v>181</v>
      </c>
      <c r="E119" s="199" t="s">
        <v>3239</v>
      </c>
      <c r="F119" s="200" t="s">
        <v>3240</v>
      </c>
      <c r="G119" s="201" t="s">
        <v>385</v>
      </c>
      <c r="H119" s="202">
        <v>55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381</v>
      </c>
    </row>
    <row r="120" s="2" customFormat="1" ht="16.5" customHeight="1">
      <c r="A120" s="40"/>
      <c r="B120" s="41"/>
      <c r="C120" s="198" t="s">
        <v>232</v>
      </c>
      <c r="D120" s="198" t="s">
        <v>181</v>
      </c>
      <c r="E120" s="199" t="s">
        <v>3241</v>
      </c>
      <c r="F120" s="200" t="s">
        <v>3242</v>
      </c>
      <c r="G120" s="201" t="s">
        <v>1556</v>
      </c>
      <c r="H120" s="202">
        <v>2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386</v>
      </c>
    </row>
    <row r="121" s="2" customFormat="1" ht="16.5" customHeight="1">
      <c r="A121" s="40"/>
      <c r="B121" s="41"/>
      <c r="C121" s="198" t="s">
        <v>388</v>
      </c>
      <c r="D121" s="198" t="s">
        <v>181</v>
      </c>
      <c r="E121" s="199" t="s">
        <v>3243</v>
      </c>
      <c r="F121" s="200" t="s">
        <v>3244</v>
      </c>
      <c r="G121" s="201" t="s">
        <v>716</v>
      </c>
      <c r="H121" s="202">
        <v>2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392</v>
      </c>
    </row>
    <row r="122" s="2" customFormat="1" ht="16.5" customHeight="1">
      <c r="A122" s="40"/>
      <c r="B122" s="41"/>
      <c r="C122" s="198" t="s">
        <v>236</v>
      </c>
      <c r="D122" s="198" t="s">
        <v>181</v>
      </c>
      <c r="E122" s="199" t="s">
        <v>3245</v>
      </c>
      <c r="F122" s="200" t="s">
        <v>3246</v>
      </c>
      <c r="G122" s="201" t="s">
        <v>1556</v>
      </c>
      <c r="H122" s="202">
        <v>1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397</v>
      </c>
    </row>
    <row r="123" s="2" customFormat="1" ht="24.15" customHeight="1">
      <c r="A123" s="40"/>
      <c r="B123" s="41"/>
      <c r="C123" s="198" t="s">
        <v>469</v>
      </c>
      <c r="D123" s="198" t="s">
        <v>181</v>
      </c>
      <c r="E123" s="199" t="s">
        <v>3247</v>
      </c>
      <c r="F123" s="200" t="s">
        <v>3248</v>
      </c>
      <c r="G123" s="201" t="s">
        <v>716</v>
      </c>
      <c r="H123" s="202">
        <v>2</v>
      </c>
      <c r="I123" s="203"/>
      <c r="J123" s="204">
        <f>ROUND(I123*H123,2)</f>
        <v>0</v>
      </c>
      <c r="K123" s="200" t="s">
        <v>19</v>
      </c>
      <c r="L123" s="46"/>
      <c r="M123" s="205" t="s">
        <v>19</v>
      </c>
      <c r="N123" s="206" t="s">
        <v>40</v>
      </c>
      <c r="O123" s="86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9" t="s">
        <v>185</v>
      </c>
      <c r="AT123" s="209" t="s">
        <v>181</v>
      </c>
      <c r="AU123" s="209" t="s">
        <v>77</v>
      </c>
      <c r="AY123" s="19" t="s">
        <v>180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9" t="s">
        <v>77</v>
      </c>
      <c r="BK123" s="210">
        <f>ROUND(I123*H123,2)</f>
        <v>0</v>
      </c>
      <c r="BL123" s="19" t="s">
        <v>185</v>
      </c>
      <c r="BM123" s="209" t="s">
        <v>472</v>
      </c>
    </row>
    <row r="124" s="2" customFormat="1" ht="16.5" customHeight="1">
      <c r="A124" s="40"/>
      <c r="B124" s="41"/>
      <c r="C124" s="198" t="s">
        <v>266</v>
      </c>
      <c r="D124" s="198" t="s">
        <v>181</v>
      </c>
      <c r="E124" s="199" t="s">
        <v>3249</v>
      </c>
      <c r="F124" s="200" t="s">
        <v>3250</v>
      </c>
      <c r="G124" s="201" t="s">
        <v>716</v>
      </c>
      <c r="H124" s="202">
        <v>2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527</v>
      </c>
    </row>
    <row r="125" s="2" customFormat="1" ht="24.15" customHeight="1">
      <c r="A125" s="40"/>
      <c r="B125" s="41"/>
      <c r="C125" s="198" t="s">
        <v>528</v>
      </c>
      <c r="D125" s="198" t="s">
        <v>181</v>
      </c>
      <c r="E125" s="199" t="s">
        <v>3251</v>
      </c>
      <c r="F125" s="200" t="s">
        <v>3252</v>
      </c>
      <c r="G125" s="201" t="s">
        <v>716</v>
      </c>
      <c r="H125" s="202">
        <v>1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531</v>
      </c>
    </row>
    <row r="126" s="2" customFormat="1" ht="24.15" customHeight="1">
      <c r="A126" s="40"/>
      <c r="B126" s="41"/>
      <c r="C126" s="198" t="s">
        <v>275</v>
      </c>
      <c r="D126" s="198" t="s">
        <v>181</v>
      </c>
      <c r="E126" s="199" t="s">
        <v>3253</v>
      </c>
      <c r="F126" s="200" t="s">
        <v>3254</v>
      </c>
      <c r="G126" s="201" t="s">
        <v>716</v>
      </c>
      <c r="H126" s="202">
        <v>1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536</v>
      </c>
    </row>
    <row r="127" s="2" customFormat="1" ht="16.5" customHeight="1">
      <c r="A127" s="40"/>
      <c r="B127" s="41"/>
      <c r="C127" s="198" t="s">
        <v>538</v>
      </c>
      <c r="D127" s="198" t="s">
        <v>181</v>
      </c>
      <c r="E127" s="199" t="s">
        <v>3255</v>
      </c>
      <c r="F127" s="200" t="s">
        <v>3256</v>
      </c>
      <c r="G127" s="201" t="s">
        <v>188</v>
      </c>
      <c r="H127" s="202">
        <v>0.10000000000000001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541</v>
      </c>
    </row>
    <row r="128" s="2" customFormat="1" ht="16.5" customHeight="1">
      <c r="A128" s="40"/>
      <c r="B128" s="41"/>
      <c r="C128" s="198" t="s">
        <v>308</v>
      </c>
      <c r="D128" s="198" t="s">
        <v>181</v>
      </c>
      <c r="E128" s="199" t="s">
        <v>3257</v>
      </c>
      <c r="F128" s="200" t="s">
        <v>3258</v>
      </c>
      <c r="G128" s="201" t="s">
        <v>716</v>
      </c>
      <c r="H128" s="202">
        <v>1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545</v>
      </c>
    </row>
    <row r="129" s="2" customFormat="1" ht="16.5" customHeight="1">
      <c r="A129" s="40"/>
      <c r="B129" s="41"/>
      <c r="C129" s="198" t="s">
        <v>550</v>
      </c>
      <c r="D129" s="198" t="s">
        <v>181</v>
      </c>
      <c r="E129" s="199" t="s">
        <v>3259</v>
      </c>
      <c r="F129" s="200" t="s">
        <v>3260</v>
      </c>
      <c r="G129" s="201" t="s">
        <v>716</v>
      </c>
      <c r="H129" s="202">
        <v>1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553</v>
      </c>
    </row>
    <row r="130" s="2" customFormat="1" ht="16.5" customHeight="1">
      <c r="A130" s="40"/>
      <c r="B130" s="41"/>
      <c r="C130" s="198" t="s">
        <v>315</v>
      </c>
      <c r="D130" s="198" t="s">
        <v>181</v>
      </c>
      <c r="E130" s="199" t="s">
        <v>3261</v>
      </c>
      <c r="F130" s="200" t="s">
        <v>3262</v>
      </c>
      <c r="G130" s="201" t="s">
        <v>716</v>
      </c>
      <c r="H130" s="202">
        <v>1</v>
      </c>
      <c r="I130" s="203"/>
      <c r="J130" s="204">
        <f>ROUND(I130*H130,2)</f>
        <v>0</v>
      </c>
      <c r="K130" s="200" t="s">
        <v>19</v>
      </c>
      <c r="L130" s="46"/>
      <c r="M130" s="205" t="s">
        <v>19</v>
      </c>
      <c r="N130" s="206" t="s">
        <v>40</v>
      </c>
      <c r="O130" s="86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9" t="s">
        <v>185</v>
      </c>
      <c r="AT130" s="209" t="s">
        <v>181</v>
      </c>
      <c r="AU130" s="209" t="s">
        <v>77</v>
      </c>
      <c r="AY130" s="19" t="s">
        <v>180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9" t="s">
        <v>77</v>
      </c>
      <c r="BK130" s="210">
        <f>ROUND(I130*H130,2)</f>
        <v>0</v>
      </c>
      <c r="BL130" s="19" t="s">
        <v>185</v>
      </c>
      <c r="BM130" s="209" t="s">
        <v>560</v>
      </c>
    </row>
    <row r="131" s="2" customFormat="1" ht="37.8" customHeight="1">
      <c r="A131" s="40"/>
      <c r="B131" s="41"/>
      <c r="C131" s="198" t="s">
        <v>563</v>
      </c>
      <c r="D131" s="198" t="s">
        <v>181</v>
      </c>
      <c r="E131" s="199" t="s">
        <v>3263</v>
      </c>
      <c r="F131" s="200" t="s">
        <v>2001</v>
      </c>
      <c r="G131" s="201" t="s">
        <v>385</v>
      </c>
      <c r="H131" s="202">
        <v>24</v>
      </c>
      <c r="I131" s="203"/>
      <c r="J131" s="204">
        <f>ROUND(I131*H131,2)</f>
        <v>0</v>
      </c>
      <c r="K131" s="200" t="s">
        <v>19</v>
      </c>
      <c r="L131" s="46"/>
      <c r="M131" s="205" t="s">
        <v>19</v>
      </c>
      <c r="N131" s="206" t="s">
        <v>40</v>
      </c>
      <c r="O131" s="86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09" t="s">
        <v>185</v>
      </c>
      <c r="AT131" s="209" t="s">
        <v>181</v>
      </c>
      <c r="AU131" s="209" t="s">
        <v>77</v>
      </c>
      <c r="AY131" s="19" t="s">
        <v>180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9" t="s">
        <v>77</v>
      </c>
      <c r="BK131" s="210">
        <f>ROUND(I131*H131,2)</f>
        <v>0</v>
      </c>
      <c r="BL131" s="19" t="s">
        <v>185</v>
      </c>
      <c r="BM131" s="209" t="s">
        <v>566</v>
      </c>
    </row>
    <row r="132" s="2" customFormat="1" ht="37.8" customHeight="1">
      <c r="A132" s="40"/>
      <c r="B132" s="41"/>
      <c r="C132" s="198" t="s">
        <v>321</v>
      </c>
      <c r="D132" s="198" t="s">
        <v>181</v>
      </c>
      <c r="E132" s="199" t="s">
        <v>3264</v>
      </c>
      <c r="F132" s="200" t="s">
        <v>3265</v>
      </c>
      <c r="G132" s="201" t="s">
        <v>385</v>
      </c>
      <c r="H132" s="202">
        <v>72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185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185</v>
      </c>
      <c r="BM132" s="209" t="s">
        <v>576</v>
      </c>
    </row>
    <row r="133" s="11" customFormat="1" ht="25.92" customHeight="1">
      <c r="A133" s="11"/>
      <c r="B133" s="184"/>
      <c r="C133" s="185"/>
      <c r="D133" s="186" t="s">
        <v>68</v>
      </c>
      <c r="E133" s="187" t="s">
        <v>1439</v>
      </c>
      <c r="F133" s="187" t="s">
        <v>1440</v>
      </c>
      <c r="G133" s="185"/>
      <c r="H133" s="185"/>
      <c r="I133" s="188"/>
      <c r="J133" s="189">
        <f>BK133</f>
        <v>0</v>
      </c>
      <c r="K133" s="185"/>
      <c r="L133" s="190"/>
      <c r="M133" s="191"/>
      <c r="N133" s="192"/>
      <c r="O133" s="192"/>
      <c r="P133" s="193">
        <f>SUM(P134:P137)</f>
        <v>0</v>
      </c>
      <c r="Q133" s="192"/>
      <c r="R133" s="193">
        <f>SUM(R134:R137)</f>
        <v>0</v>
      </c>
      <c r="S133" s="192"/>
      <c r="T133" s="194">
        <f>SUM(T134:T137)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95" t="s">
        <v>77</v>
      </c>
      <c r="AT133" s="196" t="s">
        <v>68</v>
      </c>
      <c r="AU133" s="196" t="s">
        <v>69</v>
      </c>
      <c r="AY133" s="195" t="s">
        <v>180</v>
      </c>
      <c r="BK133" s="197">
        <f>SUM(BK134:BK137)</f>
        <v>0</v>
      </c>
    </row>
    <row r="134" s="2" customFormat="1" ht="24.15" customHeight="1">
      <c r="A134" s="40"/>
      <c r="B134" s="41"/>
      <c r="C134" s="198" t="s">
        <v>580</v>
      </c>
      <c r="D134" s="198" t="s">
        <v>181</v>
      </c>
      <c r="E134" s="199" t="s">
        <v>2304</v>
      </c>
      <c r="F134" s="200" t="s">
        <v>2305</v>
      </c>
      <c r="G134" s="201" t="s">
        <v>1443</v>
      </c>
      <c r="H134" s="202">
        <v>1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185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185</v>
      </c>
      <c r="BM134" s="209" t="s">
        <v>583</v>
      </c>
    </row>
    <row r="135" s="2" customFormat="1">
      <c r="A135" s="40"/>
      <c r="B135" s="41"/>
      <c r="C135" s="42"/>
      <c r="D135" s="213" t="s">
        <v>217</v>
      </c>
      <c r="E135" s="42"/>
      <c r="F135" s="234" t="s">
        <v>2306</v>
      </c>
      <c r="G135" s="42"/>
      <c r="H135" s="42"/>
      <c r="I135" s="235"/>
      <c r="J135" s="42"/>
      <c r="K135" s="42"/>
      <c r="L135" s="46"/>
      <c r="M135" s="236"/>
      <c r="N135" s="237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217</v>
      </c>
      <c r="AU135" s="19" t="s">
        <v>77</v>
      </c>
    </row>
    <row r="136" s="2" customFormat="1" ht="24.15" customHeight="1">
      <c r="A136" s="40"/>
      <c r="B136" s="41"/>
      <c r="C136" s="198" t="s">
        <v>330</v>
      </c>
      <c r="D136" s="198" t="s">
        <v>181</v>
      </c>
      <c r="E136" s="199" t="s">
        <v>1912</v>
      </c>
      <c r="F136" s="200" t="s">
        <v>2307</v>
      </c>
      <c r="G136" s="201" t="s">
        <v>1443</v>
      </c>
      <c r="H136" s="202">
        <v>1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586</v>
      </c>
    </row>
    <row r="137" s="2" customFormat="1">
      <c r="A137" s="40"/>
      <c r="B137" s="41"/>
      <c r="C137" s="42"/>
      <c r="D137" s="213" t="s">
        <v>217</v>
      </c>
      <c r="E137" s="42"/>
      <c r="F137" s="234" t="s">
        <v>2308</v>
      </c>
      <c r="G137" s="42"/>
      <c r="H137" s="42"/>
      <c r="I137" s="235"/>
      <c r="J137" s="42"/>
      <c r="K137" s="42"/>
      <c r="L137" s="46"/>
      <c r="M137" s="273"/>
      <c r="N137" s="274"/>
      <c r="O137" s="275"/>
      <c r="P137" s="275"/>
      <c r="Q137" s="275"/>
      <c r="R137" s="275"/>
      <c r="S137" s="275"/>
      <c r="T137" s="276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217</v>
      </c>
      <c r="AU137" s="19" t="s">
        <v>77</v>
      </c>
    </row>
    <row r="138" s="2" customFormat="1" ht="6.96" customHeight="1">
      <c r="A138" s="40"/>
      <c r="B138" s="61"/>
      <c r="C138" s="62"/>
      <c r="D138" s="62"/>
      <c r="E138" s="62"/>
      <c r="F138" s="62"/>
      <c r="G138" s="62"/>
      <c r="H138" s="62"/>
      <c r="I138" s="62"/>
      <c r="J138" s="62"/>
      <c r="K138" s="62"/>
      <c r="L138" s="46"/>
      <c r="M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</row>
  </sheetData>
  <sheetProtection sheet="1" autoFilter="0" formatColumns="0" formatRows="0" objects="1" scenarios="1" spinCount="100000" saltValue="X+Q6ETQHhXzmBpEnG6RIIe19GYx4JXkM9RSh5Ain82xRm8wrmQM4eVnm9MzBFZaLuzR3F5xTbQuAzqbE3B8U8w==" hashValue="JoYYUs4QEKoz+q2SubRBXImsyxglLRHzfvTskHi32SpGBU/S+nX4acRlvrdI2DxFBjQY3J0fR2dHArHauluVZw==" algorithmName="SHA-512" password="A077"/>
  <autoFilter ref="C82:K13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130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3266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ROUND((SUM(BE80:BE85)),  2)</f>
        <v>0</v>
      </c>
      <c r="G33" s="40"/>
      <c r="H33" s="40"/>
      <c r="I33" s="150">
        <v>0.20999999999999999</v>
      </c>
      <c r="J33" s="149">
        <f>ROUND(((SUM(BE80:BE85))*I33),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ROUND((SUM(BF80:BF85)),  2)</f>
        <v>0</v>
      </c>
      <c r="G34" s="40"/>
      <c r="H34" s="40"/>
      <c r="I34" s="150">
        <v>0.12</v>
      </c>
      <c r="J34" s="149">
        <f>ROUND(((SUM(BF80:BF85))*I34),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ROUND((SUM(BG80:BG85)),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ROUND((SUM(BH80:BH85)),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ROUND((SUM(BI80:BI85)),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05 00 - Areálová přípojka SLP - 00 Vedlejší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3267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166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ZOO Hodonín, Pavilon Akvárií, rozpočet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IO 05 00 - Areálová přípojka SLP - 00 Vedlejší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3. 4. 2024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30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28</v>
      </c>
      <c r="D77" s="42"/>
      <c r="E77" s="42"/>
      <c r="F77" s="29" t="str">
        <f>IF(E18="","",E18)</f>
        <v>Vyplň údaj</v>
      </c>
      <c r="G77" s="42"/>
      <c r="H77" s="42"/>
      <c r="I77" s="34" t="s">
        <v>32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3"/>
      <c r="B79" s="174"/>
      <c r="C79" s="175" t="s">
        <v>167</v>
      </c>
      <c r="D79" s="176" t="s">
        <v>54</v>
      </c>
      <c r="E79" s="176" t="s">
        <v>50</v>
      </c>
      <c r="F79" s="176" t="s">
        <v>51</v>
      </c>
      <c r="G79" s="176" t="s">
        <v>168</v>
      </c>
      <c r="H79" s="176" t="s">
        <v>169</v>
      </c>
      <c r="I79" s="176" t="s">
        <v>170</v>
      </c>
      <c r="J79" s="176" t="s">
        <v>139</v>
      </c>
      <c r="K79" s="177" t="s">
        <v>171</v>
      </c>
      <c r="L79" s="178"/>
      <c r="M79" s="94" t="s">
        <v>19</v>
      </c>
      <c r="N79" s="95" t="s">
        <v>39</v>
      </c>
      <c r="O79" s="95" t="s">
        <v>172</v>
      </c>
      <c r="P79" s="95" t="s">
        <v>173</v>
      </c>
      <c r="Q79" s="95" t="s">
        <v>174</v>
      </c>
      <c r="R79" s="95" t="s">
        <v>175</v>
      </c>
      <c r="S79" s="95" t="s">
        <v>176</v>
      </c>
      <c r="T79" s="96" t="s">
        <v>177</v>
      </c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</row>
    <row r="80" s="2" customFormat="1" ht="22.8" customHeight="1">
      <c r="A80" s="40"/>
      <c r="B80" s="41"/>
      <c r="C80" s="101" t="s">
        <v>178</v>
      </c>
      <c r="D80" s="42"/>
      <c r="E80" s="42"/>
      <c r="F80" s="42"/>
      <c r="G80" s="42"/>
      <c r="H80" s="42"/>
      <c r="I80" s="42"/>
      <c r="J80" s="179">
        <f>BK80</f>
        <v>0</v>
      </c>
      <c r="K80" s="42"/>
      <c r="L80" s="46"/>
      <c r="M80" s="97"/>
      <c r="N80" s="180"/>
      <c r="O80" s="98"/>
      <c r="P80" s="181">
        <f>P81</f>
        <v>0</v>
      </c>
      <c r="Q80" s="98"/>
      <c r="R80" s="181">
        <f>R81</f>
        <v>0</v>
      </c>
      <c r="S80" s="98"/>
      <c r="T80" s="182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68</v>
      </c>
      <c r="AU80" s="19" t="s">
        <v>140</v>
      </c>
      <c r="BK80" s="183">
        <f>BK81</f>
        <v>0</v>
      </c>
    </row>
    <row r="81" s="11" customFormat="1" ht="25.92" customHeight="1">
      <c r="A81" s="11"/>
      <c r="B81" s="184"/>
      <c r="C81" s="185"/>
      <c r="D81" s="186" t="s">
        <v>68</v>
      </c>
      <c r="E81" s="187" t="s">
        <v>3268</v>
      </c>
      <c r="F81" s="187" t="s">
        <v>1440</v>
      </c>
      <c r="G81" s="185"/>
      <c r="H81" s="185"/>
      <c r="I81" s="188"/>
      <c r="J81" s="189">
        <f>BK81</f>
        <v>0</v>
      </c>
      <c r="K81" s="185"/>
      <c r="L81" s="190"/>
      <c r="M81" s="191"/>
      <c r="N81" s="192"/>
      <c r="O81" s="192"/>
      <c r="P81" s="193">
        <f>SUM(P82:P85)</f>
        <v>0</v>
      </c>
      <c r="Q81" s="192"/>
      <c r="R81" s="193">
        <f>SUM(R82:R85)</f>
        <v>0</v>
      </c>
      <c r="S81" s="192"/>
      <c r="T81" s="194">
        <f>SUM(T82:T85)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5" t="s">
        <v>77</v>
      </c>
      <c r="AT81" s="196" t="s">
        <v>68</v>
      </c>
      <c r="AU81" s="196" t="s">
        <v>69</v>
      </c>
      <c r="AY81" s="195" t="s">
        <v>180</v>
      </c>
      <c r="BK81" s="197">
        <f>SUM(BK82:BK85)</f>
        <v>0</v>
      </c>
    </row>
    <row r="82" s="2" customFormat="1" ht="16.5" customHeight="1">
      <c r="A82" s="40"/>
      <c r="B82" s="41"/>
      <c r="C82" s="198" t="s">
        <v>77</v>
      </c>
      <c r="D82" s="198" t="s">
        <v>181</v>
      </c>
      <c r="E82" s="199" t="s">
        <v>3269</v>
      </c>
      <c r="F82" s="200" t="s">
        <v>2752</v>
      </c>
      <c r="G82" s="201" t="s">
        <v>227</v>
      </c>
      <c r="H82" s="202">
        <v>1</v>
      </c>
      <c r="I82" s="203"/>
      <c r="J82" s="204">
        <f>ROUND(I82*H82,2)</f>
        <v>0</v>
      </c>
      <c r="K82" s="200" t="s">
        <v>19</v>
      </c>
      <c r="L82" s="46"/>
      <c r="M82" s="205" t="s">
        <v>19</v>
      </c>
      <c r="N82" s="206" t="s">
        <v>40</v>
      </c>
      <c r="O82" s="86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09" t="s">
        <v>185</v>
      </c>
      <c r="AT82" s="209" t="s">
        <v>181</v>
      </c>
      <c r="AU82" s="209" t="s">
        <v>77</v>
      </c>
      <c r="AY82" s="19" t="s">
        <v>180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9" t="s">
        <v>77</v>
      </c>
      <c r="BK82" s="210">
        <f>ROUND(I82*H82,2)</f>
        <v>0</v>
      </c>
      <c r="BL82" s="19" t="s">
        <v>185</v>
      </c>
      <c r="BM82" s="209" t="s">
        <v>79</v>
      </c>
    </row>
    <row r="83" s="2" customFormat="1" ht="16.5" customHeight="1">
      <c r="A83" s="40"/>
      <c r="B83" s="41"/>
      <c r="C83" s="198" t="s">
        <v>79</v>
      </c>
      <c r="D83" s="198" t="s">
        <v>181</v>
      </c>
      <c r="E83" s="199" t="s">
        <v>3270</v>
      </c>
      <c r="F83" s="200" t="s">
        <v>2753</v>
      </c>
      <c r="G83" s="201" t="s">
        <v>227</v>
      </c>
      <c r="H83" s="202">
        <v>1</v>
      </c>
      <c r="I83" s="203"/>
      <c r="J83" s="204">
        <f>ROUND(I83*H83,2)</f>
        <v>0</v>
      </c>
      <c r="K83" s="200" t="s">
        <v>19</v>
      </c>
      <c r="L83" s="46"/>
      <c r="M83" s="205" t="s">
        <v>19</v>
      </c>
      <c r="N83" s="206" t="s">
        <v>40</v>
      </c>
      <c r="O83" s="86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9" t="s">
        <v>185</v>
      </c>
      <c r="AT83" s="209" t="s">
        <v>181</v>
      </c>
      <c r="AU83" s="209" t="s">
        <v>77</v>
      </c>
      <c r="AY83" s="19" t="s">
        <v>180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9" t="s">
        <v>77</v>
      </c>
      <c r="BK83" s="210">
        <f>ROUND(I83*H83,2)</f>
        <v>0</v>
      </c>
      <c r="BL83" s="19" t="s">
        <v>185</v>
      </c>
      <c r="BM83" s="209" t="s">
        <v>185</v>
      </c>
    </row>
    <row r="84" s="2" customFormat="1" ht="16.5" customHeight="1">
      <c r="A84" s="40"/>
      <c r="B84" s="41"/>
      <c r="C84" s="198" t="s">
        <v>195</v>
      </c>
      <c r="D84" s="198" t="s">
        <v>181</v>
      </c>
      <c r="E84" s="199" t="s">
        <v>3271</v>
      </c>
      <c r="F84" s="200" t="s">
        <v>2754</v>
      </c>
      <c r="G84" s="201" t="s">
        <v>227</v>
      </c>
      <c r="H84" s="202">
        <v>1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198</v>
      </c>
    </row>
    <row r="85" s="2" customFormat="1" ht="16.5" customHeight="1">
      <c r="A85" s="40"/>
      <c r="B85" s="41"/>
      <c r="C85" s="198" t="s">
        <v>185</v>
      </c>
      <c r="D85" s="198" t="s">
        <v>181</v>
      </c>
      <c r="E85" s="199" t="s">
        <v>198</v>
      </c>
      <c r="F85" s="200" t="s">
        <v>2755</v>
      </c>
      <c r="G85" s="201" t="s">
        <v>227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77" t="s">
        <v>19</v>
      </c>
      <c r="N85" s="278" t="s">
        <v>40</v>
      </c>
      <c r="O85" s="275"/>
      <c r="P85" s="279">
        <f>O85*H85</f>
        <v>0</v>
      </c>
      <c r="Q85" s="279">
        <v>0</v>
      </c>
      <c r="R85" s="279">
        <f>Q85*H85</f>
        <v>0</v>
      </c>
      <c r="S85" s="279">
        <v>0</v>
      </c>
      <c r="T85" s="280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201</v>
      </c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46"/>
      <c r="M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</sheetData>
  <sheetProtection sheet="1" autoFilter="0" formatColumns="0" formatRows="0" objects="1" scenarios="1" spinCount="100000" saltValue="rns92TqjqkVJU1yrY8voWyWW7nWlCRckuMz7UQdy1cYqBi1VyiYeC+L6OOLcbU0+ft3270xqsaHIxrG2t5wTbg==" hashValue="OtRPGT7yfk+AePpi47Eq/J2P7EyAdtufVYU7WbvcH9aAGTF50ymHNptqJ00BKl/ddgvRv8dS1EZIkyDdCpiU9A==" algorithmName="SHA-512" password="A077"/>
  <autoFilter ref="C79:K8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136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ROUND(J104,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ROUND((SUM(BE104:BE1477)),  2)</f>
        <v>0</v>
      </c>
      <c r="G33" s="40"/>
      <c r="H33" s="40"/>
      <c r="I33" s="150">
        <v>0.20999999999999999</v>
      </c>
      <c r="J33" s="149">
        <f>ROUND(((SUM(BE104:BE1477))*I33),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ROUND((SUM(BF104:BF1477)),  2)</f>
        <v>0</v>
      </c>
      <c r="G34" s="40"/>
      <c r="H34" s="40"/>
      <c r="I34" s="150">
        <v>0.12</v>
      </c>
      <c r="J34" s="149">
        <f>ROUND(((SUM(BF104:BF1477))*I34),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ROUND((SUM(BG104:BG1477)),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ROUND((SUM(BH104:BH1477)),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ROUND((SUM(BI104:BI1477)),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 xml:space="preserve">D.1.1 - D.1.2 SO 01 - 01 ARCHITEKTONICKO – STAVEBNÍ ŘEŠENÍ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J104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J105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142</v>
      </c>
      <c r="E61" s="170"/>
      <c r="F61" s="170"/>
      <c r="G61" s="170"/>
      <c r="H61" s="170"/>
      <c r="I61" s="170"/>
      <c r="J61" s="171">
        <f>J141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143</v>
      </c>
      <c r="E62" s="170"/>
      <c r="F62" s="170"/>
      <c r="G62" s="170"/>
      <c r="H62" s="170"/>
      <c r="I62" s="170"/>
      <c r="J62" s="171">
        <f>J333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144</v>
      </c>
      <c r="E63" s="170"/>
      <c r="F63" s="170"/>
      <c r="G63" s="170"/>
      <c r="H63" s="170"/>
      <c r="I63" s="170"/>
      <c r="J63" s="171">
        <f>J552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145</v>
      </c>
      <c r="E64" s="170"/>
      <c r="F64" s="170"/>
      <c r="G64" s="170"/>
      <c r="H64" s="170"/>
      <c r="I64" s="170"/>
      <c r="J64" s="171">
        <f>J563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146</v>
      </c>
      <c r="E65" s="170"/>
      <c r="F65" s="170"/>
      <c r="G65" s="170"/>
      <c r="H65" s="170"/>
      <c r="I65" s="170"/>
      <c r="J65" s="171">
        <f>J605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147</v>
      </c>
      <c r="E66" s="170"/>
      <c r="F66" s="170"/>
      <c r="G66" s="170"/>
      <c r="H66" s="170"/>
      <c r="I66" s="170"/>
      <c r="J66" s="171">
        <f>J614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148</v>
      </c>
      <c r="E67" s="170"/>
      <c r="F67" s="170"/>
      <c r="G67" s="170"/>
      <c r="H67" s="170"/>
      <c r="I67" s="170"/>
      <c r="J67" s="171">
        <f>J632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149</v>
      </c>
      <c r="E68" s="170"/>
      <c r="F68" s="170"/>
      <c r="G68" s="170"/>
      <c r="H68" s="170"/>
      <c r="I68" s="170"/>
      <c r="J68" s="171">
        <f>J712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150</v>
      </c>
      <c r="E69" s="170"/>
      <c r="F69" s="170"/>
      <c r="G69" s="170"/>
      <c r="H69" s="170"/>
      <c r="I69" s="170"/>
      <c r="J69" s="171">
        <f>J720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151</v>
      </c>
      <c r="E70" s="170"/>
      <c r="F70" s="170"/>
      <c r="G70" s="170"/>
      <c r="H70" s="170"/>
      <c r="I70" s="170"/>
      <c r="J70" s="171">
        <f>J727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7"/>
      <c r="C71" s="168"/>
      <c r="D71" s="169" t="s">
        <v>152</v>
      </c>
      <c r="E71" s="170"/>
      <c r="F71" s="170"/>
      <c r="G71" s="170"/>
      <c r="H71" s="170"/>
      <c r="I71" s="170"/>
      <c r="J71" s="171">
        <f>J729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7"/>
      <c r="C72" s="168"/>
      <c r="D72" s="169" t="s">
        <v>153</v>
      </c>
      <c r="E72" s="170"/>
      <c r="F72" s="170"/>
      <c r="G72" s="170"/>
      <c r="H72" s="170"/>
      <c r="I72" s="170"/>
      <c r="J72" s="171">
        <f>J771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7"/>
      <c r="C73" s="168"/>
      <c r="D73" s="169" t="s">
        <v>154</v>
      </c>
      <c r="E73" s="170"/>
      <c r="F73" s="170"/>
      <c r="G73" s="170"/>
      <c r="H73" s="170"/>
      <c r="I73" s="170"/>
      <c r="J73" s="171">
        <f>J905</f>
        <v>0</v>
      </c>
      <c r="K73" s="168"/>
      <c r="L73" s="17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7"/>
      <c r="C74" s="168"/>
      <c r="D74" s="169" t="s">
        <v>155</v>
      </c>
      <c r="E74" s="170"/>
      <c r="F74" s="170"/>
      <c r="G74" s="170"/>
      <c r="H74" s="170"/>
      <c r="I74" s="170"/>
      <c r="J74" s="171">
        <f>J1148</f>
        <v>0</v>
      </c>
      <c r="K74" s="168"/>
      <c r="L74" s="17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7"/>
      <c r="C75" s="168"/>
      <c r="D75" s="169" t="s">
        <v>156</v>
      </c>
      <c r="E75" s="170"/>
      <c r="F75" s="170"/>
      <c r="G75" s="170"/>
      <c r="H75" s="170"/>
      <c r="I75" s="170"/>
      <c r="J75" s="171">
        <f>J1181</f>
        <v>0</v>
      </c>
      <c r="K75" s="168"/>
      <c r="L75" s="17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7"/>
      <c r="C76" s="168"/>
      <c r="D76" s="169" t="s">
        <v>157</v>
      </c>
      <c r="E76" s="170"/>
      <c r="F76" s="170"/>
      <c r="G76" s="170"/>
      <c r="H76" s="170"/>
      <c r="I76" s="170"/>
      <c r="J76" s="171">
        <f>J1206</f>
        <v>0</v>
      </c>
      <c r="K76" s="168"/>
      <c r="L76" s="17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9" customFormat="1" ht="24.96" customHeight="1">
      <c r="A77" s="9"/>
      <c r="B77" s="167"/>
      <c r="C77" s="168"/>
      <c r="D77" s="169" t="s">
        <v>158</v>
      </c>
      <c r="E77" s="170"/>
      <c r="F77" s="170"/>
      <c r="G77" s="170"/>
      <c r="H77" s="170"/>
      <c r="I77" s="170"/>
      <c r="J77" s="171">
        <f>J1221</f>
        <v>0</v>
      </c>
      <c r="K77" s="168"/>
      <c r="L77" s="172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9" customFormat="1" ht="24.96" customHeight="1">
      <c r="A78" s="9"/>
      <c r="B78" s="167"/>
      <c r="C78" s="168"/>
      <c r="D78" s="169" t="s">
        <v>159</v>
      </c>
      <c r="E78" s="170"/>
      <c r="F78" s="170"/>
      <c r="G78" s="170"/>
      <c r="H78" s="170"/>
      <c r="I78" s="170"/>
      <c r="J78" s="171">
        <f>J1230</f>
        <v>0</v>
      </c>
      <c r="K78" s="168"/>
      <c r="L78" s="172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9" customFormat="1" ht="24.96" customHeight="1">
      <c r="A79" s="9"/>
      <c r="B79" s="167"/>
      <c r="C79" s="168"/>
      <c r="D79" s="169" t="s">
        <v>160</v>
      </c>
      <c r="E79" s="170"/>
      <c r="F79" s="170"/>
      <c r="G79" s="170"/>
      <c r="H79" s="170"/>
      <c r="I79" s="170"/>
      <c r="J79" s="171">
        <f>J1285</f>
        <v>0</v>
      </c>
      <c r="K79" s="168"/>
      <c r="L79" s="172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9" customFormat="1" ht="24.96" customHeight="1">
      <c r="A80" s="9"/>
      <c r="B80" s="167"/>
      <c r="C80" s="168"/>
      <c r="D80" s="169" t="s">
        <v>161</v>
      </c>
      <c r="E80" s="170"/>
      <c r="F80" s="170"/>
      <c r="G80" s="170"/>
      <c r="H80" s="170"/>
      <c r="I80" s="170"/>
      <c r="J80" s="171">
        <f>J1313</f>
        <v>0</v>
      </c>
      <c r="K80" s="168"/>
      <c r="L80" s="172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9" customFormat="1" ht="24.96" customHeight="1">
      <c r="A81" s="9"/>
      <c r="B81" s="167"/>
      <c r="C81" s="168"/>
      <c r="D81" s="169" t="s">
        <v>162</v>
      </c>
      <c r="E81" s="170"/>
      <c r="F81" s="170"/>
      <c r="G81" s="170"/>
      <c r="H81" s="170"/>
      <c r="I81" s="170"/>
      <c r="J81" s="171">
        <f>J1357</f>
        <v>0</v>
      </c>
      <c r="K81" s="168"/>
      <c r="L81" s="172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9" customFormat="1" ht="24.96" customHeight="1">
      <c r="A82" s="9"/>
      <c r="B82" s="167"/>
      <c r="C82" s="168"/>
      <c r="D82" s="169" t="s">
        <v>163</v>
      </c>
      <c r="E82" s="170"/>
      <c r="F82" s="170"/>
      <c r="G82" s="170"/>
      <c r="H82" s="170"/>
      <c r="I82" s="170"/>
      <c r="J82" s="171">
        <f>J1377</f>
        <v>0</v>
      </c>
      <c r="K82" s="168"/>
      <c r="L82" s="172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9" customFormat="1" ht="24.96" customHeight="1">
      <c r="A83" s="9"/>
      <c r="B83" s="167"/>
      <c r="C83" s="168"/>
      <c r="D83" s="169" t="s">
        <v>164</v>
      </c>
      <c r="E83" s="170"/>
      <c r="F83" s="170"/>
      <c r="G83" s="170"/>
      <c r="H83" s="170"/>
      <c r="I83" s="170"/>
      <c r="J83" s="171">
        <f>J1405</f>
        <v>0</v>
      </c>
      <c r="K83" s="168"/>
      <c r="L83" s="172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9" customFormat="1" ht="24.96" customHeight="1">
      <c r="A84" s="9"/>
      <c r="B84" s="167"/>
      <c r="C84" s="168"/>
      <c r="D84" s="169" t="s">
        <v>165</v>
      </c>
      <c r="E84" s="170"/>
      <c r="F84" s="170"/>
      <c r="G84" s="170"/>
      <c r="H84" s="170"/>
      <c r="I84" s="170"/>
      <c r="J84" s="171">
        <f>J1416</f>
        <v>0</v>
      </c>
      <c r="K84" s="168"/>
      <c r="L84" s="172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166</v>
      </c>
      <c r="D91" s="42"/>
      <c r="E91" s="42"/>
      <c r="F91" s="42"/>
      <c r="G91" s="42"/>
      <c r="H91" s="42"/>
      <c r="I91" s="42"/>
      <c r="J91" s="42"/>
      <c r="K91" s="42"/>
      <c r="L91" s="13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13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16</v>
      </c>
      <c r="D93" s="42"/>
      <c r="E93" s="42"/>
      <c r="F93" s="42"/>
      <c r="G93" s="42"/>
      <c r="H93" s="42"/>
      <c r="I93" s="42"/>
      <c r="J93" s="42"/>
      <c r="K93" s="42"/>
      <c r="L93" s="13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62" t="str">
        <f>E7</f>
        <v>ZOO Hodonín, Pavilon Akvárií, rozpočet</v>
      </c>
      <c r="F94" s="34"/>
      <c r="G94" s="34"/>
      <c r="H94" s="34"/>
      <c r="I94" s="42"/>
      <c r="J94" s="42"/>
      <c r="K94" s="42"/>
      <c r="L94" s="13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135</v>
      </c>
      <c r="D95" s="42"/>
      <c r="E95" s="42"/>
      <c r="F95" s="42"/>
      <c r="G95" s="42"/>
      <c r="H95" s="42"/>
      <c r="I95" s="42"/>
      <c r="J95" s="42"/>
      <c r="K95" s="42"/>
      <c r="L95" s="13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30" customHeight="1">
      <c r="A96" s="40"/>
      <c r="B96" s="41"/>
      <c r="C96" s="42"/>
      <c r="D96" s="42"/>
      <c r="E96" s="71" t="str">
        <f>E9</f>
        <v xml:space="preserve">D.1.1 - D.1.2 SO 01 - 01 ARCHITEKTONICKO – STAVEBNÍ ŘEŠENÍ </v>
      </c>
      <c r="F96" s="42"/>
      <c r="G96" s="42"/>
      <c r="H96" s="42"/>
      <c r="I96" s="42"/>
      <c r="J96" s="42"/>
      <c r="K96" s="42"/>
      <c r="L96" s="13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13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21</v>
      </c>
      <c r="D98" s="42"/>
      <c r="E98" s="42"/>
      <c r="F98" s="29" t="str">
        <f>F12</f>
        <v xml:space="preserve"> </v>
      </c>
      <c r="G98" s="42"/>
      <c r="H98" s="42"/>
      <c r="I98" s="34" t="s">
        <v>23</v>
      </c>
      <c r="J98" s="74" t="str">
        <f>IF(J12="","",J12)</f>
        <v>3. 4. 2024</v>
      </c>
      <c r="K98" s="42"/>
      <c r="L98" s="13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136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25</v>
      </c>
      <c r="D100" s="42"/>
      <c r="E100" s="42"/>
      <c r="F100" s="29" t="str">
        <f>E15</f>
        <v xml:space="preserve"> </v>
      </c>
      <c r="G100" s="42"/>
      <c r="H100" s="42"/>
      <c r="I100" s="34" t="s">
        <v>30</v>
      </c>
      <c r="J100" s="38" t="str">
        <f>E21</f>
        <v xml:space="preserve"> </v>
      </c>
      <c r="K100" s="42"/>
      <c r="L100" s="136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28</v>
      </c>
      <c r="D101" s="42"/>
      <c r="E101" s="42"/>
      <c r="F101" s="29" t="str">
        <f>IF(E18="","",E18)</f>
        <v>Vyplň údaj</v>
      </c>
      <c r="G101" s="42"/>
      <c r="H101" s="42"/>
      <c r="I101" s="34" t="s">
        <v>32</v>
      </c>
      <c r="J101" s="38" t="str">
        <f>E24</f>
        <v xml:space="preserve"> </v>
      </c>
      <c r="K101" s="42"/>
      <c r="L101" s="136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136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0" customFormat="1" ht="29.28" customHeight="1">
      <c r="A103" s="173"/>
      <c r="B103" s="174"/>
      <c r="C103" s="175" t="s">
        <v>167</v>
      </c>
      <c r="D103" s="176" t="s">
        <v>54</v>
      </c>
      <c r="E103" s="176" t="s">
        <v>50</v>
      </c>
      <c r="F103" s="176" t="s">
        <v>51</v>
      </c>
      <c r="G103" s="176" t="s">
        <v>168</v>
      </c>
      <c r="H103" s="176" t="s">
        <v>169</v>
      </c>
      <c r="I103" s="176" t="s">
        <v>170</v>
      </c>
      <c r="J103" s="176" t="s">
        <v>139</v>
      </c>
      <c r="K103" s="177" t="s">
        <v>171</v>
      </c>
      <c r="L103" s="178"/>
      <c r="M103" s="94" t="s">
        <v>19</v>
      </c>
      <c r="N103" s="95" t="s">
        <v>39</v>
      </c>
      <c r="O103" s="95" t="s">
        <v>172</v>
      </c>
      <c r="P103" s="95" t="s">
        <v>173</v>
      </c>
      <c r="Q103" s="95" t="s">
        <v>174</v>
      </c>
      <c r="R103" s="95" t="s">
        <v>175</v>
      </c>
      <c r="S103" s="95" t="s">
        <v>176</v>
      </c>
      <c r="T103" s="96" t="s">
        <v>177</v>
      </c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</row>
    <row r="104" s="2" customFormat="1" ht="22.8" customHeight="1">
      <c r="A104" s="40"/>
      <c r="B104" s="41"/>
      <c r="C104" s="101" t="s">
        <v>178</v>
      </c>
      <c r="D104" s="42"/>
      <c r="E104" s="42"/>
      <c r="F104" s="42"/>
      <c r="G104" s="42"/>
      <c r="H104" s="42"/>
      <c r="I104" s="42"/>
      <c r="J104" s="179">
        <f>BK104</f>
        <v>0</v>
      </c>
      <c r="K104" s="42"/>
      <c r="L104" s="46"/>
      <c r="M104" s="97"/>
      <c r="N104" s="180"/>
      <c r="O104" s="98"/>
      <c r="P104" s="181">
        <f>P105+P141+P333+P552+P563+P605+P614+P632+P712+P720+P727+P729+P771+P905+P1148+P1181+P1206+P1221+P1230+P1285+P1313+P1357+P1377+P1405+P1416</f>
        <v>0</v>
      </c>
      <c r="Q104" s="98"/>
      <c r="R104" s="181">
        <f>R105+R141+R333+R552+R563+R605+R614+R632+R712+R720+R727+R729+R771+R905+R1148+R1181+R1206+R1221+R1230+R1285+R1313+R1357+R1377+R1405+R1416</f>
        <v>1.571330168</v>
      </c>
      <c r="S104" s="98"/>
      <c r="T104" s="182">
        <f>T105+T141+T333+T552+T563+T605+T614+T632+T712+T720+T727+T729+T771+T905+T1148+T1181+T1206+T1221+T1230+T1285+T1313+T1357+T1377+T1405+T1416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68</v>
      </c>
      <c r="AU104" s="19" t="s">
        <v>140</v>
      </c>
      <c r="BK104" s="183">
        <f>BK105+BK141+BK333+BK552+BK563+BK605+BK614+BK632+BK712+BK720+BK727+BK729+BK771+BK905+BK1148+BK1181+BK1206+BK1221+BK1230+BK1285+BK1313+BK1357+BK1377+BK1405+BK1416</f>
        <v>0</v>
      </c>
    </row>
    <row r="105" s="11" customFormat="1" ht="25.92" customHeight="1">
      <c r="A105" s="11"/>
      <c r="B105" s="184"/>
      <c r="C105" s="185"/>
      <c r="D105" s="186" t="s">
        <v>68</v>
      </c>
      <c r="E105" s="187" t="s">
        <v>77</v>
      </c>
      <c r="F105" s="187" t="s">
        <v>179</v>
      </c>
      <c r="G105" s="185"/>
      <c r="H105" s="185"/>
      <c r="I105" s="188"/>
      <c r="J105" s="189">
        <f>BK105</f>
        <v>0</v>
      </c>
      <c r="K105" s="185"/>
      <c r="L105" s="190"/>
      <c r="M105" s="191"/>
      <c r="N105" s="192"/>
      <c r="O105" s="192"/>
      <c r="P105" s="193">
        <f>SUM(P106:P140)</f>
        <v>0</v>
      </c>
      <c r="Q105" s="192"/>
      <c r="R105" s="193">
        <f>SUM(R106:R140)</f>
        <v>0</v>
      </c>
      <c r="S105" s="192"/>
      <c r="T105" s="194">
        <f>SUM(T106:T140)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5" t="s">
        <v>77</v>
      </c>
      <c r="AT105" s="196" t="s">
        <v>68</v>
      </c>
      <c r="AU105" s="196" t="s">
        <v>69</v>
      </c>
      <c r="AY105" s="195" t="s">
        <v>180</v>
      </c>
      <c r="BK105" s="197">
        <f>SUM(BK106:BK140)</f>
        <v>0</v>
      </c>
    </row>
    <row r="106" s="2" customFormat="1" ht="66.75" customHeight="1">
      <c r="A106" s="40"/>
      <c r="B106" s="41"/>
      <c r="C106" s="198" t="s">
        <v>77</v>
      </c>
      <c r="D106" s="198" t="s">
        <v>181</v>
      </c>
      <c r="E106" s="199" t="s">
        <v>182</v>
      </c>
      <c r="F106" s="200" t="s">
        <v>183</v>
      </c>
      <c r="G106" s="201" t="s">
        <v>184</v>
      </c>
      <c r="H106" s="202">
        <v>720</v>
      </c>
      <c r="I106" s="203"/>
      <c r="J106" s="204">
        <f>ROUND(I106*H106,2)</f>
        <v>0</v>
      </c>
      <c r="K106" s="200" t="s">
        <v>19</v>
      </c>
      <c r="L106" s="46"/>
      <c r="M106" s="205" t="s">
        <v>19</v>
      </c>
      <c r="N106" s="206" t="s">
        <v>40</v>
      </c>
      <c r="O106" s="86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09" t="s">
        <v>185</v>
      </c>
      <c r="AT106" s="209" t="s">
        <v>181</v>
      </c>
      <c r="AU106" s="209" t="s">
        <v>77</v>
      </c>
      <c r="AY106" s="19" t="s">
        <v>180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9" t="s">
        <v>77</v>
      </c>
      <c r="BK106" s="210">
        <f>ROUND(I106*H106,2)</f>
        <v>0</v>
      </c>
      <c r="BL106" s="19" t="s">
        <v>185</v>
      </c>
      <c r="BM106" s="209" t="s">
        <v>79</v>
      </c>
    </row>
    <row r="107" s="2" customFormat="1" ht="101.25" customHeight="1">
      <c r="A107" s="40"/>
      <c r="B107" s="41"/>
      <c r="C107" s="198" t="s">
        <v>79</v>
      </c>
      <c r="D107" s="198" t="s">
        <v>181</v>
      </c>
      <c r="E107" s="199" t="s">
        <v>186</v>
      </c>
      <c r="F107" s="200" t="s">
        <v>187</v>
      </c>
      <c r="G107" s="201" t="s">
        <v>188</v>
      </c>
      <c r="H107" s="202">
        <v>417.11450000000002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185</v>
      </c>
    </row>
    <row r="108" s="12" customFormat="1">
      <c r="A108" s="12"/>
      <c r="B108" s="211"/>
      <c r="C108" s="212"/>
      <c r="D108" s="213" t="s">
        <v>189</v>
      </c>
      <c r="E108" s="214" t="s">
        <v>19</v>
      </c>
      <c r="F108" s="215" t="s">
        <v>190</v>
      </c>
      <c r="G108" s="212"/>
      <c r="H108" s="216">
        <v>72.526200000000003</v>
      </c>
      <c r="I108" s="217"/>
      <c r="J108" s="212"/>
      <c r="K108" s="212"/>
      <c r="L108" s="218"/>
      <c r="M108" s="219"/>
      <c r="N108" s="220"/>
      <c r="O108" s="220"/>
      <c r="P108" s="220"/>
      <c r="Q108" s="220"/>
      <c r="R108" s="220"/>
      <c r="S108" s="220"/>
      <c r="T108" s="221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2" t="s">
        <v>189</v>
      </c>
      <c r="AU108" s="222" t="s">
        <v>77</v>
      </c>
      <c r="AV108" s="12" t="s">
        <v>79</v>
      </c>
      <c r="AW108" s="12" t="s">
        <v>31</v>
      </c>
      <c r="AX108" s="12" t="s">
        <v>69</v>
      </c>
      <c r="AY108" s="222" t="s">
        <v>180</v>
      </c>
    </row>
    <row r="109" s="12" customFormat="1">
      <c r="A109" s="12"/>
      <c r="B109" s="211"/>
      <c r="C109" s="212"/>
      <c r="D109" s="213" t="s">
        <v>189</v>
      </c>
      <c r="E109" s="214" t="s">
        <v>19</v>
      </c>
      <c r="F109" s="215" t="s">
        <v>191</v>
      </c>
      <c r="G109" s="212"/>
      <c r="H109" s="216">
        <v>271.82799999999997</v>
      </c>
      <c r="I109" s="217"/>
      <c r="J109" s="212"/>
      <c r="K109" s="212"/>
      <c r="L109" s="218"/>
      <c r="M109" s="219"/>
      <c r="N109" s="220"/>
      <c r="O109" s="220"/>
      <c r="P109" s="220"/>
      <c r="Q109" s="220"/>
      <c r="R109" s="220"/>
      <c r="S109" s="220"/>
      <c r="T109" s="221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T109" s="222" t="s">
        <v>189</v>
      </c>
      <c r="AU109" s="222" t="s">
        <v>77</v>
      </c>
      <c r="AV109" s="12" t="s">
        <v>79</v>
      </c>
      <c r="AW109" s="12" t="s">
        <v>31</v>
      </c>
      <c r="AX109" s="12" t="s">
        <v>69</v>
      </c>
      <c r="AY109" s="222" t="s">
        <v>180</v>
      </c>
    </row>
    <row r="110" s="12" customFormat="1">
      <c r="A110" s="12"/>
      <c r="B110" s="211"/>
      <c r="C110" s="212"/>
      <c r="D110" s="213" t="s">
        <v>189</v>
      </c>
      <c r="E110" s="214" t="s">
        <v>19</v>
      </c>
      <c r="F110" s="215" t="s">
        <v>192</v>
      </c>
      <c r="G110" s="212"/>
      <c r="H110" s="216">
        <v>51.824800000000003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2" t="s">
        <v>189</v>
      </c>
      <c r="AU110" s="222" t="s">
        <v>77</v>
      </c>
      <c r="AV110" s="12" t="s">
        <v>79</v>
      </c>
      <c r="AW110" s="12" t="s">
        <v>31</v>
      </c>
      <c r="AX110" s="12" t="s">
        <v>69</v>
      </c>
      <c r="AY110" s="222" t="s">
        <v>180</v>
      </c>
    </row>
    <row r="111" s="12" customFormat="1">
      <c r="A111" s="12"/>
      <c r="B111" s="211"/>
      <c r="C111" s="212"/>
      <c r="D111" s="213" t="s">
        <v>189</v>
      </c>
      <c r="E111" s="214" t="s">
        <v>19</v>
      </c>
      <c r="F111" s="215" t="s">
        <v>193</v>
      </c>
      <c r="G111" s="212"/>
      <c r="H111" s="216">
        <v>20.935500000000001</v>
      </c>
      <c r="I111" s="217"/>
      <c r="J111" s="212"/>
      <c r="K111" s="212"/>
      <c r="L111" s="218"/>
      <c r="M111" s="219"/>
      <c r="N111" s="220"/>
      <c r="O111" s="220"/>
      <c r="P111" s="220"/>
      <c r="Q111" s="220"/>
      <c r="R111" s="220"/>
      <c r="S111" s="220"/>
      <c r="T111" s="22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T111" s="222" t="s">
        <v>189</v>
      </c>
      <c r="AU111" s="222" t="s">
        <v>77</v>
      </c>
      <c r="AV111" s="12" t="s">
        <v>79</v>
      </c>
      <c r="AW111" s="12" t="s">
        <v>31</v>
      </c>
      <c r="AX111" s="12" t="s">
        <v>69</v>
      </c>
      <c r="AY111" s="222" t="s">
        <v>180</v>
      </c>
    </row>
    <row r="112" s="13" customFormat="1">
      <c r="A112" s="13"/>
      <c r="B112" s="223"/>
      <c r="C112" s="224"/>
      <c r="D112" s="213" t="s">
        <v>189</v>
      </c>
      <c r="E112" s="225" t="s">
        <v>19</v>
      </c>
      <c r="F112" s="226" t="s">
        <v>194</v>
      </c>
      <c r="G112" s="224"/>
      <c r="H112" s="227">
        <v>417.11450000000002</v>
      </c>
      <c r="I112" s="228"/>
      <c r="J112" s="224"/>
      <c r="K112" s="224"/>
      <c r="L112" s="229"/>
      <c r="M112" s="230"/>
      <c r="N112" s="231"/>
      <c r="O112" s="231"/>
      <c r="P112" s="231"/>
      <c r="Q112" s="231"/>
      <c r="R112" s="231"/>
      <c r="S112" s="231"/>
      <c r="T112" s="23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3" t="s">
        <v>189</v>
      </c>
      <c r="AU112" s="233" t="s">
        <v>77</v>
      </c>
      <c r="AV112" s="13" t="s">
        <v>185</v>
      </c>
      <c r="AW112" s="13" t="s">
        <v>31</v>
      </c>
      <c r="AX112" s="13" t="s">
        <v>77</v>
      </c>
      <c r="AY112" s="233" t="s">
        <v>180</v>
      </c>
    </row>
    <row r="113" s="2" customFormat="1" ht="100.5" customHeight="1">
      <c r="A113" s="40"/>
      <c r="B113" s="41"/>
      <c r="C113" s="198" t="s">
        <v>195</v>
      </c>
      <c r="D113" s="198" t="s">
        <v>181</v>
      </c>
      <c r="E113" s="199" t="s">
        <v>196</v>
      </c>
      <c r="F113" s="200" t="s">
        <v>197</v>
      </c>
      <c r="G113" s="201" t="s">
        <v>188</v>
      </c>
      <c r="H113" s="202">
        <v>417.11450000000002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198</v>
      </c>
    </row>
    <row r="114" s="12" customFormat="1">
      <c r="A114" s="12"/>
      <c r="B114" s="211"/>
      <c r="C114" s="212"/>
      <c r="D114" s="213" t="s">
        <v>189</v>
      </c>
      <c r="E114" s="214" t="s">
        <v>19</v>
      </c>
      <c r="F114" s="215" t="s">
        <v>190</v>
      </c>
      <c r="G114" s="212"/>
      <c r="H114" s="216">
        <v>72.526200000000003</v>
      </c>
      <c r="I114" s="217"/>
      <c r="J114" s="212"/>
      <c r="K114" s="212"/>
      <c r="L114" s="218"/>
      <c r="M114" s="219"/>
      <c r="N114" s="220"/>
      <c r="O114" s="220"/>
      <c r="P114" s="220"/>
      <c r="Q114" s="220"/>
      <c r="R114" s="220"/>
      <c r="S114" s="220"/>
      <c r="T114" s="221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T114" s="222" t="s">
        <v>189</v>
      </c>
      <c r="AU114" s="222" t="s">
        <v>77</v>
      </c>
      <c r="AV114" s="12" t="s">
        <v>79</v>
      </c>
      <c r="AW114" s="12" t="s">
        <v>31</v>
      </c>
      <c r="AX114" s="12" t="s">
        <v>69</v>
      </c>
      <c r="AY114" s="222" t="s">
        <v>180</v>
      </c>
    </row>
    <row r="115" s="12" customFormat="1">
      <c r="A115" s="12"/>
      <c r="B115" s="211"/>
      <c r="C115" s="212"/>
      <c r="D115" s="213" t="s">
        <v>189</v>
      </c>
      <c r="E115" s="214" t="s">
        <v>19</v>
      </c>
      <c r="F115" s="215" t="s">
        <v>191</v>
      </c>
      <c r="G115" s="212"/>
      <c r="H115" s="216">
        <v>271.82799999999997</v>
      </c>
      <c r="I115" s="217"/>
      <c r="J115" s="212"/>
      <c r="K115" s="212"/>
      <c r="L115" s="218"/>
      <c r="M115" s="219"/>
      <c r="N115" s="220"/>
      <c r="O115" s="220"/>
      <c r="P115" s="220"/>
      <c r="Q115" s="220"/>
      <c r="R115" s="220"/>
      <c r="S115" s="220"/>
      <c r="T115" s="221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T115" s="222" t="s">
        <v>189</v>
      </c>
      <c r="AU115" s="222" t="s">
        <v>77</v>
      </c>
      <c r="AV115" s="12" t="s">
        <v>79</v>
      </c>
      <c r="AW115" s="12" t="s">
        <v>31</v>
      </c>
      <c r="AX115" s="12" t="s">
        <v>69</v>
      </c>
      <c r="AY115" s="222" t="s">
        <v>180</v>
      </c>
    </row>
    <row r="116" s="12" customFormat="1">
      <c r="A116" s="12"/>
      <c r="B116" s="211"/>
      <c r="C116" s="212"/>
      <c r="D116" s="213" t="s">
        <v>189</v>
      </c>
      <c r="E116" s="214" t="s">
        <v>19</v>
      </c>
      <c r="F116" s="215" t="s">
        <v>192</v>
      </c>
      <c r="G116" s="212"/>
      <c r="H116" s="216">
        <v>51.824800000000003</v>
      </c>
      <c r="I116" s="217"/>
      <c r="J116" s="212"/>
      <c r="K116" s="212"/>
      <c r="L116" s="218"/>
      <c r="M116" s="219"/>
      <c r="N116" s="220"/>
      <c r="O116" s="220"/>
      <c r="P116" s="220"/>
      <c r="Q116" s="220"/>
      <c r="R116" s="220"/>
      <c r="S116" s="220"/>
      <c r="T116" s="221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2" t="s">
        <v>189</v>
      </c>
      <c r="AU116" s="222" t="s">
        <v>77</v>
      </c>
      <c r="AV116" s="12" t="s">
        <v>79</v>
      </c>
      <c r="AW116" s="12" t="s">
        <v>31</v>
      </c>
      <c r="AX116" s="12" t="s">
        <v>69</v>
      </c>
      <c r="AY116" s="222" t="s">
        <v>180</v>
      </c>
    </row>
    <row r="117" s="12" customFormat="1">
      <c r="A117" s="12"/>
      <c r="B117" s="211"/>
      <c r="C117" s="212"/>
      <c r="D117" s="213" t="s">
        <v>189</v>
      </c>
      <c r="E117" s="214" t="s">
        <v>19</v>
      </c>
      <c r="F117" s="215" t="s">
        <v>193</v>
      </c>
      <c r="G117" s="212"/>
      <c r="H117" s="216">
        <v>20.935500000000001</v>
      </c>
      <c r="I117" s="217"/>
      <c r="J117" s="212"/>
      <c r="K117" s="212"/>
      <c r="L117" s="218"/>
      <c r="M117" s="219"/>
      <c r="N117" s="220"/>
      <c r="O117" s="220"/>
      <c r="P117" s="220"/>
      <c r="Q117" s="220"/>
      <c r="R117" s="220"/>
      <c r="S117" s="220"/>
      <c r="T117" s="22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22" t="s">
        <v>189</v>
      </c>
      <c r="AU117" s="222" t="s">
        <v>77</v>
      </c>
      <c r="AV117" s="12" t="s">
        <v>79</v>
      </c>
      <c r="AW117" s="12" t="s">
        <v>31</v>
      </c>
      <c r="AX117" s="12" t="s">
        <v>69</v>
      </c>
      <c r="AY117" s="222" t="s">
        <v>180</v>
      </c>
    </row>
    <row r="118" s="13" customFormat="1">
      <c r="A118" s="13"/>
      <c r="B118" s="223"/>
      <c r="C118" s="224"/>
      <c r="D118" s="213" t="s">
        <v>189</v>
      </c>
      <c r="E118" s="225" t="s">
        <v>19</v>
      </c>
      <c r="F118" s="226" t="s">
        <v>194</v>
      </c>
      <c r="G118" s="224"/>
      <c r="H118" s="227">
        <v>417.11450000000002</v>
      </c>
      <c r="I118" s="228"/>
      <c r="J118" s="224"/>
      <c r="K118" s="224"/>
      <c r="L118" s="229"/>
      <c r="M118" s="230"/>
      <c r="N118" s="231"/>
      <c r="O118" s="231"/>
      <c r="P118" s="231"/>
      <c r="Q118" s="231"/>
      <c r="R118" s="231"/>
      <c r="S118" s="231"/>
      <c r="T118" s="23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3" t="s">
        <v>189</v>
      </c>
      <c r="AU118" s="233" t="s">
        <v>77</v>
      </c>
      <c r="AV118" s="13" t="s">
        <v>185</v>
      </c>
      <c r="AW118" s="13" t="s">
        <v>31</v>
      </c>
      <c r="AX118" s="13" t="s">
        <v>77</v>
      </c>
      <c r="AY118" s="233" t="s">
        <v>180</v>
      </c>
    </row>
    <row r="119" s="2" customFormat="1" ht="37.8" customHeight="1">
      <c r="A119" s="40"/>
      <c r="B119" s="41"/>
      <c r="C119" s="198" t="s">
        <v>185</v>
      </c>
      <c r="D119" s="198" t="s">
        <v>181</v>
      </c>
      <c r="E119" s="199" t="s">
        <v>199</v>
      </c>
      <c r="F119" s="200" t="s">
        <v>200</v>
      </c>
      <c r="G119" s="201" t="s">
        <v>188</v>
      </c>
      <c r="H119" s="202">
        <v>50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201</v>
      </c>
    </row>
    <row r="120" s="2" customFormat="1" ht="49.05" customHeight="1">
      <c r="A120" s="40"/>
      <c r="B120" s="41"/>
      <c r="C120" s="198" t="s">
        <v>202</v>
      </c>
      <c r="D120" s="198" t="s">
        <v>181</v>
      </c>
      <c r="E120" s="199" t="s">
        <v>203</v>
      </c>
      <c r="F120" s="200" t="s">
        <v>204</v>
      </c>
      <c r="G120" s="201" t="s">
        <v>188</v>
      </c>
      <c r="H120" s="202">
        <v>417.11450000000002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205</v>
      </c>
    </row>
    <row r="121" s="12" customFormat="1">
      <c r="A121" s="12"/>
      <c r="B121" s="211"/>
      <c r="C121" s="212"/>
      <c r="D121" s="213" t="s">
        <v>189</v>
      </c>
      <c r="E121" s="214" t="s">
        <v>19</v>
      </c>
      <c r="F121" s="215" t="s">
        <v>190</v>
      </c>
      <c r="G121" s="212"/>
      <c r="H121" s="216">
        <v>72.526200000000003</v>
      </c>
      <c r="I121" s="217"/>
      <c r="J121" s="212"/>
      <c r="K121" s="212"/>
      <c r="L121" s="218"/>
      <c r="M121" s="219"/>
      <c r="N121" s="220"/>
      <c r="O121" s="220"/>
      <c r="P121" s="220"/>
      <c r="Q121" s="220"/>
      <c r="R121" s="220"/>
      <c r="S121" s="220"/>
      <c r="T121" s="221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T121" s="222" t="s">
        <v>189</v>
      </c>
      <c r="AU121" s="222" t="s">
        <v>77</v>
      </c>
      <c r="AV121" s="12" t="s">
        <v>79</v>
      </c>
      <c r="AW121" s="12" t="s">
        <v>31</v>
      </c>
      <c r="AX121" s="12" t="s">
        <v>69</v>
      </c>
      <c r="AY121" s="222" t="s">
        <v>180</v>
      </c>
    </row>
    <row r="122" s="12" customFormat="1">
      <c r="A122" s="12"/>
      <c r="B122" s="211"/>
      <c r="C122" s="212"/>
      <c r="D122" s="213" t="s">
        <v>189</v>
      </c>
      <c r="E122" s="214" t="s">
        <v>19</v>
      </c>
      <c r="F122" s="215" t="s">
        <v>191</v>
      </c>
      <c r="G122" s="212"/>
      <c r="H122" s="216">
        <v>271.82799999999997</v>
      </c>
      <c r="I122" s="217"/>
      <c r="J122" s="212"/>
      <c r="K122" s="212"/>
      <c r="L122" s="218"/>
      <c r="M122" s="219"/>
      <c r="N122" s="220"/>
      <c r="O122" s="220"/>
      <c r="P122" s="220"/>
      <c r="Q122" s="220"/>
      <c r="R122" s="220"/>
      <c r="S122" s="220"/>
      <c r="T122" s="221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22" t="s">
        <v>189</v>
      </c>
      <c r="AU122" s="222" t="s">
        <v>77</v>
      </c>
      <c r="AV122" s="12" t="s">
        <v>79</v>
      </c>
      <c r="AW122" s="12" t="s">
        <v>31</v>
      </c>
      <c r="AX122" s="12" t="s">
        <v>69</v>
      </c>
      <c r="AY122" s="222" t="s">
        <v>180</v>
      </c>
    </row>
    <row r="123" s="12" customFormat="1">
      <c r="A123" s="12"/>
      <c r="B123" s="211"/>
      <c r="C123" s="212"/>
      <c r="D123" s="213" t="s">
        <v>189</v>
      </c>
      <c r="E123" s="214" t="s">
        <v>19</v>
      </c>
      <c r="F123" s="215" t="s">
        <v>192</v>
      </c>
      <c r="G123" s="212"/>
      <c r="H123" s="216">
        <v>51.824800000000003</v>
      </c>
      <c r="I123" s="217"/>
      <c r="J123" s="212"/>
      <c r="K123" s="212"/>
      <c r="L123" s="218"/>
      <c r="M123" s="219"/>
      <c r="N123" s="220"/>
      <c r="O123" s="220"/>
      <c r="P123" s="220"/>
      <c r="Q123" s="220"/>
      <c r="R123" s="220"/>
      <c r="S123" s="220"/>
      <c r="T123" s="22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2" t="s">
        <v>189</v>
      </c>
      <c r="AU123" s="222" t="s">
        <v>77</v>
      </c>
      <c r="AV123" s="12" t="s">
        <v>79</v>
      </c>
      <c r="AW123" s="12" t="s">
        <v>31</v>
      </c>
      <c r="AX123" s="12" t="s">
        <v>69</v>
      </c>
      <c r="AY123" s="222" t="s">
        <v>180</v>
      </c>
    </row>
    <row r="124" s="12" customFormat="1">
      <c r="A124" s="12"/>
      <c r="B124" s="211"/>
      <c r="C124" s="212"/>
      <c r="D124" s="213" t="s">
        <v>189</v>
      </c>
      <c r="E124" s="214" t="s">
        <v>19</v>
      </c>
      <c r="F124" s="215" t="s">
        <v>193</v>
      </c>
      <c r="G124" s="212"/>
      <c r="H124" s="216">
        <v>20.935500000000001</v>
      </c>
      <c r="I124" s="217"/>
      <c r="J124" s="212"/>
      <c r="K124" s="212"/>
      <c r="L124" s="218"/>
      <c r="M124" s="219"/>
      <c r="N124" s="220"/>
      <c r="O124" s="220"/>
      <c r="P124" s="220"/>
      <c r="Q124" s="220"/>
      <c r="R124" s="220"/>
      <c r="S124" s="220"/>
      <c r="T124" s="221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22" t="s">
        <v>189</v>
      </c>
      <c r="AU124" s="222" t="s">
        <v>77</v>
      </c>
      <c r="AV124" s="12" t="s">
        <v>79</v>
      </c>
      <c r="AW124" s="12" t="s">
        <v>31</v>
      </c>
      <c r="AX124" s="12" t="s">
        <v>69</v>
      </c>
      <c r="AY124" s="222" t="s">
        <v>180</v>
      </c>
    </row>
    <row r="125" s="13" customFormat="1">
      <c r="A125" s="13"/>
      <c r="B125" s="223"/>
      <c r="C125" s="224"/>
      <c r="D125" s="213" t="s">
        <v>189</v>
      </c>
      <c r="E125" s="225" t="s">
        <v>19</v>
      </c>
      <c r="F125" s="226" t="s">
        <v>194</v>
      </c>
      <c r="G125" s="224"/>
      <c r="H125" s="227">
        <v>417.11450000000002</v>
      </c>
      <c r="I125" s="228"/>
      <c r="J125" s="224"/>
      <c r="K125" s="224"/>
      <c r="L125" s="229"/>
      <c r="M125" s="230"/>
      <c r="N125" s="231"/>
      <c r="O125" s="231"/>
      <c r="P125" s="231"/>
      <c r="Q125" s="231"/>
      <c r="R125" s="231"/>
      <c r="S125" s="231"/>
      <c r="T125" s="23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3" t="s">
        <v>189</v>
      </c>
      <c r="AU125" s="233" t="s">
        <v>77</v>
      </c>
      <c r="AV125" s="13" t="s">
        <v>185</v>
      </c>
      <c r="AW125" s="13" t="s">
        <v>31</v>
      </c>
      <c r="AX125" s="13" t="s">
        <v>77</v>
      </c>
      <c r="AY125" s="233" t="s">
        <v>180</v>
      </c>
    </row>
    <row r="126" s="2" customFormat="1" ht="55.5" customHeight="1">
      <c r="A126" s="40"/>
      <c r="B126" s="41"/>
      <c r="C126" s="198" t="s">
        <v>198</v>
      </c>
      <c r="D126" s="198" t="s">
        <v>181</v>
      </c>
      <c r="E126" s="199" t="s">
        <v>206</v>
      </c>
      <c r="F126" s="200" t="s">
        <v>207</v>
      </c>
      <c r="G126" s="201" t="s">
        <v>188</v>
      </c>
      <c r="H126" s="202">
        <v>4171.1450000000004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8</v>
      </c>
    </row>
    <row r="127" s="12" customFormat="1">
      <c r="A127" s="12"/>
      <c r="B127" s="211"/>
      <c r="C127" s="212"/>
      <c r="D127" s="213" t="s">
        <v>189</v>
      </c>
      <c r="E127" s="214" t="s">
        <v>19</v>
      </c>
      <c r="F127" s="215" t="s">
        <v>208</v>
      </c>
      <c r="G127" s="212"/>
      <c r="H127" s="216">
        <v>4171.1450000000004</v>
      </c>
      <c r="I127" s="217"/>
      <c r="J127" s="212"/>
      <c r="K127" s="212"/>
      <c r="L127" s="218"/>
      <c r="M127" s="219"/>
      <c r="N127" s="220"/>
      <c r="O127" s="220"/>
      <c r="P127" s="220"/>
      <c r="Q127" s="220"/>
      <c r="R127" s="220"/>
      <c r="S127" s="220"/>
      <c r="T127" s="22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22" t="s">
        <v>189</v>
      </c>
      <c r="AU127" s="222" t="s">
        <v>77</v>
      </c>
      <c r="AV127" s="12" t="s">
        <v>79</v>
      </c>
      <c r="AW127" s="12" t="s">
        <v>31</v>
      </c>
      <c r="AX127" s="12" t="s">
        <v>69</v>
      </c>
      <c r="AY127" s="222" t="s">
        <v>180</v>
      </c>
    </row>
    <row r="128" s="13" customFormat="1">
      <c r="A128" s="13"/>
      <c r="B128" s="223"/>
      <c r="C128" s="224"/>
      <c r="D128" s="213" t="s">
        <v>189</v>
      </c>
      <c r="E128" s="225" t="s">
        <v>19</v>
      </c>
      <c r="F128" s="226" t="s">
        <v>194</v>
      </c>
      <c r="G128" s="224"/>
      <c r="H128" s="227">
        <v>4171.1450000000004</v>
      </c>
      <c r="I128" s="228"/>
      <c r="J128" s="224"/>
      <c r="K128" s="224"/>
      <c r="L128" s="229"/>
      <c r="M128" s="230"/>
      <c r="N128" s="231"/>
      <c r="O128" s="231"/>
      <c r="P128" s="231"/>
      <c r="Q128" s="231"/>
      <c r="R128" s="231"/>
      <c r="S128" s="231"/>
      <c r="T128" s="23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3" t="s">
        <v>189</v>
      </c>
      <c r="AU128" s="233" t="s">
        <v>77</v>
      </c>
      <c r="AV128" s="13" t="s">
        <v>185</v>
      </c>
      <c r="AW128" s="13" t="s">
        <v>31</v>
      </c>
      <c r="AX128" s="13" t="s">
        <v>77</v>
      </c>
      <c r="AY128" s="233" t="s">
        <v>180</v>
      </c>
    </row>
    <row r="129" s="2" customFormat="1" ht="24.15" customHeight="1">
      <c r="A129" s="40"/>
      <c r="B129" s="41"/>
      <c r="C129" s="198" t="s">
        <v>209</v>
      </c>
      <c r="D129" s="198" t="s">
        <v>181</v>
      </c>
      <c r="E129" s="199" t="s">
        <v>210</v>
      </c>
      <c r="F129" s="200" t="s">
        <v>211</v>
      </c>
      <c r="G129" s="201" t="s">
        <v>188</v>
      </c>
      <c r="H129" s="202">
        <v>385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212</v>
      </c>
    </row>
    <row r="130" s="12" customFormat="1">
      <c r="A130" s="12"/>
      <c r="B130" s="211"/>
      <c r="C130" s="212"/>
      <c r="D130" s="213" t="s">
        <v>189</v>
      </c>
      <c r="E130" s="214" t="s">
        <v>19</v>
      </c>
      <c r="F130" s="215" t="s">
        <v>213</v>
      </c>
      <c r="G130" s="212"/>
      <c r="H130" s="216">
        <v>385</v>
      </c>
      <c r="I130" s="217"/>
      <c r="J130" s="212"/>
      <c r="K130" s="212"/>
      <c r="L130" s="218"/>
      <c r="M130" s="219"/>
      <c r="N130" s="220"/>
      <c r="O130" s="220"/>
      <c r="P130" s="220"/>
      <c r="Q130" s="220"/>
      <c r="R130" s="220"/>
      <c r="S130" s="220"/>
      <c r="T130" s="22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22" t="s">
        <v>189</v>
      </c>
      <c r="AU130" s="222" t="s">
        <v>77</v>
      </c>
      <c r="AV130" s="12" t="s">
        <v>79</v>
      </c>
      <c r="AW130" s="12" t="s">
        <v>31</v>
      </c>
      <c r="AX130" s="12" t="s">
        <v>69</v>
      </c>
      <c r="AY130" s="222" t="s">
        <v>180</v>
      </c>
    </row>
    <row r="131" s="13" customFormat="1">
      <c r="A131" s="13"/>
      <c r="B131" s="223"/>
      <c r="C131" s="224"/>
      <c r="D131" s="213" t="s">
        <v>189</v>
      </c>
      <c r="E131" s="225" t="s">
        <v>19</v>
      </c>
      <c r="F131" s="226" t="s">
        <v>194</v>
      </c>
      <c r="G131" s="224"/>
      <c r="H131" s="227">
        <v>385</v>
      </c>
      <c r="I131" s="228"/>
      <c r="J131" s="224"/>
      <c r="K131" s="224"/>
      <c r="L131" s="229"/>
      <c r="M131" s="230"/>
      <c r="N131" s="231"/>
      <c r="O131" s="231"/>
      <c r="P131" s="231"/>
      <c r="Q131" s="231"/>
      <c r="R131" s="231"/>
      <c r="S131" s="231"/>
      <c r="T131" s="23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3" t="s">
        <v>189</v>
      </c>
      <c r="AU131" s="233" t="s">
        <v>77</v>
      </c>
      <c r="AV131" s="13" t="s">
        <v>185</v>
      </c>
      <c r="AW131" s="13" t="s">
        <v>31</v>
      </c>
      <c r="AX131" s="13" t="s">
        <v>77</v>
      </c>
      <c r="AY131" s="233" t="s">
        <v>180</v>
      </c>
    </row>
    <row r="132" s="2" customFormat="1" ht="78.75" customHeight="1">
      <c r="A132" s="40"/>
      <c r="B132" s="41"/>
      <c r="C132" s="198" t="s">
        <v>201</v>
      </c>
      <c r="D132" s="198" t="s">
        <v>181</v>
      </c>
      <c r="E132" s="199" t="s">
        <v>214</v>
      </c>
      <c r="F132" s="200" t="s">
        <v>215</v>
      </c>
      <c r="G132" s="201" t="s">
        <v>188</v>
      </c>
      <c r="H132" s="202">
        <v>32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185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185</v>
      </c>
      <c r="BM132" s="209" t="s">
        <v>216</v>
      </c>
    </row>
    <row r="133" s="2" customFormat="1">
      <c r="A133" s="40"/>
      <c r="B133" s="41"/>
      <c r="C133" s="42"/>
      <c r="D133" s="213" t="s">
        <v>217</v>
      </c>
      <c r="E133" s="42"/>
      <c r="F133" s="234" t="s">
        <v>218</v>
      </c>
      <c r="G133" s="42"/>
      <c r="H133" s="42"/>
      <c r="I133" s="235"/>
      <c r="J133" s="42"/>
      <c r="K133" s="42"/>
      <c r="L133" s="46"/>
      <c r="M133" s="236"/>
      <c r="N133" s="237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217</v>
      </c>
      <c r="AU133" s="19" t="s">
        <v>77</v>
      </c>
    </row>
    <row r="134" s="12" customFormat="1">
      <c r="A134" s="12"/>
      <c r="B134" s="211"/>
      <c r="C134" s="212"/>
      <c r="D134" s="213" t="s">
        <v>189</v>
      </c>
      <c r="E134" s="214" t="s">
        <v>19</v>
      </c>
      <c r="F134" s="215" t="s">
        <v>219</v>
      </c>
      <c r="G134" s="212"/>
      <c r="H134" s="216">
        <v>32</v>
      </c>
      <c r="I134" s="217"/>
      <c r="J134" s="212"/>
      <c r="K134" s="212"/>
      <c r="L134" s="218"/>
      <c r="M134" s="219"/>
      <c r="N134" s="220"/>
      <c r="O134" s="220"/>
      <c r="P134" s="220"/>
      <c r="Q134" s="220"/>
      <c r="R134" s="220"/>
      <c r="S134" s="220"/>
      <c r="T134" s="221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T134" s="222" t="s">
        <v>189</v>
      </c>
      <c r="AU134" s="222" t="s">
        <v>77</v>
      </c>
      <c r="AV134" s="12" t="s">
        <v>79</v>
      </c>
      <c r="AW134" s="12" t="s">
        <v>31</v>
      </c>
      <c r="AX134" s="12" t="s">
        <v>69</v>
      </c>
      <c r="AY134" s="222" t="s">
        <v>180</v>
      </c>
    </row>
    <row r="135" s="13" customFormat="1">
      <c r="A135" s="13"/>
      <c r="B135" s="223"/>
      <c r="C135" s="224"/>
      <c r="D135" s="213" t="s">
        <v>189</v>
      </c>
      <c r="E135" s="225" t="s">
        <v>19</v>
      </c>
      <c r="F135" s="226" t="s">
        <v>194</v>
      </c>
      <c r="G135" s="224"/>
      <c r="H135" s="227">
        <v>32</v>
      </c>
      <c r="I135" s="228"/>
      <c r="J135" s="224"/>
      <c r="K135" s="224"/>
      <c r="L135" s="229"/>
      <c r="M135" s="230"/>
      <c r="N135" s="231"/>
      <c r="O135" s="231"/>
      <c r="P135" s="231"/>
      <c r="Q135" s="231"/>
      <c r="R135" s="231"/>
      <c r="S135" s="231"/>
      <c r="T135" s="23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3" t="s">
        <v>189</v>
      </c>
      <c r="AU135" s="233" t="s">
        <v>77</v>
      </c>
      <c r="AV135" s="13" t="s">
        <v>185</v>
      </c>
      <c r="AW135" s="13" t="s">
        <v>31</v>
      </c>
      <c r="AX135" s="13" t="s">
        <v>77</v>
      </c>
      <c r="AY135" s="233" t="s">
        <v>180</v>
      </c>
    </row>
    <row r="136" s="2" customFormat="1" ht="101.25" customHeight="1">
      <c r="A136" s="40"/>
      <c r="B136" s="41"/>
      <c r="C136" s="198" t="s">
        <v>220</v>
      </c>
      <c r="D136" s="198" t="s">
        <v>181</v>
      </c>
      <c r="E136" s="199" t="s">
        <v>221</v>
      </c>
      <c r="F136" s="200" t="s">
        <v>222</v>
      </c>
      <c r="G136" s="201" t="s">
        <v>188</v>
      </c>
      <c r="H136" s="202">
        <v>139.03817000000001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223</v>
      </c>
    </row>
    <row r="137" s="12" customFormat="1">
      <c r="A137" s="12"/>
      <c r="B137" s="211"/>
      <c r="C137" s="212"/>
      <c r="D137" s="213" t="s">
        <v>189</v>
      </c>
      <c r="E137" s="214" t="s">
        <v>19</v>
      </c>
      <c r="F137" s="215" t="s">
        <v>224</v>
      </c>
      <c r="G137" s="212"/>
      <c r="H137" s="216">
        <v>139.03817000000001</v>
      </c>
      <c r="I137" s="217"/>
      <c r="J137" s="212"/>
      <c r="K137" s="212"/>
      <c r="L137" s="218"/>
      <c r="M137" s="219"/>
      <c r="N137" s="220"/>
      <c r="O137" s="220"/>
      <c r="P137" s="220"/>
      <c r="Q137" s="220"/>
      <c r="R137" s="220"/>
      <c r="S137" s="220"/>
      <c r="T137" s="22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22" t="s">
        <v>189</v>
      </c>
      <c r="AU137" s="222" t="s">
        <v>77</v>
      </c>
      <c r="AV137" s="12" t="s">
        <v>79</v>
      </c>
      <c r="AW137" s="12" t="s">
        <v>31</v>
      </c>
      <c r="AX137" s="12" t="s">
        <v>69</v>
      </c>
      <c r="AY137" s="222" t="s">
        <v>180</v>
      </c>
    </row>
    <row r="138" s="13" customFormat="1">
      <c r="A138" s="13"/>
      <c r="B138" s="223"/>
      <c r="C138" s="224"/>
      <c r="D138" s="213" t="s">
        <v>189</v>
      </c>
      <c r="E138" s="225" t="s">
        <v>19</v>
      </c>
      <c r="F138" s="226" t="s">
        <v>194</v>
      </c>
      <c r="G138" s="224"/>
      <c r="H138" s="227">
        <v>139.03817000000001</v>
      </c>
      <c r="I138" s="228"/>
      <c r="J138" s="224"/>
      <c r="K138" s="224"/>
      <c r="L138" s="229"/>
      <c r="M138" s="230"/>
      <c r="N138" s="231"/>
      <c r="O138" s="231"/>
      <c r="P138" s="231"/>
      <c r="Q138" s="231"/>
      <c r="R138" s="231"/>
      <c r="S138" s="231"/>
      <c r="T138" s="23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3" t="s">
        <v>189</v>
      </c>
      <c r="AU138" s="233" t="s">
        <v>77</v>
      </c>
      <c r="AV138" s="13" t="s">
        <v>185</v>
      </c>
      <c r="AW138" s="13" t="s">
        <v>31</v>
      </c>
      <c r="AX138" s="13" t="s">
        <v>77</v>
      </c>
      <c r="AY138" s="233" t="s">
        <v>180</v>
      </c>
    </row>
    <row r="139" s="2" customFormat="1" ht="16.5" customHeight="1">
      <c r="A139" s="40"/>
      <c r="B139" s="41"/>
      <c r="C139" s="198" t="s">
        <v>205</v>
      </c>
      <c r="D139" s="198" t="s">
        <v>181</v>
      </c>
      <c r="E139" s="199" t="s">
        <v>225</v>
      </c>
      <c r="F139" s="200" t="s">
        <v>226</v>
      </c>
      <c r="G139" s="201" t="s">
        <v>227</v>
      </c>
      <c r="H139" s="202">
        <v>1</v>
      </c>
      <c r="I139" s="203"/>
      <c r="J139" s="204">
        <f>ROUND(I139*H139,2)</f>
        <v>0</v>
      </c>
      <c r="K139" s="200" t="s">
        <v>19</v>
      </c>
      <c r="L139" s="46"/>
      <c r="M139" s="205" t="s">
        <v>19</v>
      </c>
      <c r="N139" s="206" t="s">
        <v>40</v>
      </c>
      <c r="O139" s="86"/>
      <c r="P139" s="207">
        <f>O139*H139</f>
        <v>0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09" t="s">
        <v>185</v>
      </c>
      <c r="AT139" s="209" t="s">
        <v>181</v>
      </c>
      <c r="AU139" s="209" t="s">
        <v>77</v>
      </c>
      <c r="AY139" s="19" t="s">
        <v>180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9" t="s">
        <v>77</v>
      </c>
      <c r="BK139" s="210">
        <f>ROUND(I139*H139,2)</f>
        <v>0</v>
      </c>
      <c r="BL139" s="19" t="s">
        <v>185</v>
      </c>
      <c r="BM139" s="209" t="s">
        <v>228</v>
      </c>
    </row>
    <row r="140" s="2" customFormat="1" ht="24.15" customHeight="1">
      <c r="A140" s="40"/>
      <c r="B140" s="41"/>
      <c r="C140" s="198" t="s">
        <v>229</v>
      </c>
      <c r="D140" s="198" t="s">
        <v>181</v>
      </c>
      <c r="E140" s="199" t="s">
        <v>230</v>
      </c>
      <c r="F140" s="200" t="s">
        <v>231</v>
      </c>
      <c r="G140" s="201" t="s">
        <v>227</v>
      </c>
      <c r="H140" s="202">
        <v>1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185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185</v>
      </c>
      <c r="BM140" s="209" t="s">
        <v>232</v>
      </c>
    </row>
    <row r="141" s="11" customFormat="1" ht="25.92" customHeight="1">
      <c r="A141" s="11"/>
      <c r="B141" s="184"/>
      <c r="C141" s="185"/>
      <c r="D141" s="186" t="s">
        <v>68</v>
      </c>
      <c r="E141" s="187" t="s">
        <v>79</v>
      </c>
      <c r="F141" s="187" t="s">
        <v>233</v>
      </c>
      <c r="G141" s="185"/>
      <c r="H141" s="185"/>
      <c r="I141" s="188"/>
      <c r="J141" s="189">
        <f>BK141</f>
        <v>0</v>
      </c>
      <c r="K141" s="185"/>
      <c r="L141" s="190"/>
      <c r="M141" s="191"/>
      <c r="N141" s="192"/>
      <c r="O141" s="192"/>
      <c r="P141" s="193">
        <f>SUM(P142:P332)</f>
        <v>0</v>
      </c>
      <c r="Q141" s="192"/>
      <c r="R141" s="193">
        <f>SUM(R142:R332)</f>
        <v>0</v>
      </c>
      <c r="S141" s="192"/>
      <c r="T141" s="194">
        <f>SUM(T142:T332)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5" t="s">
        <v>77</v>
      </c>
      <c r="AT141" s="196" t="s">
        <v>68</v>
      </c>
      <c r="AU141" s="196" t="s">
        <v>69</v>
      </c>
      <c r="AY141" s="195" t="s">
        <v>180</v>
      </c>
      <c r="BK141" s="197">
        <f>SUM(BK142:BK332)</f>
        <v>0</v>
      </c>
    </row>
    <row r="142" s="2" customFormat="1" ht="16.5" customHeight="1">
      <c r="A142" s="40"/>
      <c r="B142" s="41"/>
      <c r="C142" s="198" t="s">
        <v>8</v>
      </c>
      <c r="D142" s="198" t="s">
        <v>181</v>
      </c>
      <c r="E142" s="199" t="s">
        <v>234</v>
      </c>
      <c r="F142" s="200" t="s">
        <v>235</v>
      </c>
      <c r="G142" s="201" t="s">
        <v>188</v>
      </c>
      <c r="H142" s="202">
        <v>17.8325</v>
      </c>
      <c r="I142" s="203"/>
      <c r="J142" s="204">
        <f>ROUND(I142*H142,2)</f>
        <v>0</v>
      </c>
      <c r="K142" s="200" t="s">
        <v>19</v>
      </c>
      <c r="L142" s="46"/>
      <c r="M142" s="205" t="s">
        <v>19</v>
      </c>
      <c r="N142" s="206" t="s">
        <v>40</v>
      </c>
      <c r="O142" s="86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9" t="s">
        <v>185</v>
      </c>
      <c r="AT142" s="209" t="s">
        <v>181</v>
      </c>
      <c r="AU142" s="209" t="s">
        <v>77</v>
      </c>
      <c r="AY142" s="19" t="s">
        <v>180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9" t="s">
        <v>77</v>
      </c>
      <c r="BK142" s="210">
        <f>ROUND(I142*H142,2)</f>
        <v>0</v>
      </c>
      <c r="BL142" s="19" t="s">
        <v>185</v>
      </c>
      <c r="BM142" s="209" t="s">
        <v>236</v>
      </c>
    </row>
    <row r="143" s="14" customFormat="1">
      <c r="A143" s="14"/>
      <c r="B143" s="238"/>
      <c r="C143" s="239"/>
      <c r="D143" s="213" t="s">
        <v>189</v>
      </c>
      <c r="E143" s="240" t="s">
        <v>19</v>
      </c>
      <c r="F143" s="241" t="s">
        <v>237</v>
      </c>
      <c r="G143" s="239"/>
      <c r="H143" s="240" t="s">
        <v>19</v>
      </c>
      <c r="I143" s="242"/>
      <c r="J143" s="239"/>
      <c r="K143" s="239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189</v>
      </c>
      <c r="AU143" s="247" t="s">
        <v>77</v>
      </c>
      <c r="AV143" s="14" t="s">
        <v>77</v>
      </c>
      <c r="AW143" s="14" t="s">
        <v>31</v>
      </c>
      <c r="AX143" s="14" t="s">
        <v>69</v>
      </c>
      <c r="AY143" s="247" t="s">
        <v>180</v>
      </c>
    </row>
    <row r="144" s="14" customFormat="1">
      <c r="A144" s="14"/>
      <c r="B144" s="238"/>
      <c r="C144" s="239"/>
      <c r="D144" s="213" t="s">
        <v>189</v>
      </c>
      <c r="E144" s="240" t="s">
        <v>19</v>
      </c>
      <c r="F144" s="241" t="s">
        <v>238</v>
      </c>
      <c r="G144" s="239"/>
      <c r="H144" s="240" t="s">
        <v>19</v>
      </c>
      <c r="I144" s="242"/>
      <c r="J144" s="239"/>
      <c r="K144" s="239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189</v>
      </c>
      <c r="AU144" s="247" t="s">
        <v>77</v>
      </c>
      <c r="AV144" s="14" t="s">
        <v>77</v>
      </c>
      <c r="AW144" s="14" t="s">
        <v>31</v>
      </c>
      <c r="AX144" s="14" t="s">
        <v>69</v>
      </c>
      <c r="AY144" s="247" t="s">
        <v>180</v>
      </c>
    </row>
    <row r="145" s="12" customFormat="1">
      <c r="A145" s="12"/>
      <c r="B145" s="211"/>
      <c r="C145" s="212"/>
      <c r="D145" s="213" t="s">
        <v>189</v>
      </c>
      <c r="E145" s="214" t="s">
        <v>19</v>
      </c>
      <c r="F145" s="215" t="s">
        <v>239</v>
      </c>
      <c r="G145" s="212"/>
      <c r="H145" s="216">
        <v>0.47999999999999998</v>
      </c>
      <c r="I145" s="217"/>
      <c r="J145" s="212"/>
      <c r="K145" s="212"/>
      <c r="L145" s="218"/>
      <c r="M145" s="219"/>
      <c r="N145" s="220"/>
      <c r="O145" s="220"/>
      <c r="P145" s="220"/>
      <c r="Q145" s="220"/>
      <c r="R145" s="220"/>
      <c r="S145" s="220"/>
      <c r="T145" s="221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T145" s="222" t="s">
        <v>189</v>
      </c>
      <c r="AU145" s="222" t="s">
        <v>77</v>
      </c>
      <c r="AV145" s="12" t="s">
        <v>79</v>
      </c>
      <c r="AW145" s="12" t="s">
        <v>31</v>
      </c>
      <c r="AX145" s="12" t="s">
        <v>69</v>
      </c>
      <c r="AY145" s="222" t="s">
        <v>180</v>
      </c>
    </row>
    <row r="146" s="12" customFormat="1">
      <c r="A146" s="12"/>
      <c r="B146" s="211"/>
      <c r="C146" s="212"/>
      <c r="D146" s="213" t="s">
        <v>189</v>
      </c>
      <c r="E146" s="214" t="s">
        <v>19</v>
      </c>
      <c r="F146" s="215" t="s">
        <v>240</v>
      </c>
      <c r="G146" s="212"/>
      <c r="H146" s="216">
        <v>0.71999999999999997</v>
      </c>
      <c r="I146" s="217"/>
      <c r="J146" s="212"/>
      <c r="K146" s="212"/>
      <c r="L146" s="218"/>
      <c r="M146" s="219"/>
      <c r="N146" s="220"/>
      <c r="O146" s="220"/>
      <c r="P146" s="220"/>
      <c r="Q146" s="220"/>
      <c r="R146" s="220"/>
      <c r="S146" s="220"/>
      <c r="T146" s="221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T146" s="222" t="s">
        <v>189</v>
      </c>
      <c r="AU146" s="222" t="s">
        <v>77</v>
      </c>
      <c r="AV146" s="12" t="s">
        <v>79</v>
      </c>
      <c r="AW146" s="12" t="s">
        <v>31</v>
      </c>
      <c r="AX146" s="12" t="s">
        <v>69</v>
      </c>
      <c r="AY146" s="222" t="s">
        <v>180</v>
      </c>
    </row>
    <row r="147" s="12" customFormat="1">
      <c r="A147" s="12"/>
      <c r="B147" s="211"/>
      <c r="C147" s="212"/>
      <c r="D147" s="213" t="s">
        <v>189</v>
      </c>
      <c r="E147" s="214" t="s">
        <v>19</v>
      </c>
      <c r="F147" s="215" t="s">
        <v>241</v>
      </c>
      <c r="G147" s="212"/>
      <c r="H147" s="216">
        <v>0.40000000000000002</v>
      </c>
      <c r="I147" s="217"/>
      <c r="J147" s="212"/>
      <c r="K147" s="212"/>
      <c r="L147" s="218"/>
      <c r="M147" s="219"/>
      <c r="N147" s="220"/>
      <c r="O147" s="220"/>
      <c r="P147" s="220"/>
      <c r="Q147" s="220"/>
      <c r="R147" s="220"/>
      <c r="S147" s="220"/>
      <c r="T147" s="221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T147" s="222" t="s">
        <v>189</v>
      </c>
      <c r="AU147" s="222" t="s">
        <v>77</v>
      </c>
      <c r="AV147" s="12" t="s">
        <v>79</v>
      </c>
      <c r="AW147" s="12" t="s">
        <v>31</v>
      </c>
      <c r="AX147" s="12" t="s">
        <v>69</v>
      </c>
      <c r="AY147" s="222" t="s">
        <v>180</v>
      </c>
    </row>
    <row r="148" s="12" customFormat="1">
      <c r="A148" s="12"/>
      <c r="B148" s="211"/>
      <c r="C148" s="212"/>
      <c r="D148" s="213" t="s">
        <v>189</v>
      </c>
      <c r="E148" s="214" t="s">
        <v>19</v>
      </c>
      <c r="F148" s="215" t="s">
        <v>242</v>
      </c>
      <c r="G148" s="212"/>
      <c r="H148" s="216">
        <v>0.32000000000000001</v>
      </c>
      <c r="I148" s="217"/>
      <c r="J148" s="212"/>
      <c r="K148" s="212"/>
      <c r="L148" s="218"/>
      <c r="M148" s="219"/>
      <c r="N148" s="220"/>
      <c r="O148" s="220"/>
      <c r="P148" s="220"/>
      <c r="Q148" s="220"/>
      <c r="R148" s="220"/>
      <c r="S148" s="220"/>
      <c r="T148" s="22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22" t="s">
        <v>189</v>
      </c>
      <c r="AU148" s="222" t="s">
        <v>77</v>
      </c>
      <c r="AV148" s="12" t="s">
        <v>79</v>
      </c>
      <c r="AW148" s="12" t="s">
        <v>31</v>
      </c>
      <c r="AX148" s="12" t="s">
        <v>69</v>
      </c>
      <c r="AY148" s="222" t="s">
        <v>180</v>
      </c>
    </row>
    <row r="149" s="12" customFormat="1">
      <c r="A149" s="12"/>
      <c r="B149" s="211"/>
      <c r="C149" s="212"/>
      <c r="D149" s="213" t="s">
        <v>189</v>
      </c>
      <c r="E149" s="214" t="s">
        <v>19</v>
      </c>
      <c r="F149" s="215" t="s">
        <v>243</v>
      </c>
      <c r="G149" s="212"/>
      <c r="H149" s="216">
        <v>0.42999999999999999</v>
      </c>
      <c r="I149" s="217"/>
      <c r="J149" s="212"/>
      <c r="K149" s="212"/>
      <c r="L149" s="218"/>
      <c r="M149" s="219"/>
      <c r="N149" s="220"/>
      <c r="O149" s="220"/>
      <c r="P149" s="220"/>
      <c r="Q149" s="220"/>
      <c r="R149" s="220"/>
      <c r="S149" s="220"/>
      <c r="T149" s="221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T149" s="222" t="s">
        <v>189</v>
      </c>
      <c r="AU149" s="222" t="s">
        <v>77</v>
      </c>
      <c r="AV149" s="12" t="s">
        <v>79</v>
      </c>
      <c r="AW149" s="12" t="s">
        <v>31</v>
      </c>
      <c r="AX149" s="12" t="s">
        <v>69</v>
      </c>
      <c r="AY149" s="222" t="s">
        <v>180</v>
      </c>
    </row>
    <row r="150" s="12" customFormat="1">
      <c r="A150" s="12"/>
      <c r="B150" s="211"/>
      <c r="C150" s="212"/>
      <c r="D150" s="213" t="s">
        <v>189</v>
      </c>
      <c r="E150" s="214" t="s">
        <v>19</v>
      </c>
      <c r="F150" s="215" t="s">
        <v>244</v>
      </c>
      <c r="G150" s="212"/>
      <c r="H150" s="216">
        <v>0.41999999999999998</v>
      </c>
      <c r="I150" s="217"/>
      <c r="J150" s="212"/>
      <c r="K150" s="212"/>
      <c r="L150" s="218"/>
      <c r="M150" s="219"/>
      <c r="N150" s="220"/>
      <c r="O150" s="220"/>
      <c r="P150" s="220"/>
      <c r="Q150" s="220"/>
      <c r="R150" s="220"/>
      <c r="S150" s="220"/>
      <c r="T150" s="221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T150" s="222" t="s">
        <v>189</v>
      </c>
      <c r="AU150" s="222" t="s">
        <v>77</v>
      </c>
      <c r="AV150" s="12" t="s">
        <v>79</v>
      </c>
      <c r="AW150" s="12" t="s">
        <v>31</v>
      </c>
      <c r="AX150" s="12" t="s">
        <v>69</v>
      </c>
      <c r="AY150" s="222" t="s">
        <v>180</v>
      </c>
    </row>
    <row r="151" s="12" customFormat="1">
      <c r="A151" s="12"/>
      <c r="B151" s="211"/>
      <c r="C151" s="212"/>
      <c r="D151" s="213" t="s">
        <v>189</v>
      </c>
      <c r="E151" s="214" t="s">
        <v>19</v>
      </c>
      <c r="F151" s="215" t="s">
        <v>243</v>
      </c>
      <c r="G151" s="212"/>
      <c r="H151" s="216">
        <v>0.42999999999999999</v>
      </c>
      <c r="I151" s="217"/>
      <c r="J151" s="212"/>
      <c r="K151" s="212"/>
      <c r="L151" s="218"/>
      <c r="M151" s="219"/>
      <c r="N151" s="220"/>
      <c r="O151" s="220"/>
      <c r="P151" s="220"/>
      <c r="Q151" s="220"/>
      <c r="R151" s="220"/>
      <c r="S151" s="220"/>
      <c r="T151" s="221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T151" s="222" t="s">
        <v>189</v>
      </c>
      <c r="AU151" s="222" t="s">
        <v>77</v>
      </c>
      <c r="AV151" s="12" t="s">
        <v>79</v>
      </c>
      <c r="AW151" s="12" t="s">
        <v>31</v>
      </c>
      <c r="AX151" s="12" t="s">
        <v>69</v>
      </c>
      <c r="AY151" s="222" t="s">
        <v>180</v>
      </c>
    </row>
    <row r="152" s="12" customFormat="1">
      <c r="A152" s="12"/>
      <c r="B152" s="211"/>
      <c r="C152" s="212"/>
      <c r="D152" s="213" t="s">
        <v>189</v>
      </c>
      <c r="E152" s="214" t="s">
        <v>19</v>
      </c>
      <c r="F152" s="215" t="s">
        <v>245</v>
      </c>
      <c r="G152" s="212"/>
      <c r="H152" s="216">
        <v>1.19</v>
      </c>
      <c r="I152" s="217"/>
      <c r="J152" s="212"/>
      <c r="K152" s="212"/>
      <c r="L152" s="218"/>
      <c r="M152" s="219"/>
      <c r="N152" s="220"/>
      <c r="O152" s="220"/>
      <c r="P152" s="220"/>
      <c r="Q152" s="220"/>
      <c r="R152" s="220"/>
      <c r="S152" s="220"/>
      <c r="T152" s="221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T152" s="222" t="s">
        <v>189</v>
      </c>
      <c r="AU152" s="222" t="s">
        <v>77</v>
      </c>
      <c r="AV152" s="12" t="s">
        <v>79</v>
      </c>
      <c r="AW152" s="12" t="s">
        <v>31</v>
      </c>
      <c r="AX152" s="12" t="s">
        <v>69</v>
      </c>
      <c r="AY152" s="222" t="s">
        <v>180</v>
      </c>
    </row>
    <row r="153" s="12" customFormat="1">
      <c r="A153" s="12"/>
      <c r="B153" s="211"/>
      <c r="C153" s="212"/>
      <c r="D153" s="213" t="s">
        <v>189</v>
      </c>
      <c r="E153" s="214" t="s">
        <v>19</v>
      </c>
      <c r="F153" s="215" t="s">
        <v>246</v>
      </c>
      <c r="G153" s="212"/>
      <c r="H153" s="216">
        <v>0.26000000000000001</v>
      </c>
      <c r="I153" s="217"/>
      <c r="J153" s="212"/>
      <c r="K153" s="212"/>
      <c r="L153" s="218"/>
      <c r="M153" s="219"/>
      <c r="N153" s="220"/>
      <c r="O153" s="220"/>
      <c r="P153" s="220"/>
      <c r="Q153" s="220"/>
      <c r="R153" s="220"/>
      <c r="S153" s="220"/>
      <c r="T153" s="221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T153" s="222" t="s">
        <v>189</v>
      </c>
      <c r="AU153" s="222" t="s">
        <v>77</v>
      </c>
      <c r="AV153" s="12" t="s">
        <v>79</v>
      </c>
      <c r="AW153" s="12" t="s">
        <v>31</v>
      </c>
      <c r="AX153" s="12" t="s">
        <v>69</v>
      </c>
      <c r="AY153" s="222" t="s">
        <v>180</v>
      </c>
    </row>
    <row r="154" s="12" customFormat="1">
      <c r="A154" s="12"/>
      <c r="B154" s="211"/>
      <c r="C154" s="212"/>
      <c r="D154" s="213" t="s">
        <v>189</v>
      </c>
      <c r="E154" s="214" t="s">
        <v>19</v>
      </c>
      <c r="F154" s="215" t="s">
        <v>247</v>
      </c>
      <c r="G154" s="212"/>
      <c r="H154" s="216">
        <v>0.23999999999999999</v>
      </c>
      <c r="I154" s="217"/>
      <c r="J154" s="212"/>
      <c r="K154" s="212"/>
      <c r="L154" s="218"/>
      <c r="M154" s="219"/>
      <c r="N154" s="220"/>
      <c r="O154" s="220"/>
      <c r="P154" s="220"/>
      <c r="Q154" s="220"/>
      <c r="R154" s="220"/>
      <c r="S154" s="220"/>
      <c r="T154" s="221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22" t="s">
        <v>189</v>
      </c>
      <c r="AU154" s="222" t="s">
        <v>77</v>
      </c>
      <c r="AV154" s="12" t="s">
        <v>79</v>
      </c>
      <c r="AW154" s="12" t="s">
        <v>31</v>
      </c>
      <c r="AX154" s="12" t="s">
        <v>69</v>
      </c>
      <c r="AY154" s="222" t="s">
        <v>180</v>
      </c>
    </row>
    <row r="155" s="12" customFormat="1">
      <c r="A155" s="12"/>
      <c r="B155" s="211"/>
      <c r="C155" s="212"/>
      <c r="D155" s="213" t="s">
        <v>189</v>
      </c>
      <c r="E155" s="214" t="s">
        <v>19</v>
      </c>
      <c r="F155" s="215" t="s">
        <v>248</v>
      </c>
      <c r="G155" s="212"/>
      <c r="H155" s="216">
        <v>0.70999999999999996</v>
      </c>
      <c r="I155" s="217"/>
      <c r="J155" s="212"/>
      <c r="K155" s="212"/>
      <c r="L155" s="218"/>
      <c r="M155" s="219"/>
      <c r="N155" s="220"/>
      <c r="O155" s="220"/>
      <c r="P155" s="220"/>
      <c r="Q155" s="220"/>
      <c r="R155" s="220"/>
      <c r="S155" s="220"/>
      <c r="T155" s="221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T155" s="222" t="s">
        <v>189</v>
      </c>
      <c r="AU155" s="222" t="s">
        <v>77</v>
      </c>
      <c r="AV155" s="12" t="s">
        <v>79</v>
      </c>
      <c r="AW155" s="12" t="s">
        <v>31</v>
      </c>
      <c r="AX155" s="12" t="s">
        <v>69</v>
      </c>
      <c r="AY155" s="222" t="s">
        <v>180</v>
      </c>
    </row>
    <row r="156" s="12" customFormat="1">
      <c r="A156" s="12"/>
      <c r="B156" s="211"/>
      <c r="C156" s="212"/>
      <c r="D156" s="213" t="s">
        <v>189</v>
      </c>
      <c r="E156" s="214" t="s">
        <v>19</v>
      </c>
      <c r="F156" s="215" t="s">
        <v>249</v>
      </c>
      <c r="G156" s="212"/>
      <c r="H156" s="216">
        <v>0.29999999999999999</v>
      </c>
      <c r="I156" s="217"/>
      <c r="J156" s="212"/>
      <c r="K156" s="212"/>
      <c r="L156" s="218"/>
      <c r="M156" s="219"/>
      <c r="N156" s="220"/>
      <c r="O156" s="220"/>
      <c r="P156" s="220"/>
      <c r="Q156" s="220"/>
      <c r="R156" s="220"/>
      <c r="S156" s="220"/>
      <c r="T156" s="22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T156" s="222" t="s">
        <v>189</v>
      </c>
      <c r="AU156" s="222" t="s">
        <v>77</v>
      </c>
      <c r="AV156" s="12" t="s">
        <v>79</v>
      </c>
      <c r="AW156" s="12" t="s">
        <v>31</v>
      </c>
      <c r="AX156" s="12" t="s">
        <v>69</v>
      </c>
      <c r="AY156" s="222" t="s">
        <v>180</v>
      </c>
    </row>
    <row r="157" s="12" customFormat="1">
      <c r="A157" s="12"/>
      <c r="B157" s="211"/>
      <c r="C157" s="212"/>
      <c r="D157" s="213" t="s">
        <v>189</v>
      </c>
      <c r="E157" s="214" t="s">
        <v>19</v>
      </c>
      <c r="F157" s="215" t="s">
        <v>250</v>
      </c>
      <c r="G157" s="212"/>
      <c r="H157" s="216">
        <v>0.63</v>
      </c>
      <c r="I157" s="217"/>
      <c r="J157" s="212"/>
      <c r="K157" s="212"/>
      <c r="L157" s="218"/>
      <c r="M157" s="219"/>
      <c r="N157" s="220"/>
      <c r="O157" s="220"/>
      <c r="P157" s="220"/>
      <c r="Q157" s="220"/>
      <c r="R157" s="220"/>
      <c r="S157" s="220"/>
      <c r="T157" s="22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T157" s="222" t="s">
        <v>189</v>
      </c>
      <c r="AU157" s="222" t="s">
        <v>77</v>
      </c>
      <c r="AV157" s="12" t="s">
        <v>79</v>
      </c>
      <c r="AW157" s="12" t="s">
        <v>31</v>
      </c>
      <c r="AX157" s="12" t="s">
        <v>69</v>
      </c>
      <c r="AY157" s="222" t="s">
        <v>180</v>
      </c>
    </row>
    <row r="158" s="12" customFormat="1">
      <c r="A158" s="12"/>
      <c r="B158" s="211"/>
      <c r="C158" s="212"/>
      <c r="D158" s="213" t="s">
        <v>189</v>
      </c>
      <c r="E158" s="214" t="s">
        <v>19</v>
      </c>
      <c r="F158" s="215" t="s">
        <v>251</v>
      </c>
      <c r="G158" s="212"/>
      <c r="H158" s="216">
        <v>2.3999999999999999</v>
      </c>
      <c r="I158" s="217"/>
      <c r="J158" s="212"/>
      <c r="K158" s="212"/>
      <c r="L158" s="218"/>
      <c r="M158" s="219"/>
      <c r="N158" s="220"/>
      <c r="O158" s="220"/>
      <c r="P158" s="220"/>
      <c r="Q158" s="220"/>
      <c r="R158" s="220"/>
      <c r="S158" s="220"/>
      <c r="T158" s="22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22" t="s">
        <v>189</v>
      </c>
      <c r="AU158" s="222" t="s">
        <v>77</v>
      </c>
      <c r="AV158" s="12" t="s">
        <v>79</v>
      </c>
      <c r="AW158" s="12" t="s">
        <v>31</v>
      </c>
      <c r="AX158" s="12" t="s">
        <v>69</v>
      </c>
      <c r="AY158" s="222" t="s">
        <v>180</v>
      </c>
    </row>
    <row r="159" s="12" customFormat="1">
      <c r="A159" s="12"/>
      <c r="B159" s="211"/>
      <c r="C159" s="212"/>
      <c r="D159" s="213" t="s">
        <v>189</v>
      </c>
      <c r="E159" s="214" t="s">
        <v>19</v>
      </c>
      <c r="F159" s="215" t="s">
        <v>252</v>
      </c>
      <c r="G159" s="212"/>
      <c r="H159" s="216">
        <v>0.27000000000000002</v>
      </c>
      <c r="I159" s="217"/>
      <c r="J159" s="212"/>
      <c r="K159" s="212"/>
      <c r="L159" s="218"/>
      <c r="M159" s="219"/>
      <c r="N159" s="220"/>
      <c r="O159" s="220"/>
      <c r="P159" s="220"/>
      <c r="Q159" s="220"/>
      <c r="R159" s="220"/>
      <c r="S159" s="220"/>
      <c r="T159" s="22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22" t="s">
        <v>189</v>
      </c>
      <c r="AU159" s="222" t="s">
        <v>77</v>
      </c>
      <c r="AV159" s="12" t="s">
        <v>79</v>
      </c>
      <c r="AW159" s="12" t="s">
        <v>31</v>
      </c>
      <c r="AX159" s="12" t="s">
        <v>69</v>
      </c>
      <c r="AY159" s="222" t="s">
        <v>180</v>
      </c>
    </row>
    <row r="160" s="12" customFormat="1">
      <c r="A160" s="12"/>
      <c r="B160" s="211"/>
      <c r="C160" s="212"/>
      <c r="D160" s="213" t="s">
        <v>189</v>
      </c>
      <c r="E160" s="214" t="s">
        <v>19</v>
      </c>
      <c r="F160" s="215" t="s">
        <v>246</v>
      </c>
      <c r="G160" s="212"/>
      <c r="H160" s="216">
        <v>0.26000000000000001</v>
      </c>
      <c r="I160" s="217"/>
      <c r="J160" s="212"/>
      <c r="K160" s="212"/>
      <c r="L160" s="218"/>
      <c r="M160" s="219"/>
      <c r="N160" s="220"/>
      <c r="O160" s="220"/>
      <c r="P160" s="220"/>
      <c r="Q160" s="220"/>
      <c r="R160" s="220"/>
      <c r="S160" s="220"/>
      <c r="T160" s="22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22" t="s">
        <v>189</v>
      </c>
      <c r="AU160" s="222" t="s">
        <v>77</v>
      </c>
      <c r="AV160" s="12" t="s">
        <v>79</v>
      </c>
      <c r="AW160" s="12" t="s">
        <v>31</v>
      </c>
      <c r="AX160" s="12" t="s">
        <v>69</v>
      </c>
      <c r="AY160" s="222" t="s">
        <v>180</v>
      </c>
    </row>
    <row r="161" s="12" customFormat="1">
      <c r="A161" s="12"/>
      <c r="B161" s="211"/>
      <c r="C161" s="212"/>
      <c r="D161" s="213" t="s">
        <v>189</v>
      </c>
      <c r="E161" s="214" t="s">
        <v>19</v>
      </c>
      <c r="F161" s="215" t="s">
        <v>253</v>
      </c>
      <c r="G161" s="212"/>
      <c r="H161" s="216">
        <v>1.53</v>
      </c>
      <c r="I161" s="217"/>
      <c r="J161" s="212"/>
      <c r="K161" s="212"/>
      <c r="L161" s="218"/>
      <c r="M161" s="219"/>
      <c r="N161" s="220"/>
      <c r="O161" s="220"/>
      <c r="P161" s="220"/>
      <c r="Q161" s="220"/>
      <c r="R161" s="220"/>
      <c r="S161" s="220"/>
      <c r="T161" s="22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22" t="s">
        <v>189</v>
      </c>
      <c r="AU161" s="222" t="s">
        <v>77</v>
      </c>
      <c r="AV161" s="12" t="s">
        <v>79</v>
      </c>
      <c r="AW161" s="12" t="s">
        <v>31</v>
      </c>
      <c r="AX161" s="12" t="s">
        <v>69</v>
      </c>
      <c r="AY161" s="222" t="s">
        <v>180</v>
      </c>
    </row>
    <row r="162" s="12" customFormat="1">
      <c r="A162" s="12"/>
      <c r="B162" s="211"/>
      <c r="C162" s="212"/>
      <c r="D162" s="213" t="s">
        <v>189</v>
      </c>
      <c r="E162" s="214" t="s">
        <v>19</v>
      </c>
      <c r="F162" s="215" t="s">
        <v>246</v>
      </c>
      <c r="G162" s="212"/>
      <c r="H162" s="216">
        <v>0.26000000000000001</v>
      </c>
      <c r="I162" s="217"/>
      <c r="J162" s="212"/>
      <c r="K162" s="212"/>
      <c r="L162" s="218"/>
      <c r="M162" s="219"/>
      <c r="N162" s="220"/>
      <c r="O162" s="220"/>
      <c r="P162" s="220"/>
      <c r="Q162" s="220"/>
      <c r="R162" s="220"/>
      <c r="S162" s="220"/>
      <c r="T162" s="22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22" t="s">
        <v>189</v>
      </c>
      <c r="AU162" s="222" t="s">
        <v>77</v>
      </c>
      <c r="AV162" s="12" t="s">
        <v>79</v>
      </c>
      <c r="AW162" s="12" t="s">
        <v>31</v>
      </c>
      <c r="AX162" s="12" t="s">
        <v>69</v>
      </c>
      <c r="AY162" s="222" t="s">
        <v>180</v>
      </c>
    </row>
    <row r="163" s="12" customFormat="1">
      <c r="A163" s="12"/>
      <c r="B163" s="211"/>
      <c r="C163" s="212"/>
      <c r="D163" s="213" t="s">
        <v>189</v>
      </c>
      <c r="E163" s="214" t="s">
        <v>19</v>
      </c>
      <c r="F163" s="215" t="s">
        <v>254</v>
      </c>
      <c r="G163" s="212"/>
      <c r="H163" s="216">
        <v>1.3400000000000001</v>
      </c>
      <c r="I163" s="217"/>
      <c r="J163" s="212"/>
      <c r="K163" s="212"/>
      <c r="L163" s="218"/>
      <c r="M163" s="219"/>
      <c r="N163" s="220"/>
      <c r="O163" s="220"/>
      <c r="P163" s="220"/>
      <c r="Q163" s="220"/>
      <c r="R163" s="220"/>
      <c r="S163" s="220"/>
      <c r="T163" s="221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T163" s="222" t="s">
        <v>189</v>
      </c>
      <c r="AU163" s="222" t="s">
        <v>77</v>
      </c>
      <c r="AV163" s="12" t="s">
        <v>79</v>
      </c>
      <c r="AW163" s="12" t="s">
        <v>31</v>
      </c>
      <c r="AX163" s="12" t="s">
        <v>69</v>
      </c>
      <c r="AY163" s="222" t="s">
        <v>180</v>
      </c>
    </row>
    <row r="164" s="12" customFormat="1">
      <c r="A164" s="12"/>
      <c r="B164" s="211"/>
      <c r="C164" s="212"/>
      <c r="D164" s="213" t="s">
        <v>189</v>
      </c>
      <c r="E164" s="214" t="s">
        <v>19</v>
      </c>
      <c r="F164" s="215" t="s">
        <v>255</v>
      </c>
      <c r="G164" s="212"/>
      <c r="H164" s="216">
        <v>0.68999999999999995</v>
      </c>
      <c r="I164" s="217"/>
      <c r="J164" s="212"/>
      <c r="K164" s="212"/>
      <c r="L164" s="218"/>
      <c r="M164" s="219"/>
      <c r="N164" s="220"/>
      <c r="O164" s="220"/>
      <c r="P164" s="220"/>
      <c r="Q164" s="220"/>
      <c r="R164" s="220"/>
      <c r="S164" s="220"/>
      <c r="T164" s="221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T164" s="222" t="s">
        <v>189</v>
      </c>
      <c r="AU164" s="222" t="s">
        <v>77</v>
      </c>
      <c r="AV164" s="12" t="s">
        <v>79</v>
      </c>
      <c r="AW164" s="12" t="s">
        <v>31</v>
      </c>
      <c r="AX164" s="12" t="s">
        <v>69</v>
      </c>
      <c r="AY164" s="222" t="s">
        <v>180</v>
      </c>
    </row>
    <row r="165" s="15" customFormat="1">
      <c r="A165" s="15"/>
      <c r="B165" s="248"/>
      <c r="C165" s="249"/>
      <c r="D165" s="213" t="s">
        <v>189</v>
      </c>
      <c r="E165" s="250" t="s">
        <v>19</v>
      </c>
      <c r="F165" s="251" t="s">
        <v>256</v>
      </c>
      <c r="G165" s="249"/>
      <c r="H165" s="252">
        <v>13.279999999999998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58" t="s">
        <v>189</v>
      </c>
      <c r="AU165" s="258" t="s">
        <v>77</v>
      </c>
      <c r="AV165" s="15" t="s">
        <v>195</v>
      </c>
      <c r="AW165" s="15" t="s">
        <v>31</v>
      </c>
      <c r="AX165" s="15" t="s">
        <v>69</v>
      </c>
      <c r="AY165" s="258" t="s">
        <v>180</v>
      </c>
    </row>
    <row r="166" s="14" customFormat="1">
      <c r="A166" s="14"/>
      <c r="B166" s="238"/>
      <c r="C166" s="239"/>
      <c r="D166" s="213" t="s">
        <v>189</v>
      </c>
      <c r="E166" s="240" t="s">
        <v>19</v>
      </c>
      <c r="F166" s="241" t="s">
        <v>257</v>
      </c>
      <c r="G166" s="239"/>
      <c r="H166" s="240" t="s">
        <v>19</v>
      </c>
      <c r="I166" s="242"/>
      <c r="J166" s="239"/>
      <c r="K166" s="239"/>
      <c r="L166" s="243"/>
      <c r="M166" s="244"/>
      <c r="N166" s="245"/>
      <c r="O166" s="245"/>
      <c r="P166" s="245"/>
      <c r="Q166" s="245"/>
      <c r="R166" s="245"/>
      <c r="S166" s="245"/>
      <c r="T166" s="246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7" t="s">
        <v>189</v>
      </c>
      <c r="AU166" s="247" t="s">
        <v>77</v>
      </c>
      <c r="AV166" s="14" t="s">
        <v>77</v>
      </c>
      <c r="AW166" s="14" t="s">
        <v>31</v>
      </c>
      <c r="AX166" s="14" t="s">
        <v>69</v>
      </c>
      <c r="AY166" s="247" t="s">
        <v>180</v>
      </c>
    </row>
    <row r="167" s="14" customFormat="1">
      <c r="A167" s="14"/>
      <c r="B167" s="238"/>
      <c r="C167" s="239"/>
      <c r="D167" s="213" t="s">
        <v>189</v>
      </c>
      <c r="E167" s="240" t="s">
        <v>19</v>
      </c>
      <c r="F167" s="241" t="s">
        <v>258</v>
      </c>
      <c r="G167" s="239"/>
      <c r="H167" s="240" t="s">
        <v>19</v>
      </c>
      <c r="I167" s="242"/>
      <c r="J167" s="239"/>
      <c r="K167" s="239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189</v>
      </c>
      <c r="AU167" s="247" t="s">
        <v>77</v>
      </c>
      <c r="AV167" s="14" t="s">
        <v>77</v>
      </c>
      <c r="AW167" s="14" t="s">
        <v>31</v>
      </c>
      <c r="AX167" s="14" t="s">
        <v>69</v>
      </c>
      <c r="AY167" s="247" t="s">
        <v>180</v>
      </c>
    </row>
    <row r="168" s="14" customFormat="1">
      <c r="A168" s="14"/>
      <c r="B168" s="238"/>
      <c r="C168" s="239"/>
      <c r="D168" s="213" t="s">
        <v>189</v>
      </c>
      <c r="E168" s="240" t="s">
        <v>19</v>
      </c>
      <c r="F168" s="241" t="s">
        <v>259</v>
      </c>
      <c r="G168" s="239"/>
      <c r="H168" s="240" t="s">
        <v>19</v>
      </c>
      <c r="I168" s="242"/>
      <c r="J168" s="239"/>
      <c r="K168" s="239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189</v>
      </c>
      <c r="AU168" s="247" t="s">
        <v>77</v>
      </c>
      <c r="AV168" s="14" t="s">
        <v>77</v>
      </c>
      <c r="AW168" s="14" t="s">
        <v>31</v>
      </c>
      <c r="AX168" s="14" t="s">
        <v>69</v>
      </c>
      <c r="AY168" s="247" t="s">
        <v>180</v>
      </c>
    </row>
    <row r="169" s="12" customFormat="1">
      <c r="A169" s="12"/>
      <c r="B169" s="211"/>
      <c r="C169" s="212"/>
      <c r="D169" s="213" t="s">
        <v>189</v>
      </c>
      <c r="E169" s="214" t="s">
        <v>19</v>
      </c>
      <c r="F169" s="215" t="s">
        <v>260</v>
      </c>
      <c r="G169" s="212"/>
      <c r="H169" s="216">
        <v>2.3174999999999999</v>
      </c>
      <c r="I169" s="217"/>
      <c r="J169" s="212"/>
      <c r="K169" s="212"/>
      <c r="L169" s="218"/>
      <c r="M169" s="219"/>
      <c r="N169" s="220"/>
      <c r="O169" s="220"/>
      <c r="P169" s="220"/>
      <c r="Q169" s="220"/>
      <c r="R169" s="220"/>
      <c r="S169" s="220"/>
      <c r="T169" s="221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T169" s="222" t="s">
        <v>189</v>
      </c>
      <c r="AU169" s="222" t="s">
        <v>77</v>
      </c>
      <c r="AV169" s="12" t="s">
        <v>79</v>
      </c>
      <c r="AW169" s="12" t="s">
        <v>31</v>
      </c>
      <c r="AX169" s="12" t="s">
        <v>69</v>
      </c>
      <c r="AY169" s="222" t="s">
        <v>180</v>
      </c>
    </row>
    <row r="170" s="14" customFormat="1">
      <c r="A170" s="14"/>
      <c r="B170" s="238"/>
      <c r="C170" s="239"/>
      <c r="D170" s="213" t="s">
        <v>189</v>
      </c>
      <c r="E170" s="240" t="s">
        <v>19</v>
      </c>
      <c r="F170" s="241" t="s">
        <v>261</v>
      </c>
      <c r="G170" s="239"/>
      <c r="H170" s="240" t="s">
        <v>19</v>
      </c>
      <c r="I170" s="242"/>
      <c r="J170" s="239"/>
      <c r="K170" s="239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189</v>
      </c>
      <c r="AU170" s="247" t="s">
        <v>77</v>
      </c>
      <c r="AV170" s="14" t="s">
        <v>77</v>
      </c>
      <c r="AW170" s="14" t="s">
        <v>31</v>
      </c>
      <c r="AX170" s="14" t="s">
        <v>69</v>
      </c>
      <c r="AY170" s="247" t="s">
        <v>180</v>
      </c>
    </row>
    <row r="171" s="12" customFormat="1">
      <c r="A171" s="12"/>
      <c r="B171" s="211"/>
      <c r="C171" s="212"/>
      <c r="D171" s="213" t="s">
        <v>189</v>
      </c>
      <c r="E171" s="214" t="s">
        <v>19</v>
      </c>
      <c r="F171" s="215" t="s">
        <v>262</v>
      </c>
      <c r="G171" s="212"/>
      <c r="H171" s="216">
        <v>2.2349999999999999</v>
      </c>
      <c r="I171" s="217"/>
      <c r="J171" s="212"/>
      <c r="K171" s="212"/>
      <c r="L171" s="218"/>
      <c r="M171" s="219"/>
      <c r="N171" s="220"/>
      <c r="O171" s="220"/>
      <c r="P171" s="220"/>
      <c r="Q171" s="220"/>
      <c r="R171" s="220"/>
      <c r="S171" s="220"/>
      <c r="T171" s="221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22" t="s">
        <v>189</v>
      </c>
      <c r="AU171" s="222" t="s">
        <v>77</v>
      </c>
      <c r="AV171" s="12" t="s">
        <v>79</v>
      </c>
      <c r="AW171" s="12" t="s">
        <v>31</v>
      </c>
      <c r="AX171" s="12" t="s">
        <v>69</v>
      </c>
      <c r="AY171" s="222" t="s">
        <v>180</v>
      </c>
    </row>
    <row r="172" s="15" customFormat="1">
      <c r="A172" s="15"/>
      <c r="B172" s="248"/>
      <c r="C172" s="249"/>
      <c r="D172" s="213" t="s">
        <v>189</v>
      </c>
      <c r="E172" s="250" t="s">
        <v>19</v>
      </c>
      <c r="F172" s="251" t="s">
        <v>256</v>
      </c>
      <c r="G172" s="249"/>
      <c r="H172" s="252">
        <v>4.5525000000000002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8" t="s">
        <v>189</v>
      </c>
      <c r="AU172" s="258" t="s">
        <v>77</v>
      </c>
      <c r="AV172" s="15" t="s">
        <v>195</v>
      </c>
      <c r="AW172" s="15" t="s">
        <v>31</v>
      </c>
      <c r="AX172" s="15" t="s">
        <v>69</v>
      </c>
      <c r="AY172" s="258" t="s">
        <v>180</v>
      </c>
    </row>
    <row r="173" s="13" customFormat="1">
      <c r="A173" s="13"/>
      <c r="B173" s="223"/>
      <c r="C173" s="224"/>
      <c r="D173" s="213" t="s">
        <v>189</v>
      </c>
      <c r="E173" s="225" t="s">
        <v>19</v>
      </c>
      <c r="F173" s="226" t="s">
        <v>194</v>
      </c>
      <c r="G173" s="224"/>
      <c r="H173" s="227">
        <v>17.832499999999996</v>
      </c>
      <c r="I173" s="228"/>
      <c r="J173" s="224"/>
      <c r="K173" s="224"/>
      <c r="L173" s="229"/>
      <c r="M173" s="230"/>
      <c r="N173" s="231"/>
      <c r="O173" s="231"/>
      <c r="P173" s="231"/>
      <c r="Q173" s="231"/>
      <c r="R173" s="231"/>
      <c r="S173" s="231"/>
      <c r="T173" s="23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3" t="s">
        <v>189</v>
      </c>
      <c r="AU173" s="233" t="s">
        <v>77</v>
      </c>
      <c r="AV173" s="13" t="s">
        <v>185</v>
      </c>
      <c r="AW173" s="13" t="s">
        <v>31</v>
      </c>
      <c r="AX173" s="13" t="s">
        <v>77</v>
      </c>
      <c r="AY173" s="233" t="s">
        <v>180</v>
      </c>
    </row>
    <row r="174" s="2" customFormat="1" ht="24.15" customHeight="1">
      <c r="A174" s="40"/>
      <c r="B174" s="41"/>
      <c r="C174" s="198" t="s">
        <v>263</v>
      </c>
      <c r="D174" s="198" t="s">
        <v>181</v>
      </c>
      <c r="E174" s="199" t="s">
        <v>264</v>
      </c>
      <c r="F174" s="200" t="s">
        <v>265</v>
      </c>
      <c r="G174" s="201" t="s">
        <v>188</v>
      </c>
      <c r="H174" s="202">
        <v>64.051400000000001</v>
      </c>
      <c r="I174" s="203"/>
      <c r="J174" s="204">
        <f>ROUND(I174*H174,2)</f>
        <v>0</v>
      </c>
      <c r="K174" s="200" t="s">
        <v>19</v>
      </c>
      <c r="L174" s="46"/>
      <c r="M174" s="205" t="s">
        <v>19</v>
      </c>
      <c r="N174" s="206" t="s">
        <v>40</v>
      </c>
      <c r="O174" s="86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9" t="s">
        <v>185</v>
      </c>
      <c r="AT174" s="209" t="s">
        <v>181</v>
      </c>
      <c r="AU174" s="209" t="s">
        <v>77</v>
      </c>
      <c r="AY174" s="19" t="s">
        <v>180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9" t="s">
        <v>77</v>
      </c>
      <c r="BK174" s="210">
        <f>ROUND(I174*H174,2)</f>
        <v>0</v>
      </c>
      <c r="BL174" s="19" t="s">
        <v>185</v>
      </c>
      <c r="BM174" s="209" t="s">
        <v>266</v>
      </c>
    </row>
    <row r="175" s="14" customFormat="1">
      <c r="A175" s="14"/>
      <c r="B175" s="238"/>
      <c r="C175" s="239"/>
      <c r="D175" s="213" t="s">
        <v>189</v>
      </c>
      <c r="E175" s="240" t="s">
        <v>19</v>
      </c>
      <c r="F175" s="241" t="s">
        <v>267</v>
      </c>
      <c r="G175" s="239"/>
      <c r="H175" s="240" t="s">
        <v>19</v>
      </c>
      <c r="I175" s="242"/>
      <c r="J175" s="239"/>
      <c r="K175" s="239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189</v>
      </c>
      <c r="AU175" s="247" t="s">
        <v>77</v>
      </c>
      <c r="AV175" s="14" t="s">
        <v>77</v>
      </c>
      <c r="AW175" s="14" t="s">
        <v>31</v>
      </c>
      <c r="AX175" s="14" t="s">
        <v>69</v>
      </c>
      <c r="AY175" s="247" t="s">
        <v>180</v>
      </c>
    </row>
    <row r="176" s="14" customFormat="1">
      <c r="A176" s="14"/>
      <c r="B176" s="238"/>
      <c r="C176" s="239"/>
      <c r="D176" s="213" t="s">
        <v>189</v>
      </c>
      <c r="E176" s="240" t="s">
        <v>19</v>
      </c>
      <c r="F176" s="241" t="s">
        <v>268</v>
      </c>
      <c r="G176" s="239"/>
      <c r="H176" s="240" t="s">
        <v>19</v>
      </c>
      <c r="I176" s="242"/>
      <c r="J176" s="239"/>
      <c r="K176" s="239"/>
      <c r="L176" s="243"/>
      <c r="M176" s="244"/>
      <c r="N176" s="245"/>
      <c r="O176" s="245"/>
      <c r="P176" s="245"/>
      <c r="Q176" s="245"/>
      <c r="R176" s="245"/>
      <c r="S176" s="245"/>
      <c r="T176" s="24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7" t="s">
        <v>189</v>
      </c>
      <c r="AU176" s="247" t="s">
        <v>77</v>
      </c>
      <c r="AV176" s="14" t="s">
        <v>77</v>
      </c>
      <c r="AW176" s="14" t="s">
        <v>31</v>
      </c>
      <c r="AX176" s="14" t="s">
        <v>69</v>
      </c>
      <c r="AY176" s="247" t="s">
        <v>180</v>
      </c>
    </row>
    <row r="177" s="14" customFormat="1">
      <c r="A177" s="14"/>
      <c r="B177" s="238"/>
      <c r="C177" s="239"/>
      <c r="D177" s="213" t="s">
        <v>189</v>
      </c>
      <c r="E177" s="240" t="s">
        <v>19</v>
      </c>
      <c r="F177" s="241" t="s">
        <v>257</v>
      </c>
      <c r="G177" s="239"/>
      <c r="H177" s="240" t="s">
        <v>19</v>
      </c>
      <c r="I177" s="242"/>
      <c r="J177" s="239"/>
      <c r="K177" s="239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189</v>
      </c>
      <c r="AU177" s="247" t="s">
        <v>77</v>
      </c>
      <c r="AV177" s="14" t="s">
        <v>77</v>
      </c>
      <c r="AW177" s="14" t="s">
        <v>31</v>
      </c>
      <c r="AX177" s="14" t="s">
        <v>69</v>
      </c>
      <c r="AY177" s="247" t="s">
        <v>180</v>
      </c>
    </row>
    <row r="178" s="14" customFormat="1">
      <c r="A178" s="14"/>
      <c r="B178" s="238"/>
      <c r="C178" s="239"/>
      <c r="D178" s="213" t="s">
        <v>189</v>
      </c>
      <c r="E178" s="240" t="s">
        <v>19</v>
      </c>
      <c r="F178" s="241" t="s">
        <v>269</v>
      </c>
      <c r="G178" s="239"/>
      <c r="H178" s="240" t="s">
        <v>19</v>
      </c>
      <c r="I178" s="242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189</v>
      </c>
      <c r="AU178" s="247" t="s">
        <v>77</v>
      </c>
      <c r="AV178" s="14" t="s">
        <v>77</v>
      </c>
      <c r="AW178" s="14" t="s">
        <v>31</v>
      </c>
      <c r="AX178" s="14" t="s">
        <v>69</v>
      </c>
      <c r="AY178" s="247" t="s">
        <v>180</v>
      </c>
    </row>
    <row r="179" s="14" customFormat="1">
      <c r="A179" s="14"/>
      <c r="B179" s="238"/>
      <c r="C179" s="239"/>
      <c r="D179" s="213" t="s">
        <v>189</v>
      </c>
      <c r="E179" s="240" t="s">
        <v>19</v>
      </c>
      <c r="F179" s="241" t="s">
        <v>270</v>
      </c>
      <c r="G179" s="239"/>
      <c r="H179" s="240" t="s">
        <v>19</v>
      </c>
      <c r="I179" s="242"/>
      <c r="J179" s="239"/>
      <c r="K179" s="239"/>
      <c r="L179" s="243"/>
      <c r="M179" s="244"/>
      <c r="N179" s="245"/>
      <c r="O179" s="245"/>
      <c r="P179" s="245"/>
      <c r="Q179" s="245"/>
      <c r="R179" s="245"/>
      <c r="S179" s="245"/>
      <c r="T179" s="246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7" t="s">
        <v>189</v>
      </c>
      <c r="AU179" s="247" t="s">
        <v>77</v>
      </c>
      <c r="AV179" s="14" t="s">
        <v>77</v>
      </c>
      <c r="AW179" s="14" t="s">
        <v>31</v>
      </c>
      <c r="AX179" s="14" t="s">
        <v>69</v>
      </c>
      <c r="AY179" s="247" t="s">
        <v>180</v>
      </c>
    </row>
    <row r="180" s="14" customFormat="1">
      <c r="A180" s="14"/>
      <c r="B180" s="238"/>
      <c r="C180" s="239"/>
      <c r="D180" s="213" t="s">
        <v>189</v>
      </c>
      <c r="E180" s="240" t="s">
        <v>19</v>
      </c>
      <c r="F180" s="241" t="s">
        <v>271</v>
      </c>
      <c r="G180" s="239"/>
      <c r="H180" s="240" t="s">
        <v>19</v>
      </c>
      <c r="I180" s="242"/>
      <c r="J180" s="239"/>
      <c r="K180" s="239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189</v>
      </c>
      <c r="AU180" s="247" t="s">
        <v>77</v>
      </c>
      <c r="AV180" s="14" t="s">
        <v>77</v>
      </c>
      <c r="AW180" s="14" t="s">
        <v>31</v>
      </c>
      <c r="AX180" s="14" t="s">
        <v>69</v>
      </c>
      <c r="AY180" s="247" t="s">
        <v>180</v>
      </c>
    </row>
    <row r="181" s="12" customFormat="1">
      <c r="A181" s="12"/>
      <c r="B181" s="211"/>
      <c r="C181" s="212"/>
      <c r="D181" s="213" t="s">
        <v>189</v>
      </c>
      <c r="E181" s="214" t="s">
        <v>19</v>
      </c>
      <c r="F181" s="215" t="s">
        <v>272</v>
      </c>
      <c r="G181" s="212"/>
      <c r="H181" s="216">
        <v>64.051400000000001</v>
      </c>
      <c r="I181" s="217"/>
      <c r="J181" s="212"/>
      <c r="K181" s="212"/>
      <c r="L181" s="218"/>
      <c r="M181" s="219"/>
      <c r="N181" s="220"/>
      <c r="O181" s="220"/>
      <c r="P181" s="220"/>
      <c r="Q181" s="220"/>
      <c r="R181" s="220"/>
      <c r="S181" s="220"/>
      <c r="T181" s="22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22" t="s">
        <v>189</v>
      </c>
      <c r="AU181" s="222" t="s">
        <v>77</v>
      </c>
      <c r="AV181" s="12" t="s">
        <v>79</v>
      </c>
      <c r="AW181" s="12" t="s">
        <v>31</v>
      </c>
      <c r="AX181" s="12" t="s">
        <v>69</v>
      </c>
      <c r="AY181" s="222" t="s">
        <v>180</v>
      </c>
    </row>
    <row r="182" s="15" customFormat="1">
      <c r="A182" s="15"/>
      <c r="B182" s="248"/>
      <c r="C182" s="249"/>
      <c r="D182" s="213" t="s">
        <v>189</v>
      </c>
      <c r="E182" s="250" t="s">
        <v>19</v>
      </c>
      <c r="F182" s="251" t="s">
        <v>256</v>
      </c>
      <c r="G182" s="249"/>
      <c r="H182" s="252">
        <v>64.051400000000001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189</v>
      </c>
      <c r="AU182" s="258" t="s">
        <v>77</v>
      </c>
      <c r="AV182" s="15" t="s">
        <v>195</v>
      </c>
      <c r="AW182" s="15" t="s">
        <v>31</v>
      </c>
      <c r="AX182" s="15" t="s">
        <v>69</v>
      </c>
      <c r="AY182" s="258" t="s">
        <v>180</v>
      </c>
    </row>
    <row r="183" s="13" customFormat="1">
      <c r="A183" s="13"/>
      <c r="B183" s="223"/>
      <c r="C183" s="224"/>
      <c r="D183" s="213" t="s">
        <v>189</v>
      </c>
      <c r="E183" s="225" t="s">
        <v>19</v>
      </c>
      <c r="F183" s="226" t="s">
        <v>194</v>
      </c>
      <c r="G183" s="224"/>
      <c r="H183" s="227">
        <v>64.051400000000001</v>
      </c>
      <c r="I183" s="228"/>
      <c r="J183" s="224"/>
      <c r="K183" s="224"/>
      <c r="L183" s="229"/>
      <c r="M183" s="230"/>
      <c r="N183" s="231"/>
      <c r="O183" s="231"/>
      <c r="P183" s="231"/>
      <c r="Q183" s="231"/>
      <c r="R183" s="231"/>
      <c r="S183" s="231"/>
      <c r="T183" s="23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3" t="s">
        <v>189</v>
      </c>
      <c r="AU183" s="233" t="s">
        <v>77</v>
      </c>
      <c r="AV183" s="13" t="s">
        <v>185</v>
      </c>
      <c r="AW183" s="13" t="s">
        <v>31</v>
      </c>
      <c r="AX183" s="13" t="s">
        <v>77</v>
      </c>
      <c r="AY183" s="233" t="s">
        <v>180</v>
      </c>
    </row>
    <row r="184" s="2" customFormat="1" ht="49.05" customHeight="1">
      <c r="A184" s="40"/>
      <c r="B184" s="41"/>
      <c r="C184" s="198" t="s">
        <v>212</v>
      </c>
      <c r="D184" s="198" t="s">
        <v>181</v>
      </c>
      <c r="E184" s="199" t="s">
        <v>273</v>
      </c>
      <c r="F184" s="200" t="s">
        <v>274</v>
      </c>
      <c r="G184" s="201" t="s">
        <v>188</v>
      </c>
      <c r="H184" s="202">
        <v>94.668109999999999</v>
      </c>
      <c r="I184" s="203"/>
      <c r="J184" s="204">
        <f>ROUND(I184*H184,2)</f>
        <v>0</v>
      </c>
      <c r="K184" s="200" t="s">
        <v>19</v>
      </c>
      <c r="L184" s="46"/>
      <c r="M184" s="205" t="s">
        <v>19</v>
      </c>
      <c r="N184" s="206" t="s">
        <v>40</v>
      </c>
      <c r="O184" s="86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09" t="s">
        <v>185</v>
      </c>
      <c r="AT184" s="209" t="s">
        <v>181</v>
      </c>
      <c r="AU184" s="209" t="s">
        <v>77</v>
      </c>
      <c r="AY184" s="19" t="s">
        <v>180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9" t="s">
        <v>77</v>
      </c>
      <c r="BK184" s="210">
        <f>ROUND(I184*H184,2)</f>
        <v>0</v>
      </c>
      <c r="BL184" s="19" t="s">
        <v>185</v>
      </c>
      <c r="BM184" s="209" t="s">
        <v>275</v>
      </c>
    </row>
    <row r="185" s="14" customFormat="1">
      <c r="A185" s="14"/>
      <c r="B185" s="238"/>
      <c r="C185" s="239"/>
      <c r="D185" s="213" t="s">
        <v>189</v>
      </c>
      <c r="E185" s="240" t="s">
        <v>19</v>
      </c>
      <c r="F185" s="241" t="s">
        <v>237</v>
      </c>
      <c r="G185" s="239"/>
      <c r="H185" s="240" t="s">
        <v>19</v>
      </c>
      <c r="I185" s="242"/>
      <c r="J185" s="239"/>
      <c r="K185" s="239"/>
      <c r="L185" s="243"/>
      <c r="M185" s="244"/>
      <c r="N185" s="245"/>
      <c r="O185" s="245"/>
      <c r="P185" s="245"/>
      <c r="Q185" s="245"/>
      <c r="R185" s="245"/>
      <c r="S185" s="245"/>
      <c r="T185" s="246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7" t="s">
        <v>189</v>
      </c>
      <c r="AU185" s="247" t="s">
        <v>77</v>
      </c>
      <c r="AV185" s="14" t="s">
        <v>77</v>
      </c>
      <c r="AW185" s="14" t="s">
        <v>31</v>
      </c>
      <c r="AX185" s="14" t="s">
        <v>69</v>
      </c>
      <c r="AY185" s="247" t="s">
        <v>180</v>
      </c>
    </row>
    <row r="186" s="14" customFormat="1">
      <c r="A186" s="14"/>
      <c r="B186" s="238"/>
      <c r="C186" s="239"/>
      <c r="D186" s="213" t="s">
        <v>189</v>
      </c>
      <c r="E186" s="240" t="s">
        <v>19</v>
      </c>
      <c r="F186" s="241" t="s">
        <v>276</v>
      </c>
      <c r="G186" s="239"/>
      <c r="H186" s="240" t="s">
        <v>19</v>
      </c>
      <c r="I186" s="242"/>
      <c r="J186" s="239"/>
      <c r="K186" s="239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189</v>
      </c>
      <c r="AU186" s="247" t="s">
        <v>77</v>
      </c>
      <c r="AV186" s="14" t="s">
        <v>77</v>
      </c>
      <c r="AW186" s="14" t="s">
        <v>31</v>
      </c>
      <c r="AX186" s="14" t="s">
        <v>69</v>
      </c>
      <c r="AY186" s="247" t="s">
        <v>180</v>
      </c>
    </row>
    <row r="187" s="14" customFormat="1">
      <c r="A187" s="14"/>
      <c r="B187" s="238"/>
      <c r="C187" s="239"/>
      <c r="D187" s="213" t="s">
        <v>189</v>
      </c>
      <c r="E187" s="240" t="s">
        <v>19</v>
      </c>
      <c r="F187" s="241" t="s">
        <v>277</v>
      </c>
      <c r="G187" s="239"/>
      <c r="H187" s="240" t="s">
        <v>19</v>
      </c>
      <c r="I187" s="242"/>
      <c r="J187" s="239"/>
      <c r="K187" s="239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189</v>
      </c>
      <c r="AU187" s="247" t="s">
        <v>77</v>
      </c>
      <c r="AV187" s="14" t="s">
        <v>77</v>
      </c>
      <c r="AW187" s="14" t="s">
        <v>31</v>
      </c>
      <c r="AX187" s="14" t="s">
        <v>69</v>
      </c>
      <c r="AY187" s="247" t="s">
        <v>180</v>
      </c>
    </row>
    <row r="188" s="12" customFormat="1">
      <c r="A188" s="12"/>
      <c r="B188" s="211"/>
      <c r="C188" s="212"/>
      <c r="D188" s="213" t="s">
        <v>189</v>
      </c>
      <c r="E188" s="214" t="s">
        <v>19</v>
      </c>
      <c r="F188" s="215" t="s">
        <v>278</v>
      </c>
      <c r="G188" s="212"/>
      <c r="H188" s="216">
        <v>48.038550000000001</v>
      </c>
      <c r="I188" s="217"/>
      <c r="J188" s="212"/>
      <c r="K188" s="212"/>
      <c r="L188" s="218"/>
      <c r="M188" s="219"/>
      <c r="N188" s="220"/>
      <c r="O188" s="220"/>
      <c r="P188" s="220"/>
      <c r="Q188" s="220"/>
      <c r="R188" s="220"/>
      <c r="S188" s="220"/>
      <c r="T188" s="22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22" t="s">
        <v>189</v>
      </c>
      <c r="AU188" s="222" t="s">
        <v>77</v>
      </c>
      <c r="AV188" s="12" t="s">
        <v>79</v>
      </c>
      <c r="AW188" s="12" t="s">
        <v>31</v>
      </c>
      <c r="AX188" s="12" t="s">
        <v>69</v>
      </c>
      <c r="AY188" s="222" t="s">
        <v>180</v>
      </c>
    </row>
    <row r="189" s="14" customFormat="1">
      <c r="A189" s="14"/>
      <c r="B189" s="238"/>
      <c r="C189" s="239"/>
      <c r="D189" s="213" t="s">
        <v>189</v>
      </c>
      <c r="E189" s="240" t="s">
        <v>19</v>
      </c>
      <c r="F189" s="241" t="s">
        <v>279</v>
      </c>
      <c r="G189" s="239"/>
      <c r="H189" s="240" t="s">
        <v>19</v>
      </c>
      <c r="I189" s="242"/>
      <c r="J189" s="239"/>
      <c r="K189" s="239"/>
      <c r="L189" s="243"/>
      <c r="M189" s="244"/>
      <c r="N189" s="245"/>
      <c r="O189" s="245"/>
      <c r="P189" s="245"/>
      <c r="Q189" s="245"/>
      <c r="R189" s="245"/>
      <c r="S189" s="245"/>
      <c r="T189" s="24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7" t="s">
        <v>189</v>
      </c>
      <c r="AU189" s="247" t="s">
        <v>77</v>
      </c>
      <c r="AV189" s="14" t="s">
        <v>77</v>
      </c>
      <c r="AW189" s="14" t="s">
        <v>31</v>
      </c>
      <c r="AX189" s="14" t="s">
        <v>69</v>
      </c>
      <c r="AY189" s="247" t="s">
        <v>180</v>
      </c>
    </row>
    <row r="190" s="12" customFormat="1">
      <c r="A190" s="12"/>
      <c r="B190" s="211"/>
      <c r="C190" s="212"/>
      <c r="D190" s="213" t="s">
        <v>189</v>
      </c>
      <c r="E190" s="214" t="s">
        <v>19</v>
      </c>
      <c r="F190" s="215" t="s">
        <v>280</v>
      </c>
      <c r="G190" s="212"/>
      <c r="H190" s="216">
        <v>7.8899999999999997</v>
      </c>
      <c r="I190" s="217"/>
      <c r="J190" s="212"/>
      <c r="K190" s="212"/>
      <c r="L190" s="218"/>
      <c r="M190" s="219"/>
      <c r="N190" s="220"/>
      <c r="O190" s="220"/>
      <c r="P190" s="220"/>
      <c r="Q190" s="220"/>
      <c r="R190" s="220"/>
      <c r="S190" s="220"/>
      <c r="T190" s="22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T190" s="222" t="s">
        <v>189</v>
      </c>
      <c r="AU190" s="222" t="s">
        <v>77</v>
      </c>
      <c r="AV190" s="12" t="s">
        <v>79</v>
      </c>
      <c r="AW190" s="12" t="s">
        <v>31</v>
      </c>
      <c r="AX190" s="12" t="s">
        <v>69</v>
      </c>
      <c r="AY190" s="222" t="s">
        <v>180</v>
      </c>
    </row>
    <row r="191" s="14" customFormat="1">
      <c r="A191" s="14"/>
      <c r="B191" s="238"/>
      <c r="C191" s="239"/>
      <c r="D191" s="213" t="s">
        <v>189</v>
      </c>
      <c r="E191" s="240" t="s">
        <v>19</v>
      </c>
      <c r="F191" s="241" t="s">
        <v>281</v>
      </c>
      <c r="G191" s="239"/>
      <c r="H191" s="240" t="s">
        <v>19</v>
      </c>
      <c r="I191" s="242"/>
      <c r="J191" s="239"/>
      <c r="K191" s="239"/>
      <c r="L191" s="243"/>
      <c r="M191" s="244"/>
      <c r="N191" s="245"/>
      <c r="O191" s="245"/>
      <c r="P191" s="245"/>
      <c r="Q191" s="245"/>
      <c r="R191" s="245"/>
      <c r="S191" s="245"/>
      <c r="T191" s="24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7" t="s">
        <v>189</v>
      </c>
      <c r="AU191" s="247" t="s">
        <v>77</v>
      </c>
      <c r="AV191" s="14" t="s">
        <v>77</v>
      </c>
      <c r="AW191" s="14" t="s">
        <v>31</v>
      </c>
      <c r="AX191" s="14" t="s">
        <v>69</v>
      </c>
      <c r="AY191" s="247" t="s">
        <v>180</v>
      </c>
    </row>
    <row r="192" s="12" customFormat="1">
      <c r="A192" s="12"/>
      <c r="B192" s="211"/>
      <c r="C192" s="212"/>
      <c r="D192" s="213" t="s">
        <v>189</v>
      </c>
      <c r="E192" s="214" t="s">
        <v>19</v>
      </c>
      <c r="F192" s="215" t="s">
        <v>282</v>
      </c>
      <c r="G192" s="212"/>
      <c r="H192" s="216">
        <v>0.53849999999999998</v>
      </c>
      <c r="I192" s="217"/>
      <c r="J192" s="212"/>
      <c r="K192" s="212"/>
      <c r="L192" s="218"/>
      <c r="M192" s="219"/>
      <c r="N192" s="220"/>
      <c r="O192" s="220"/>
      <c r="P192" s="220"/>
      <c r="Q192" s="220"/>
      <c r="R192" s="220"/>
      <c r="S192" s="220"/>
      <c r="T192" s="221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T192" s="222" t="s">
        <v>189</v>
      </c>
      <c r="AU192" s="222" t="s">
        <v>77</v>
      </c>
      <c r="AV192" s="12" t="s">
        <v>79</v>
      </c>
      <c r="AW192" s="12" t="s">
        <v>31</v>
      </c>
      <c r="AX192" s="12" t="s">
        <v>69</v>
      </c>
      <c r="AY192" s="222" t="s">
        <v>180</v>
      </c>
    </row>
    <row r="193" s="12" customFormat="1">
      <c r="A193" s="12"/>
      <c r="B193" s="211"/>
      <c r="C193" s="212"/>
      <c r="D193" s="213" t="s">
        <v>189</v>
      </c>
      <c r="E193" s="214" t="s">
        <v>19</v>
      </c>
      <c r="F193" s="215" t="s">
        <v>283</v>
      </c>
      <c r="G193" s="212"/>
      <c r="H193" s="216">
        <v>1.077</v>
      </c>
      <c r="I193" s="217"/>
      <c r="J193" s="212"/>
      <c r="K193" s="212"/>
      <c r="L193" s="218"/>
      <c r="M193" s="219"/>
      <c r="N193" s="220"/>
      <c r="O193" s="220"/>
      <c r="P193" s="220"/>
      <c r="Q193" s="220"/>
      <c r="R193" s="220"/>
      <c r="S193" s="220"/>
      <c r="T193" s="221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22" t="s">
        <v>189</v>
      </c>
      <c r="AU193" s="222" t="s">
        <v>77</v>
      </c>
      <c r="AV193" s="12" t="s">
        <v>79</v>
      </c>
      <c r="AW193" s="12" t="s">
        <v>31</v>
      </c>
      <c r="AX193" s="12" t="s">
        <v>69</v>
      </c>
      <c r="AY193" s="222" t="s">
        <v>180</v>
      </c>
    </row>
    <row r="194" s="12" customFormat="1">
      <c r="A194" s="12"/>
      <c r="B194" s="211"/>
      <c r="C194" s="212"/>
      <c r="D194" s="213" t="s">
        <v>189</v>
      </c>
      <c r="E194" s="214" t="s">
        <v>19</v>
      </c>
      <c r="F194" s="215" t="s">
        <v>284</v>
      </c>
      <c r="G194" s="212"/>
      <c r="H194" s="216">
        <v>1.74</v>
      </c>
      <c r="I194" s="217"/>
      <c r="J194" s="212"/>
      <c r="K194" s="212"/>
      <c r="L194" s="218"/>
      <c r="M194" s="219"/>
      <c r="N194" s="220"/>
      <c r="O194" s="220"/>
      <c r="P194" s="220"/>
      <c r="Q194" s="220"/>
      <c r="R194" s="220"/>
      <c r="S194" s="220"/>
      <c r="T194" s="221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T194" s="222" t="s">
        <v>189</v>
      </c>
      <c r="AU194" s="222" t="s">
        <v>77</v>
      </c>
      <c r="AV194" s="12" t="s">
        <v>79</v>
      </c>
      <c r="AW194" s="12" t="s">
        <v>31</v>
      </c>
      <c r="AX194" s="12" t="s">
        <v>69</v>
      </c>
      <c r="AY194" s="222" t="s">
        <v>180</v>
      </c>
    </row>
    <row r="195" s="12" customFormat="1">
      <c r="A195" s="12"/>
      <c r="B195" s="211"/>
      <c r="C195" s="212"/>
      <c r="D195" s="213" t="s">
        <v>189</v>
      </c>
      <c r="E195" s="214" t="s">
        <v>19</v>
      </c>
      <c r="F195" s="215" t="s">
        <v>285</v>
      </c>
      <c r="G195" s="212"/>
      <c r="H195" s="216">
        <v>4.4874000000000001</v>
      </c>
      <c r="I195" s="217"/>
      <c r="J195" s="212"/>
      <c r="K195" s="212"/>
      <c r="L195" s="218"/>
      <c r="M195" s="219"/>
      <c r="N195" s="220"/>
      <c r="O195" s="220"/>
      <c r="P195" s="220"/>
      <c r="Q195" s="220"/>
      <c r="R195" s="220"/>
      <c r="S195" s="220"/>
      <c r="T195" s="221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T195" s="222" t="s">
        <v>189</v>
      </c>
      <c r="AU195" s="222" t="s">
        <v>77</v>
      </c>
      <c r="AV195" s="12" t="s">
        <v>79</v>
      </c>
      <c r="AW195" s="12" t="s">
        <v>31</v>
      </c>
      <c r="AX195" s="12" t="s">
        <v>69</v>
      </c>
      <c r="AY195" s="222" t="s">
        <v>180</v>
      </c>
    </row>
    <row r="196" s="12" customFormat="1">
      <c r="A196" s="12"/>
      <c r="B196" s="211"/>
      <c r="C196" s="212"/>
      <c r="D196" s="213" t="s">
        <v>189</v>
      </c>
      <c r="E196" s="214" t="s">
        <v>19</v>
      </c>
      <c r="F196" s="215" t="s">
        <v>286</v>
      </c>
      <c r="G196" s="212"/>
      <c r="H196" s="216">
        <v>3.48</v>
      </c>
      <c r="I196" s="217"/>
      <c r="J196" s="212"/>
      <c r="K196" s="212"/>
      <c r="L196" s="218"/>
      <c r="M196" s="219"/>
      <c r="N196" s="220"/>
      <c r="O196" s="220"/>
      <c r="P196" s="220"/>
      <c r="Q196" s="220"/>
      <c r="R196" s="220"/>
      <c r="S196" s="220"/>
      <c r="T196" s="221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T196" s="222" t="s">
        <v>189</v>
      </c>
      <c r="AU196" s="222" t="s">
        <v>77</v>
      </c>
      <c r="AV196" s="12" t="s">
        <v>79</v>
      </c>
      <c r="AW196" s="12" t="s">
        <v>31</v>
      </c>
      <c r="AX196" s="12" t="s">
        <v>69</v>
      </c>
      <c r="AY196" s="222" t="s">
        <v>180</v>
      </c>
    </row>
    <row r="197" s="14" customFormat="1">
      <c r="A197" s="14"/>
      <c r="B197" s="238"/>
      <c r="C197" s="239"/>
      <c r="D197" s="213" t="s">
        <v>189</v>
      </c>
      <c r="E197" s="240" t="s">
        <v>19</v>
      </c>
      <c r="F197" s="241" t="s">
        <v>287</v>
      </c>
      <c r="G197" s="239"/>
      <c r="H197" s="240" t="s">
        <v>19</v>
      </c>
      <c r="I197" s="242"/>
      <c r="J197" s="239"/>
      <c r="K197" s="239"/>
      <c r="L197" s="243"/>
      <c r="M197" s="244"/>
      <c r="N197" s="245"/>
      <c r="O197" s="245"/>
      <c r="P197" s="245"/>
      <c r="Q197" s="245"/>
      <c r="R197" s="245"/>
      <c r="S197" s="245"/>
      <c r="T197" s="24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7" t="s">
        <v>189</v>
      </c>
      <c r="AU197" s="247" t="s">
        <v>77</v>
      </c>
      <c r="AV197" s="14" t="s">
        <v>77</v>
      </c>
      <c r="AW197" s="14" t="s">
        <v>31</v>
      </c>
      <c r="AX197" s="14" t="s">
        <v>69</v>
      </c>
      <c r="AY197" s="247" t="s">
        <v>180</v>
      </c>
    </row>
    <row r="198" s="12" customFormat="1">
      <c r="A198" s="12"/>
      <c r="B198" s="211"/>
      <c r="C198" s="212"/>
      <c r="D198" s="213" t="s">
        <v>189</v>
      </c>
      <c r="E198" s="214" t="s">
        <v>19</v>
      </c>
      <c r="F198" s="215" t="s">
        <v>288</v>
      </c>
      <c r="G198" s="212"/>
      <c r="H198" s="216">
        <v>11.234400000000001</v>
      </c>
      <c r="I198" s="217"/>
      <c r="J198" s="212"/>
      <c r="K198" s="212"/>
      <c r="L198" s="218"/>
      <c r="M198" s="219"/>
      <c r="N198" s="220"/>
      <c r="O198" s="220"/>
      <c r="P198" s="220"/>
      <c r="Q198" s="220"/>
      <c r="R198" s="220"/>
      <c r="S198" s="220"/>
      <c r="T198" s="221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T198" s="222" t="s">
        <v>189</v>
      </c>
      <c r="AU198" s="222" t="s">
        <v>77</v>
      </c>
      <c r="AV198" s="12" t="s">
        <v>79</v>
      </c>
      <c r="AW198" s="12" t="s">
        <v>31</v>
      </c>
      <c r="AX198" s="12" t="s">
        <v>69</v>
      </c>
      <c r="AY198" s="222" t="s">
        <v>180</v>
      </c>
    </row>
    <row r="199" s="12" customFormat="1">
      <c r="A199" s="12"/>
      <c r="B199" s="211"/>
      <c r="C199" s="212"/>
      <c r="D199" s="213" t="s">
        <v>189</v>
      </c>
      <c r="E199" s="214" t="s">
        <v>19</v>
      </c>
      <c r="F199" s="215" t="s">
        <v>289</v>
      </c>
      <c r="G199" s="212"/>
      <c r="H199" s="216">
        <v>10.55876</v>
      </c>
      <c r="I199" s="217"/>
      <c r="J199" s="212"/>
      <c r="K199" s="212"/>
      <c r="L199" s="218"/>
      <c r="M199" s="219"/>
      <c r="N199" s="220"/>
      <c r="O199" s="220"/>
      <c r="P199" s="220"/>
      <c r="Q199" s="220"/>
      <c r="R199" s="220"/>
      <c r="S199" s="220"/>
      <c r="T199" s="221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T199" s="222" t="s">
        <v>189</v>
      </c>
      <c r="AU199" s="222" t="s">
        <v>77</v>
      </c>
      <c r="AV199" s="12" t="s">
        <v>79</v>
      </c>
      <c r="AW199" s="12" t="s">
        <v>31</v>
      </c>
      <c r="AX199" s="12" t="s">
        <v>69</v>
      </c>
      <c r="AY199" s="222" t="s">
        <v>180</v>
      </c>
    </row>
    <row r="200" s="15" customFormat="1">
      <c r="A200" s="15"/>
      <c r="B200" s="248"/>
      <c r="C200" s="249"/>
      <c r="D200" s="213" t="s">
        <v>189</v>
      </c>
      <c r="E200" s="250" t="s">
        <v>19</v>
      </c>
      <c r="F200" s="251" t="s">
        <v>256</v>
      </c>
      <c r="G200" s="249"/>
      <c r="H200" s="252">
        <v>89.044610000000006</v>
      </c>
      <c r="I200" s="253"/>
      <c r="J200" s="249"/>
      <c r="K200" s="249"/>
      <c r="L200" s="254"/>
      <c r="M200" s="255"/>
      <c r="N200" s="256"/>
      <c r="O200" s="256"/>
      <c r="P200" s="256"/>
      <c r="Q200" s="256"/>
      <c r="R200" s="256"/>
      <c r="S200" s="256"/>
      <c r="T200" s="257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58" t="s">
        <v>189</v>
      </c>
      <c r="AU200" s="258" t="s">
        <v>77</v>
      </c>
      <c r="AV200" s="15" t="s">
        <v>195</v>
      </c>
      <c r="AW200" s="15" t="s">
        <v>31</v>
      </c>
      <c r="AX200" s="15" t="s">
        <v>69</v>
      </c>
      <c r="AY200" s="258" t="s">
        <v>180</v>
      </c>
    </row>
    <row r="201" s="14" customFormat="1">
      <c r="A201" s="14"/>
      <c r="B201" s="238"/>
      <c r="C201" s="239"/>
      <c r="D201" s="213" t="s">
        <v>189</v>
      </c>
      <c r="E201" s="240" t="s">
        <v>19</v>
      </c>
      <c r="F201" s="241" t="s">
        <v>290</v>
      </c>
      <c r="G201" s="239"/>
      <c r="H201" s="240" t="s">
        <v>19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189</v>
      </c>
      <c r="AU201" s="247" t="s">
        <v>77</v>
      </c>
      <c r="AV201" s="14" t="s">
        <v>77</v>
      </c>
      <c r="AW201" s="14" t="s">
        <v>31</v>
      </c>
      <c r="AX201" s="14" t="s">
        <v>69</v>
      </c>
      <c r="AY201" s="247" t="s">
        <v>180</v>
      </c>
    </row>
    <row r="202" s="12" customFormat="1">
      <c r="A202" s="12"/>
      <c r="B202" s="211"/>
      <c r="C202" s="212"/>
      <c r="D202" s="213" t="s">
        <v>189</v>
      </c>
      <c r="E202" s="214" t="s">
        <v>19</v>
      </c>
      <c r="F202" s="215" t="s">
        <v>291</v>
      </c>
      <c r="G202" s="212"/>
      <c r="H202" s="216">
        <v>0.90000000000000002</v>
      </c>
      <c r="I202" s="217"/>
      <c r="J202" s="212"/>
      <c r="K202" s="212"/>
      <c r="L202" s="218"/>
      <c r="M202" s="219"/>
      <c r="N202" s="220"/>
      <c r="O202" s="220"/>
      <c r="P202" s="220"/>
      <c r="Q202" s="220"/>
      <c r="R202" s="220"/>
      <c r="S202" s="220"/>
      <c r="T202" s="221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T202" s="222" t="s">
        <v>189</v>
      </c>
      <c r="AU202" s="222" t="s">
        <v>77</v>
      </c>
      <c r="AV202" s="12" t="s">
        <v>79</v>
      </c>
      <c r="AW202" s="12" t="s">
        <v>31</v>
      </c>
      <c r="AX202" s="12" t="s">
        <v>69</v>
      </c>
      <c r="AY202" s="222" t="s">
        <v>180</v>
      </c>
    </row>
    <row r="203" s="15" customFormat="1">
      <c r="A203" s="15"/>
      <c r="B203" s="248"/>
      <c r="C203" s="249"/>
      <c r="D203" s="213" t="s">
        <v>189</v>
      </c>
      <c r="E203" s="250" t="s">
        <v>19</v>
      </c>
      <c r="F203" s="251" t="s">
        <v>256</v>
      </c>
      <c r="G203" s="249"/>
      <c r="H203" s="252">
        <v>0.90000000000000002</v>
      </c>
      <c r="I203" s="253"/>
      <c r="J203" s="249"/>
      <c r="K203" s="249"/>
      <c r="L203" s="254"/>
      <c r="M203" s="255"/>
      <c r="N203" s="256"/>
      <c r="O203" s="256"/>
      <c r="P203" s="256"/>
      <c r="Q203" s="256"/>
      <c r="R203" s="256"/>
      <c r="S203" s="256"/>
      <c r="T203" s="257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8" t="s">
        <v>189</v>
      </c>
      <c r="AU203" s="258" t="s">
        <v>77</v>
      </c>
      <c r="AV203" s="15" t="s">
        <v>195</v>
      </c>
      <c r="AW203" s="15" t="s">
        <v>31</v>
      </c>
      <c r="AX203" s="15" t="s">
        <v>69</v>
      </c>
      <c r="AY203" s="258" t="s">
        <v>180</v>
      </c>
    </row>
    <row r="204" s="14" customFormat="1">
      <c r="A204" s="14"/>
      <c r="B204" s="238"/>
      <c r="C204" s="239"/>
      <c r="D204" s="213" t="s">
        <v>189</v>
      </c>
      <c r="E204" s="240" t="s">
        <v>19</v>
      </c>
      <c r="F204" s="241" t="s">
        <v>292</v>
      </c>
      <c r="G204" s="239"/>
      <c r="H204" s="240" t="s">
        <v>19</v>
      </c>
      <c r="I204" s="242"/>
      <c r="J204" s="239"/>
      <c r="K204" s="239"/>
      <c r="L204" s="243"/>
      <c r="M204" s="244"/>
      <c r="N204" s="245"/>
      <c r="O204" s="245"/>
      <c r="P204" s="245"/>
      <c r="Q204" s="245"/>
      <c r="R204" s="245"/>
      <c r="S204" s="245"/>
      <c r="T204" s="246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7" t="s">
        <v>189</v>
      </c>
      <c r="AU204" s="247" t="s">
        <v>77</v>
      </c>
      <c r="AV204" s="14" t="s">
        <v>77</v>
      </c>
      <c r="AW204" s="14" t="s">
        <v>31</v>
      </c>
      <c r="AX204" s="14" t="s">
        <v>69</v>
      </c>
      <c r="AY204" s="247" t="s">
        <v>180</v>
      </c>
    </row>
    <row r="205" s="12" customFormat="1">
      <c r="A205" s="12"/>
      <c r="B205" s="211"/>
      <c r="C205" s="212"/>
      <c r="D205" s="213" t="s">
        <v>189</v>
      </c>
      <c r="E205" s="214" t="s">
        <v>19</v>
      </c>
      <c r="F205" s="215" t="s">
        <v>293</v>
      </c>
      <c r="G205" s="212"/>
      <c r="H205" s="216">
        <v>3.036</v>
      </c>
      <c r="I205" s="217"/>
      <c r="J205" s="212"/>
      <c r="K205" s="212"/>
      <c r="L205" s="218"/>
      <c r="M205" s="219"/>
      <c r="N205" s="220"/>
      <c r="O205" s="220"/>
      <c r="P205" s="220"/>
      <c r="Q205" s="220"/>
      <c r="R205" s="220"/>
      <c r="S205" s="220"/>
      <c r="T205" s="221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T205" s="222" t="s">
        <v>189</v>
      </c>
      <c r="AU205" s="222" t="s">
        <v>77</v>
      </c>
      <c r="AV205" s="12" t="s">
        <v>79</v>
      </c>
      <c r="AW205" s="12" t="s">
        <v>31</v>
      </c>
      <c r="AX205" s="12" t="s">
        <v>69</v>
      </c>
      <c r="AY205" s="222" t="s">
        <v>180</v>
      </c>
    </row>
    <row r="206" s="15" customFormat="1">
      <c r="A206" s="15"/>
      <c r="B206" s="248"/>
      <c r="C206" s="249"/>
      <c r="D206" s="213" t="s">
        <v>189</v>
      </c>
      <c r="E206" s="250" t="s">
        <v>19</v>
      </c>
      <c r="F206" s="251" t="s">
        <v>256</v>
      </c>
      <c r="G206" s="249"/>
      <c r="H206" s="252">
        <v>3.036</v>
      </c>
      <c r="I206" s="253"/>
      <c r="J206" s="249"/>
      <c r="K206" s="249"/>
      <c r="L206" s="254"/>
      <c r="M206" s="255"/>
      <c r="N206" s="256"/>
      <c r="O206" s="256"/>
      <c r="P206" s="256"/>
      <c r="Q206" s="256"/>
      <c r="R206" s="256"/>
      <c r="S206" s="256"/>
      <c r="T206" s="257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8" t="s">
        <v>189</v>
      </c>
      <c r="AU206" s="258" t="s">
        <v>77</v>
      </c>
      <c r="AV206" s="15" t="s">
        <v>195</v>
      </c>
      <c r="AW206" s="15" t="s">
        <v>31</v>
      </c>
      <c r="AX206" s="15" t="s">
        <v>69</v>
      </c>
      <c r="AY206" s="258" t="s">
        <v>180</v>
      </c>
    </row>
    <row r="207" s="14" customFormat="1">
      <c r="A207" s="14"/>
      <c r="B207" s="238"/>
      <c r="C207" s="239"/>
      <c r="D207" s="213" t="s">
        <v>189</v>
      </c>
      <c r="E207" s="240" t="s">
        <v>19</v>
      </c>
      <c r="F207" s="241" t="s">
        <v>294</v>
      </c>
      <c r="G207" s="239"/>
      <c r="H207" s="240" t="s">
        <v>19</v>
      </c>
      <c r="I207" s="242"/>
      <c r="J207" s="239"/>
      <c r="K207" s="239"/>
      <c r="L207" s="243"/>
      <c r="M207" s="244"/>
      <c r="N207" s="245"/>
      <c r="O207" s="245"/>
      <c r="P207" s="245"/>
      <c r="Q207" s="245"/>
      <c r="R207" s="245"/>
      <c r="S207" s="245"/>
      <c r="T207" s="246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7" t="s">
        <v>189</v>
      </c>
      <c r="AU207" s="247" t="s">
        <v>77</v>
      </c>
      <c r="AV207" s="14" t="s">
        <v>77</v>
      </c>
      <c r="AW207" s="14" t="s">
        <v>31</v>
      </c>
      <c r="AX207" s="14" t="s">
        <v>69</v>
      </c>
      <c r="AY207" s="247" t="s">
        <v>180</v>
      </c>
    </row>
    <row r="208" s="14" customFormat="1">
      <c r="A208" s="14"/>
      <c r="B208" s="238"/>
      <c r="C208" s="239"/>
      <c r="D208" s="213" t="s">
        <v>189</v>
      </c>
      <c r="E208" s="240" t="s">
        <v>19</v>
      </c>
      <c r="F208" s="241" t="s">
        <v>295</v>
      </c>
      <c r="G208" s="239"/>
      <c r="H208" s="240" t="s">
        <v>19</v>
      </c>
      <c r="I208" s="242"/>
      <c r="J208" s="239"/>
      <c r="K208" s="239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189</v>
      </c>
      <c r="AU208" s="247" t="s">
        <v>77</v>
      </c>
      <c r="AV208" s="14" t="s">
        <v>77</v>
      </c>
      <c r="AW208" s="14" t="s">
        <v>31</v>
      </c>
      <c r="AX208" s="14" t="s">
        <v>69</v>
      </c>
      <c r="AY208" s="247" t="s">
        <v>180</v>
      </c>
    </row>
    <row r="209" s="14" customFormat="1">
      <c r="A209" s="14"/>
      <c r="B209" s="238"/>
      <c r="C209" s="239"/>
      <c r="D209" s="213" t="s">
        <v>189</v>
      </c>
      <c r="E209" s="240" t="s">
        <v>19</v>
      </c>
      <c r="F209" s="241" t="s">
        <v>296</v>
      </c>
      <c r="G209" s="239"/>
      <c r="H209" s="240" t="s">
        <v>19</v>
      </c>
      <c r="I209" s="242"/>
      <c r="J209" s="239"/>
      <c r="K209" s="239"/>
      <c r="L209" s="243"/>
      <c r="M209" s="244"/>
      <c r="N209" s="245"/>
      <c r="O209" s="245"/>
      <c r="P209" s="245"/>
      <c r="Q209" s="245"/>
      <c r="R209" s="245"/>
      <c r="S209" s="245"/>
      <c r="T209" s="246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7" t="s">
        <v>189</v>
      </c>
      <c r="AU209" s="247" t="s">
        <v>77</v>
      </c>
      <c r="AV209" s="14" t="s">
        <v>77</v>
      </c>
      <c r="AW209" s="14" t="s">
        <v>31</v>
      </c>
      <c r="AX209" s="14" t="s">
        <v>69</v>
      </c>
      <c r="AY209" s="247" t="s">
        <v>180</v>
      </c>
    </row>
    <row r="210" s="12" customFormat="1">
      <c r="A210" s="12"/>
      <c r="B210" s="211"/>
      <c r="C210" s="212"/>
      <c r="D210" s="213" t="s">
        <v>189</v>
      </c>
      <c r="E210" s="214" t="s">
        <v>19</v>
      </c>
      <c r="F210" s="215" t="s">
        <v>297</v>
      </c>
      <c r="G210" s="212"/>
      <c r="H210" s="216">
        <v>0.67500000000000004</v>
      </c>
      <c r="I210" s="217"/>
      <c r="J210" s="212"/>
      <c r="K210" s="212"/>
      <c r="L210" s="218"/>
      <c r="M210" s="219"/>
      <c r="N210" s="220"/>
      <c r="O210" s="220"/>
      <c r="P210" s="220"/>
      <c r="Q210" s="220"/>
      <c r="R210" s="220"/>
      <c r="S210" s="220"/>
      <c r="T210" s="221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22" t="s">
        <v>189</v>
      </c>
      <c r="AU210" s="222" t="s">
        <v>77</v>
      </c>
      <c r="AV210" s="12" t="s">
        <v>79</v>
      </c>
      <c r="AW210" s="12" t="s">
        <v>31</v>
      </c>
      <c r="AX210" s="12" t="s">
        <v>69</v>
      </c>
      <c r="AY210" s="222" t="s">
        <v>180</v>
      </c>
    </row>
    <row r="211" s="15" customFormat="1">
      <c r="A211" s="15"/>
      <c r="B211" s="248"/>
      <c r="C211" s="249"/>
      <c r="D211" s="213" t="s">
        <v>189</v>
      </c>
      <c r="E211" s="250" t="s">
        <v>19</v>
      </c>
      <c r="F211" s="251" t="s">
        <v>256</v>
      </c>
      <c r="G211" s="249"/>
      <c r="H211" s="252">
        <v>0.67500000000000004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8" t="s">
        <v>189</v>
      </c>
      <c r="AU211" s="258" t="s">
        <v>77</v>
      </c>
      <c r="AV211" s="15" t="s">
        <v>195</v>
      </c>
      <c r="AW211" s="15" t="s">
        <v>31</v>
      </c>
      <c r="AX211" s="15" t="s">
        <v>69</v>
      </c>
      <c r="AY211" s="258" t="s">
        <v>180</v>
      </c>
    </row>
    <row r="212" s="14" customFormat="1">
      <c r="A212" s="14"/>
      <c r="B212" s="238"/>
      <c r="C212" s="239"/>
      <c r="D212" s="213" t="s">
        <v>189</v>
      </c>
      <c r="E212" s="240" t="s">
        <v>19</v>
      </c>
      <c r="F212" s="241" t="s">
        <v>298</v>
      </c>
      <c r="G212" s="239"/>
      <c r="H212" s="240" t="s">
        <v>19</v>
      </c>
      <c r="I212" s="242"/>
      <c r="J212" s="239"/>
      <c r="K212" s="239"/>
      <c r="L212" s="243"/>
      <c r="M212" s="244"/>
      <c r="N212" s="245"/>
      <c r="O212" s="245"/>
      <c r="P212" s="245"/>
      <c r="Q212" s="245"/>
      <c r="R212" s="245"/>
      <c r="S212" s="245"/>
      <c r="T212" s="24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7" t="s">
        <v>189</v>
      </c>
      <c r="AU212" s="247" t="s">
        <v>77</v>
      </c>
      <c r="AV212" s="14" t="s">
        <v>77</v>
      </c>
      <c r="AW212" s="14" t="s">
        <v>31</v>
      </c>
      <c r="AX212" s="14" t="s">
        <v>69</v>
      </c>
      <c r="AY212" s="247" t="s">
        <v>180</v>
      </c>
    </row>
    <row r="213" s="14" customFormat="1">
      <c r="A213" s="14"/>
      <c r="B213" s="238"/>
      <c r="C213" s="239"/>
      <c r="D213" s="213" t="s">
        <v>189</v>
      </c>
      <c r="E213" s="240" t="s">
        <v>19</v>
      </c>
      <c r="F213" s="241" t="s">
        <v>299</v>
      </c>
      <c r="G213" s="239"/>
      <c r="H213" s="240" t="s">
        <v>19</v>
      </c>
      <c r="I213" s="242"/>
      <c r="J213" s="239"/>
      <c r="K213" s="239"/>
      <c r="L213" s="243"/>
      <c r="M213" s="244"/>
      <c r="N213" s="245"/>
      <c r="O213" s="245"/>
      <c r="P213" s="245"/>
      <c r="Q213" s="245"/>
      <c r="R213" s="245"/>
      <c r="S213" s="245"/>
      <c r="T213" s="24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7" t="s">
        <v>189</v>
      </c>
      <c r="AU213" s="247" t="s">
        <v>77</v>
      </c>
      <c r="AV213" s="14" t="s">
        <v>77</v>
      </c>
      <c r="AW213" s="14" t="s">
        <v>31</v>
      </c>
      <c r="AX213" s="14" t="s">
        <v>69</v>
      </c>
      <c r="AY213" s="247" t="s">
        <v>180</v>
      </c>
    </row>
    <row r="214" s="14" customFormat="1">
      <c r="A214" s="14"/>
      <c r="B214" s="238"/>
      <c r="C214" s="239"/>
      <c r="D214" s="213" t="s">
        <v>189</v>
      </c>
      <c r="E214" s="240" t="s">
        <v>19</v>
      </c>
      <c r="F214" s="241" t="s">
        <v>300</v>
      </c>
      <c r="G214" s="239"/>
      <c r="H214" s="240" t="s">
        <v>19</v>
      </c>
      <c r="I214" s="242"/>
      <c r="J214" s="239"/>
      <c r="K214" s="239"/>
      <c r="L214" s="243"/>
      <c r="M214" s="244"/>
      <c r="N214" s="245"/>
      <c r="O214" s="245"/>
      <c r="P214" s="245"/>
      <c r="Q214" s="245"/>
      <c r="R214" s="245"/>
      <c r="S214" s="245"/>
      <c r="T214" s="246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7" t="s">
        <v>189</v>
      </c>
      <c r="AU214" s="247" t="s">
        <v>77</v>
      </c>
      <c r="AV214" s="14" t="s">
        <v>77</v>
      </c>
      <c r="AW214" s="14" t="s">
        <v>31</v>
      </c>
      <c r="AX214" s="14" t="s">
        <v>69</v>
      </c>
      <c r="AY214" s="247" t="s">
        <v>180</v>
      </c>
    </row>
    <row r="215" s="12" customFormat="1">
      <c r="A215" s="12"/>
      <c r="B215" s="211"/>
      <c r="C215" s="212"/>
      <c r="D215" s="213" t="s">
        <v>189</v>
      </c>
      <c r="E215" s="214" t="s">
        <v>19</v>
      </c>
      <c r="F215" s="215" t="s">
        <v>301</v>
      </c>
      <c r="G215" s="212"/>
      <c r="H215" s="216">
        <v>0.78749999999999998</v>
      </c>
      <c r="I215" s="217"/>
      <c r="J215" s="212"/>
      <c r="K215" s="212"/>
      <c r="L215" s="218"/>
      <c r="M215" s="219"/>
      <c r="N215" s="220"/>
      <c r="O215" s="220"/>
      <c r="P215" s="220"/>
      <c r="Q215" s="220"/>
      <c r="R215" s="220"/>
      <c r="S215" s="220"/>
      <c r="T215" s="22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T215" s="222" t="s">
        <v>189</v>
      </c>
      <c r="AU215" s="222" t="s">
        <v>77</v>
      </c>
      <c r="AV215" s="12" t="s">
        <v>79</v>
      </c>
      <c r="AW215" s="12" t="s">
        <v>31</v>
      </c>
      <c r="AX215" s="12" t="s">
        <v>69</v>
      </c>
      <c r="AY215" s="222" t="s">
        <v>180</v>
      </c>
    </row>
    <row r="216" s="15" customFormat="1">
      <c r="A216" s="15"/>
      <c r="B216" s="248"/>
      <c r="C216" s="249"/>
      <c r="D216" s="213" t="s">
        <v>189</v>
      </c>
      <c r="E216" s="250" t="s">
        <v>19</v>
      </c>
      <c r="F216" s="251" t="s">
        <v>256</v>
      </c>
      <c r="G216" s="249"/>
      <c r="H216" s="252">
        <v>0.78749999999999998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58" t="s">
        <v>189</v>
      </c>
      <c r="AU216" s="258" t="s">
        <v>77</v>
      </c>
      <c r="AV216" s="15" t="s">
        <v>195</v>
      </c>
      <c r="AW216" s="15" t="s">
        <v>31</v>
      </c>
      <c r="AX216" s="15" t="s">
        <v>69</v>
      </c>
      <c r="AY216" s="258" t="s">
        <v>180</v>
      </c>
    </row>
    <row r="217" s="14" customFormat="1">
      <c r="A217" s="14"/>
      <c r="B217" s="238"/>
      <c r="C217" s="239"/>
      <c r="D217" s="213" t="s">
        <v>189</v>
      </c>
      <c r="E217" s="240" t="s">
        <v>19</v>
      </c>
      <c r="F217" s="241" t="s">
        <v>302</v>
      </c>
      <c r="G217" s="239"/>
      <c r="H217" s="240" t="s">
        <v>19</v>
      </c>
      <c r="I217" s="242"/>
      <c r="J217" s="239"/>
      <c r="K217" s="239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189</v>
      </c>
      <c r="AU217" s="247" t="s">
        <v>77</v>
      </c>
      <c r="AV217" s="14" t="s">
        <v>77</v>
      </c>
      <c r="AW217" s="14" t="s">
        <v>31</v>
      </c>
      <c r="AX217" s="14" t="s">
        <v>69</v>
      </c>
      <c r="AY217" s="247" t="s">
        <v>180</v>
      </c>
    </row>
    <row r="218" s="12" customFormat="1">
      <c r="A218" s="12"/>
      <c r="B218" s="211"/>
      <c r="C218" s="212"/>
      <c r="D218" s="213" t="s">
        <v>189</v>
      </c>
      <c r="E218" s="214" t="s">
        <v>19</v>
      </c>
      <c r="F218" s="215" t="s">
        <v>303</v>
      </c>
      <c r="G218" s="212"/>
      <c r="H218" s="216">
        <v>0.22500000000000001</v>
      </c>
      <c r="I218" s="217"/>
      <c r="J218" s="212"/>
      <c r="K218" s="212"/>
      <c r="L218" s="218"/>
      <c r="M218" s="219"/>
      <c r="N218" s="220"/>
      <c r="O218" s="220"/>
      <c r="P218" s="220"/>
      <c r="Q218" s="220"/>
      <c r="R218" s="220"/>
      <c r="S218" s="220"/>
      <c r="T218" s="221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T218" s="222" t="s">
        <v>189</v>
      </c>
      <c r="AU218" s="222" t="s">
        <v>77</v>
      </c>
      <c r="AV218" s="12" t="s">
        <v>79</v>
      </c>
      <c r="AW218" s="12" t="s">
        <v>31</v>
      </c>
      <c r="AX218" s="12" t="s">
        <v>69</v>
      </c>
      <c r="AY218" s="222" t="s">
        <v>180</v>
      </c>
    </row>
    <row r="219" s="15" customFormat="1">
      <c r="A219" s="15"/>
      <c r="B219" s="248"/>
      <c r="C219" s="249"/>
      <c r="D219" s="213" t="s">
        <v>189</v>
      </c>
      <c r="E219" s="250" t="s">
        <v>19</v>
      </c>
      <c r="F219" s="251" t="s">
        <v>256</v>
      </c>
      <c r="G219" s="249"/>
      <c r="H219" s="252">
        <v>0.22500000000000001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8" t="s">
        <v>189</v>
      </c>
      <c r="AU219" s="258" t="s">
        <v>77</v>
      </c>
      <c r="AV219" s="15" t="s">
        <v>195</v>
      </c>
      <c r="AW219" s="15" t="s">
        <v>31</v>
      </c>
      <c r="AX219" s="15" t="s">
        <v>69</v>
      </c>
      <c r="AY219" s="258" t="s">
        <v>180</v>
      </c>
    </row>
    <row r="220" s="13" customFormat="1">
      <c r="A220" s="13"/>
      <c r="B220" s="223"/>
      <c r="C220" s="224"/>
      <c r="D220" s="213" t="s">
        <v>189</v>
      </c>
      <c r="E220" s="225" t="s">
        <v>19</v>
      </c>
      <c r="F220" s="226" t="s">
        <v>194</v>
      </c>
      <c r="G220" s="224"/>
      <c r="H220" s="227">
        <v>94.668109999999999</v>
      </c>
      <c r="I220" s="228"/>
      <c r="J220" s="224"/>
      <c r="K220" s="224"/>
      <c r="L220" s="229"/>
      <c r="M220" s="230"/>
      <c r="N220" s="231"/>
      <c r="O220" s="231"/>
      <c r="P220" s="231"/>
      <c r="Q220" s="231"/>
      <c r="R220" s="231"/>
      <c r="S220" s="231"/>
      <c r="T220" s="23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3" t="s">
        <v>189</v>
      </c>
      <c r="AU220" s="233" t="s">
        <v>77</v>
      </c>
      <c r="AV220" s="13" t="s">
        <v>185</v>
      </c>
      <c r="AW220" s="13" t="s">
        <v>31</v>
      </c>
      <c r="AX220" s="13" t="s">
        <v>77</v>
      </c>
      <c r="AY220" s="233" t="s">
        <v>180</v>
      </c>
    </row>
    <row r="221" s="2" customFormat="1" ht="55.5" customHeight="1">
      <c r="A221" s="40"/>
      <c r="B221" s="41"/>
      <c r="C221" s="198" t="s">
        <v>304</v>
      </c>
      <c r="D221" s="198" t="s">
        <v>181</v>
      </c>
      <c r="E221" s="199" t="s">
        <v>305</v>
      </c>
      <c r="F221" s="200" t="s">
        <v>306</v>
      </c>
      <c r="G221" s="201" t="s">
        <v>307</v>
      </c>
      <c r="H221" s="202">
        <v>44.359999999999999</v>
      </c>
      <c r="I221" s="203"/>
      <c r="J221" s="204">
        <f>ROUND(I221*H221,2)</f>
        <v>0</v>
      </c>
      <c r="K221" s="200" t="s">
        <v>19</v>
      </c>
      <c r="L221" s="46"/>
      <c r="M221" s="205" t="s">
        <v>19</v>
      </c>
      <c r="N221" s="206" t="s">
        <v>40</v>
      </c>
      <c r="O221" s="86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09" t="s">
        <v>185</v>
      </c>
      <c r="AT221" s="209" t="s">
        <v>181</v>
      </c>
      <c r="AU221" s="209" t="s">
        <v>77</v>
      </c>
      <c r="AY221" s="19" t="s">
        <v>180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9" t="s">
        <v>77</v>
      </c>
      <c r="BK221" s="210">
        <f>ROUND(I221*H221,2)</f>
        <v>0</v>
      </c>
      <c r="BL221" s="19" t="s">
        <v>185</v>
      </c>
      <c r="BM221" s="209" t="s">
        <v>308</v>
      </c>
    </row>
    <row r="222" s="12" customFormat="1">
      <c r="A222" s="12"/>
      <c r="B222" s="211"/>
      <c r="C222" s="212"/>
      <c r="D222" s="213" t="s">
        <v>189</v>
      </c>
      <c r="E222" s="214" t="s">
        <v>19</v>
      </c>
      <c r="F222" s="215" t="s">
        <v>309</v>
      </c>
      <c r="G222" s="212"/>
      <c r="H222" s="216">
        <v>32.039999999999999</v>
      </c>
      <c r="I222" s="217"/>
      <c r="J222" s="212"/>
      <c r="K222" s="212"/>
      <c r="L222" s="218"/>
      <c r="M222" s="219"/>
      <c r="N222" s="220"/>
      <c r="O222" s="220"/>
      <c r="P222" s="220"/>
      <c r="Q222" s="220"/>
      <c r="R222" s="220"/>
      <c r="S222" s="220"/>
      <c r="T222" s="221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T222" s="222" t="s">
        <v>189</v>
      </c>
      <c r="AU222" s="222" t="s">
        <v>77</v>
      </c>
      <c r="AV222" s="12" t="s">
        <v>79</v>
      </c>
      <c r="AW222" s="12" t="s">
        <v>31</v>
      </c>
      <c r="AX222" s="12" t="s">
        <v>69</v>
      </c>
      <c r="AY222" s="222" t="s">
        <v>180</v>
      </c>
    </row>
    <row r="223" s="12" customFormat="1">
      <c r="A223" s="12"/>
      <c r="B223" s="211"/>
      <c r="C223" s="212"/>
      <c r="D223" s="213" t="s">
        <v>189</v>
      </c>
      <c r="E223" s="214" t="s">
        <v>19</v>
      </c>
      <c r="F223" s="215" t="s">
        <v>310</v>
      </c>
      <c r="G223" s="212"/>
      <c r="H223" s="216">
        <v>2.3999999999999999</v>
      </c>
      <c r="I223" s="217"/>
      <c r="J223" s="212"/>
      <c r="K223" s="212"/>
      <c r="L223" s="218"/>
      <c r="M223" s="219"/>
      <c r="N223" s="220"/>
      <c r="O223" s="220"/>
      <c r="P223" s="220"/>
      <c r="Q223" s="220"/>
      <c r="R223" s="220"/>
      <c r="S223" s="220"/>
      <c r="T223" s="221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T223" s="222" t="s">
        <v>189</v>
      </c>
      <c r="AU223" s="222" t="s">
        <v>77</v>
      </c>
      <c r="AV223" s="12" t="s">
        <v>79</v>
      </c>
      <c r="AW223" s="12" t="s">
        <v>31</v>
      </c>
      <c r="AX223" s="12" t="s">
        <v>69</v>
      </c>
      <c r="AY223" s="222" t="s">
        <v>180</v>
      </c>
    </row>
    <row r="224" s="12" customFormat="1">
      <c r="A224" s="12"/>
      <c r="B224" s="211"/>
      <c r="C224" s="212"/>
      <c r="D224" s="213" t="s">
        <v>189</v>
      </c>
      <c r="E224" s="214" t="s">
        <v>19</v>
      </c>
      <c r="F224" s="215" t="s">
        <v>311</v>
      </c>
      <c r="G224" s="212"/>
      <c r="H224" s="216">
        <v>6.3200000000000003</v>
      </c>
      <c r="I224" s="217"/>
      <c r="J224" s="212"/>
      <c r="K224" s="212"/>
      <c r="L224" s="218"/>
      <c r="M224" s="219"/>
      <c r="N224" s="220"/>
      <c r="O224" s="220"/>
      <c r="P224" s="220"/>
      <c r="Q224" s="220"/>
      <c r="R224" s="220"/>
      <c r="S224" s="220"/>
      <c r="T224" s="221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T224" s="222" t="s">
        <v>189</v>
      </c>
      <c r="AU224" s="222" t="s">
        <v>77</v>
      </c>
      <c r="AV224" s="12" t="s">
        <v>79</v>
      </c>
      <c r="AW224" s="12" t="s">
        <v>31</v>
      </c>
      <c r="AX224" s="12" t="s">
        <v>69</v>
      </c>
      <c r="AY224" s="222" t="s">
        <v>180</v>
      </c>
    </row>
    <row r="225" s="12" customFormat="1">
      <c r="A225" s="12"/>
      <c r="B225" s="211"/>
      <c r="C225" s="212"/>
      <c r="D225" s="213" t="s">
        <v>189</v>
      </c>
      <c r="E225" s="214" t="s">
        <v>19</v>
      </c>
      <c r="F225" s="215" t="s">
        <v>312</v>
      </c>
      <c r="G225" s="212"/>
      <c r="H225" s="216">
        <v>1.8</v>
      </c>
      <c r="I225" s="217"/>
      <c r="J225" s="212"/>
      <c r="K225" s="212"/>
      <c r="L225" s="218"/>
      <c r="M225" s="219"/>
      <c r="N225" s="220"/>
      <c r="O225" s="220"/>
      <c r="P225" s="220"/>
      <c r="Q225" s="220"/>
      <c r="R225" s="220"/>
      <c r="S225" s="220"/>
      <c r="T225" s="221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T225" s="222" t="s">
        <v>189</v>
      </c>
      <c r="AU225" s="222" t="s">
        <v>77</v>
      </c>
      <c r="AV225" s="12" t="s">
        <v>79</v>
      </c>
      <c r="AW225" s="12" t="s">
        <v>31</v>
      </c>
      <c r="AX225" s="12" t="s">
        <v>69</v>
      </c>
      <c r="AY225" s="222" t="s">
        <v>180</v>
      </c>
    </row>
    <row r="226" s="12" customFormat="1">
      <c r="A226" s="12"/>
      <c r="B226" s="211"/>
      <c r="C226" s="212"/>
      <c r="D226" s="213" t="s">
        <v>189</v>
      </c>
      <c r="E226" s="214" t="s">
        <v>19</v>
      </c>
      <c r="F226" s="215" t="s">
        <v>312</v>
      </c>
      <c r="G226" s="212"/>
      <c r="H226" s="216">
        <v>1.8</v>
      </c>
      <c r="I226" s="217"/>
      <c r="J226" s="212"/>
      <c r="K226" s="212"/>
      <c r="L226" s="218"/>
      <c r="M226" s="219"/>
      <c r="N226" s="220"/>
      <c r="O226" s="220"/>
      <c r="P226" s="220"/>
      <c r="Q226" s="220"/>
      <c r="R226" s="220"/>
      <c r="S226" s="220"/>
      <c r="T226" s="221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T226" s="222" t="s">
        <v>189</v>
      </c>
      <c r="AU226" s="222" t="s">
        <v>77</v>
      </c>
      <c r="AV226" s="12" t="s">
        <v>79</v>
      </c>
      <c r="AW226" s="12" t="s">
        <v>31</v>
      </c>
      <c r="AX226" s="12" t="s">
        <v>69</v>
      </c>
      <c r="AY226" s="222" t="s">
        <v>180</v>
      </c>
    </row>
    <row r="227" s="13" customFormat="1">
      <c r="A227" s="13"/>
      <c r="B227" s="223"/>
      <c r="C227" s="224"/>
      <c r="D227" s="213" t="s">
        <v>189</v>
      </c>
      <c r="E227" s="225" t="s">
        <v>19</v>
      </c>
      <c r="F227" s="226" t="s">
        <v>194</v>
      </c>
      <c r="G227" s="224"/>
      <c r="H227" s="227">
        <v>44.359999999999992</v>
      </c>
      <c r="I227" s="228"/>
      <c r="J227" s="224"/>
      <c r="K227" s="224"/>
      <c r="L227" s="229"/>
      <c r="M227" s="230"/>
      <c r="N227" s="231"/>
      <c r="O227" s="231"/>
      <c r="P227" s="231"/>
      <c r="Q227" s="231"/>
      <c r="R227" s="231"/>
      <c r="S227" s="231"/>
      <c r="T227" s="23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3" t="s">
        <v>189</v>
      </c>
      <c r="AU227" s="233" t="s">
        <v>77</v>
      </c>
      <c r="AV227" s="13" t="s">
        <v>185</v>
      </c>
      <c r="AW227" s="13" t="s">
        <v>31</v>
      </c>
      <c r="AX227" s="13" t="s">
        <v>77</v>
      </c>
      <c r="AY227" s="233" t="s">
        <v>180</v>
      </c>
    </row>
    <row r="228" s="2" customFormat="1" ht="66.75" customHeight="1">
      <c r="A228" s="40"/>
      <c r="B228" s="41"/>
      <c r="C228" s="198" t="s">
        <v>216</v>
      </c>
      <c r="D228" s="198" t="s">
        <v>181</v>
      </c>
      <c r="E228" s="199" t="s">
        <v>313</v>
      </c>
      <c r="F228" s="200" t="s">
        <v>314</v>
      </c>
      <c r="G228" s="201" t="s">
        <v>307</v>
      </c>
      <c r="H228" s="202">
        <v>44.359999999999999</v>
      </c>
      <c r="I228" s="203"/>
      <c r="J228" s="204">
        <f>ROUND(I228*H228,2)</f>
        <v>0</v>
      </c>
      <c r="K228" s="200" t="s">
        <v>19</v>
      </c>
      <c r="L228" s="46"/>
      <c r="M228" s="205" t="s">
        <v>19</v>
      </c>
      <c r="N228" s="206" t="s">
        <v>40</v>
      </c>
      <c r="O228" s="86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09" t="s">
        <v>185</v>
      </c>
      <c r="AT228" s="209" t="s">
        <v>181</v>
      </c>
      <c r="AU228" s="209" t="s">
        <v>77</v>
      </c>
      <c r="AY228" s="19" t="s">
        <v>180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9" t="s">
        <v>77</v>
      </c>
      <c r="BK228" s="210">
        <f>ROUND(I228*H228,2)</f>
        <v>0</v>
      </c>
      <c r="BL228" s="19" t="s">
        <v>185</v>
      </c>
      <c r="BM228" s="209" t="s">
        <v>315</v>
      </c>
    </row>
    <row r="229" s="2" customFormat="1">
      <c r="A229" s="40"/>
      <c r="B229" s="41"/>
      <c r="C229" s="42"/>
      <c r="D229" s="213" t="s">
        <v>217</v>
      </c>
      <c r="E229" s="42"/>
      <c r="F229" s="234" t="s">
        <v>316</v>
      </c>
      <c r="G229" s="42"/>
      <c r="H229" s="42"/>
      <c r="I229" s="235"/>
      <c r="J229" s="42"/>
      <c r="K229" s="42"/>
      <c r="L229" s="46"/>
      <c r="M229" s="236"/>
      <c r="N229" s="237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217</v>
      </c>
      <c r="AU229" s="19" t="s">
        <v>77</v>
      </c>
    </row>
    <row r="230" s="12" customFormat="1">
      <c r="A230" s="12"/>
      <c r="B230" s="211"/>
      <c r="C230" s="212"/>
      <c r="D230" s="213" t="s">
        <v>189</v>
      </c>
      <c r="E230" s="214" t="s">
        <v>19</v>
      </c>
      <c r="F230" s="215" t="s">
        <v>309</v>
      </c>
      <c r="G230" s="212"/>
      <c r="H230" s="216">
        <v>32.039999999999999</v>
      </c>
      <c r="I230" s="217"/>
      <c r="J230" s="212"/>
      <c r="K230" s="212"/>
      <c r="L230" s="218"/>
      <c r="M230" s="219"/>
      <c r="N230" s="220"/>
      <c r="O230" s="220"/>
      <c r="P230" s="220"/>
      <c r="Q230" s="220"/>
      <c r="R230" s="220"/>
      <c r="S230" s="220"/>
      <c r="T230" s="22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T230" s="222" t="s">
        <v>189</v>
      </c>
      <c r="AU230" s="222" t="s">
        <v>77</v>
      </c>
      <c r="AV230" s="12" t="s">
        <v>79</v>
      </c>
      <c r="AW230" s="12" t="s">
        <v>31</v>
      </c>
      <c r="AX230" s="12" t="s">
        <v>69</v>
      </c>
      <c r="AY230" s="222" t="s">
        <v>180</v>
      </c>
    </row>
    <row r="231" s="12" customFormat="1">
      <c r="A231" s="12"/>
      <c r="B231" s="211"/>
      <c r="C231" s="212"/>
      <c r="D231" s="213" t="s">
        <v>189</v>
      </c>
      <c r="E231" s="214" t="s">
        <v>19</v>
      </c>
      <c r="F231" s="215" t="s">
        <v>310</v>
      </c>
      <c r="G231" s="212"/>
      <c r="H231" s="216">
        <v>2.3999999999999999</v>
      </c>
      <c r="I231" s="217"/>
      <c r="J231" s="212"/>
      <c r="K231" s="212"/>
      <c r="L231" s="218"/>
      <c r="M231" s="219"/>
      <c r="N231" s="220"/>
      <c r="O231" s="220"/>
      <c r="P231" s="220"/>
      <c r="Q231" s="220"/>
      <c r="R231" s="220"/>
      <c r="S231" s="220"/>
      <c r="T231" s="221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T231" s="222" t="s">
        <v>189</v>
      </c>
      <c r="AU231" s="222" t="s">
        <v>77</v>
      </c>
      <c r="AV231" s="12" t="s">
        <v>79</v>
      </c>
      <c r="AW231" s="12" t="s">
        <v>31</v>
      </c>
      <c r="AX231" s="12" t="s">
        <v>69</v>
      </c>
      <c r="AY231" s="222" t="s">
        <v>180</v>
      </c>
    </row>
    <row r="232" s="12" customFormat="1">
      <c r="A232" s="12"/>
      <c r="B232" s="211"/>
      <c r="C232" s="212"/>
      <c r="D232" s="213" t="s">
        <v>189</v>
      </c>
      <c r="E232" s="214" t="s">
        <v>19</v>
      </c>
      <c r="F232" s="215" t="s">
        <v>311</v>
      </c>
      <c r="G232" s="212"/>
      <c r="H232" s="216">
        <v>6.3200000000000003</v>
      </c>
      <c r="I232" s="217"/>
      <c r="J232" s="212"/>
      <c r="K232" s="212"/>
      <c r="L232" s="218"/>
      <c r="M232" s="219"/>
      <c r="N232" s="220"/>
      <c r="O232" s="220"/>
      <c r="P232" s="220"/>
      <c r="Q232" s="220"/>
      <c r="R232" s="220"/>
      <c r="S232" s="220"/>
      <c r="T232" s="221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T232" s="222" t="s">
        <v>189</v>
      </c>
      <c r="AU232" s="222" t="s">
        <v>77</v>
      </c>
      <c r="AV232" s="12" t="s">
        <v>79</v>
      </c>
      <c r="AW232" s="12" t="s">
        <v>31</v>
      </c>
      <c r="AX232" s="12" t="s">
        <v>69</v>
      </c>
      <c r="AY232" s="222" t="s">
        <v>180</v>
      </c>
    </row>
    <row r="233" s="12" customFormat="1">
      <c r="A233" s="12"/>
      <c r="B233" s="211"/>
      <c r="C233" s="212"/>
      <c r="D233" s="213" t="s">
        <v>189</v>
      </c>
      <c r="E233" s="214" t="s">
        <v>19</v>
      </c>
      <c r="F233" s="215" t="s">
        <v>312</v>
      </c>
      <c r="G233" s="212"/>
      <c r="H233" s="216">
        <v>1.8</v>
      </c>
      <c r="I233" s="217"/>
      <c r="J233" s="212"/>
      <c r="K233" s="212"/>
      <c r="L233" s="218"/>
      <c r="M233" s="219"/>
      <c r="N233" s="220"/>
      <c r="O233" s="220"/>
      <c r="P233" s="220"/>
      <c r="Q233" s="220"/>
      <c r="R233" s="220"/>
      <c r="S233" s="220"/>
      <c r="T233" s="221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T233" s="222" t="s">
        <v>189</v>
      </c>
      <c r="AU233" s="222" t="s">
        <v>77</v>
      </c>
      <c r="AV233" s="12" t="s">
        <v>79</v>
      </c>
      <c r="AW233" s="12" t="s">
        <v>31</v>
      </c>
      <c r="AX233" s="12" t="s">
        <v>69</v>
      </c>
      <c r="AY233" s="222" t="s">
        <v>180</v>
      </c>
    </row>
    <row r="234" s="12" customFormat="1">
      <c r="A234" s="12"/>
      <c r="B234" s="211"/>
      <c r="C234" s="212"/>
      <c r="D234" s="213" t="s">
        <v>189</v>
      </c>
      <c r="E234" s="214" t="s">
        <v>19</v>
      </c>
      <c r="F234" s="215" t="s">
        <v>312</v>
      </c>
      <c r="G234" s="212"/>
      <c r="H234" s="216">
        <v>1.8</v>
      </c>
      <c r="I234" s="217"/>
      <c r="J234" s="212"/>
      <c r="K234" s="212"/>
      <c r="L234" s="218"/>
      <c r="M234" s="219"/>
      <c r="N234" s="220"/>
      <c r="O234" s="220"/>
      <c r="P234" s="220"/>
      <c r="Q234" s="220"/>
      <c r="R234" s="220"/>
      <c r="S234" s="220"/>
      <c r="T234" s="221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T234" s="222" t="s">
        <v>189</v>
      </c>
      <c r="AU234" s="222" t="s">
        <v>77</v>
      </c>
      <c r="AV234" s="12" t="s">
        <v>79</v>
      </c>
      <c r="AW234" s="12" t="s">
        <v>31</v>
      </c>
      <c r="AX234" s="12" t="s">
        <v>69</v>
      </c>
      <c r="AY234" s="222" t="s">
        <v>180</v>
      </c>
    </row>
    <row r="235" s="13" customFormat="1">
      <c r="A235" s="13"/>
      <c r="B235" s="223"/>
      <c r="C235" s="224"/>
      <c r="D235" s="213" t="s">
        <v>189</v>
      </c>
      <c r="E235" s="225" t="s">
        <v>19</v>
      </c>
      <c r="F235" s="226" t="s">
        <v>194</v>
      </c>
      <c r="G235" s="224"/>
      <c r="H235" s="227">
        <v>44.359999999999992</v>
      </c>
      <c r="I235" s="228"/>
      <c r="J235" s="224"/>
      <c r="K235" s="224"/>
      <c r="L235" s="229"/>
      <c r="M235" s="230"/>
      <c r="N235" s="231"/>
      <c r="O235" s="231"/>
      <c r="P235" s="231"/>
      <c r="Q235" s="231"/>
      <c r="R235" s="231"/>
      <c r="S235" s="231"/>
      <c r="T235" s="23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3" t="s">
        <v>189</v>
      </c>
      <c r="AU235" s="233" t="s">
        <v>77</v>
      </c>
      <c r="AV235" s="13" t="s">
        <v>185</v>
      </c>
      <c r="AW235" s="13" t="s">
        <v>31</v>
      </c>
      <c r="AX235" s="13" t="s">
        <v>77</v>
      </c>
      <c r="AY235" s="233" t="s">
        <v>180</v>
      </c>
    </row>
    <row r="236" s="2" customFormat="1" ht="24.15" customHeight="1">
      <c r="A236" s="40"/>
      <c r="B236" s="41"/>
      <c r="C236" s="198" t="s">
        <v>317</v>
      </c>
      <c r="D236" s="198" t="s">
        <v>181</v>
      </c>
      <c r="E236" s="199" t="s">
        <v>318</v>
      </c>
      <c r="F236" s="200" t="s">
        <v>319</v>
      </c>
      <c r="G236" s="201" t="s">
        <v>320</v>
      </c>
      <c r="H236" s="202">
        <v>5.3143599999999998</v>
      </c>
      <c r="I236" s="203"/>
      <c r="J236" s="204">
        <f>ROUND(I236*H236,2)</f>
        <v>0</v>
      </c>
      <c r="K236" s="200" t="s">
        <v>19</v>
      </c>
      <c r="L236" s="46"/>
      <c r="M236" s="205" t="s">
        <v>19</v>
      </c>
      <c r="N236" s="206" t="s">
        <v>40</v>
      </c>
      <c r="O236" s="86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09" t="s">
        <v>185</v>
      </c>
      <c r="AT236" s="209" t="s">
        <v>181</v>
      </c>
      <c r="AU236" s="209" t="s">
        <v>77</v>
      </c>
      <c r="AY236" s="19" t="s">
        <v>180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9" t="s">
        <v>77</v>
      </c>
      <c r="BK236" s="210">
        <f>ROUND(I236*H236,2)</f>
        <v>0</v>
      </c>
      <c r="BL236" s="19" t="s">
        <v>185</v>
      </c>
      <c r="BM236" s="209" t="s">
        <v>321</v>
      </c>
    </row>
    <row r="237" s="12" customFormat="1">
      <c r="A237" s="12"/>
      <c r="B237" s="211"/>
      <c r="C237" s="212"/>
      <c r="D237" s="213" t="s">
        <v>189</v>
      </c>
      <c r="E237" s="214" t="s">
        <v>19</v>
      </c>
      <c r="F237" s="215" t="s">
        <v>322</v>
      </c>
      <c r="G237" s="212"/>
      <c r="H237" s="216">
        <v>4.6306000000000003</v>
      </c>
      <c r="I237" s="217"/>
      <c r="J237" s="212"/>
      <c r="K237" s="212"/>
      <c r="L237" s="218"/>
      <c r="M237" s="219"/>
      <c r="N237" s="220"/>
      <c r="O237" s="220"/>
      <c r="P237" s="220"/>
      <c r="Q237" s="220"/>
      <c r="R237" s="220"/>
      <c r="S237" s="220"/>
      <c r="T237" s="221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T237" s="222" t="s">
        <v>189</v>
      </c>
      <c r="AU237" s="222" t="s">
        <v>77</v>
      </c>
      <c r="AV237" s="12" t="s">
        <v>79</v>
      </c>
      <c r="AW237" s="12" t="s">
        <v>31</v>
      </c>
      <c r="AX237" s="12" t="s">
        <v>69</v>
      </c>
      <c r="AY237" s="222" t="s">
        <v>180</v>
      </c>
    </row>
    <row r="238" s="15" customFormat="1">
      <c r="A238" s="15"/>
      <c r="B238" s="248"/>
      <c r="C238" s="249"/>
      <c r="D238" s="213" t="s">
        <v>189</v>
      </c>
      <c r="E238" s="250" t="s">
        <v>19</v>
      </c>
      <c r="F238" s="251" t="s">
        <v>256</v>
      </c>
      <c r="G238" s="249"/>
      <c r="H238" s="252">
        <v>4.6306000000000003</v>
      </c>
      <c r="I238" s="253"/>
      <c r="J238" s="249"/>
      <c r="K238" s="249"/>
      <c r="L238" s="254"/>
      <c r="M238" s="255"/>
      <c r="N238" s="256"/>
      <c r="O238" s="256"/>
      <c r="P238" s="256"/>
      <c r="Q238" s="256"/>
      <c r="R238" s="256"/>
      <c r="S238" s="256"/>
      <c r="T238" s="257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58" t="s">
        <v>189</v>
      </c>
      <c r="AU238" s="258" t="s">
        <v>77</v>
      </c>
      <c r="AV238" s="15" t="s">
        <v>195</v>
      </c>
      <c r="AW238" s="15" t="s">
        <v>31</v>
      </c>
      <c r="AX238" s="15" t="s">
        <v>69</v>
      </c>
      <c r="AY238" s="258" t="s">
        <v>180</v>
      </c>
    </row>
    <row r="239" s="12" customFormat="1">
      <c r="A239" s="12"/>
      <c r="B239" s="211"/>
      <c r="C239" s="212"/>
      <c r="D239" s="213" t="s">
        <v>189</v>
      </c>
      <c r="E239" s="214" t="s">
        <v>19</v>
      </c>
      <c r="F239" s="215" t="s">
        <v>323</v>
      </c>
      <c r="G239" s="212"/>
      <c r="H239" s="216">
        <v>0.38740000000000002</v>
      </c>
      <c r="I239" s="217"/>
      <c r="J239" s="212"/>
      <c r="K239" s="212"/>
      <c r="L239" s="218"/>
      <c r="M239" s="219"/>
      <c r="N239" s="220"/>
      <c r="O239" s="220"/>
      <c r="P239" s="220"/>
      <c r="Q239" s="220"/>
      <c r="R239" s="220"/>
      <c r="S239" s="220"/>
      <c r="T239" s="221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T239" s="222" t="s">
        <v>189</v>
      </c>
      <c r="AU239" s="222" t="s">
        <v>77</v>
      </c>
      <c r="AV239" s="12" t="s">
        <v>79</v>
      </c>
      <c r="AW239" s="12" t="s">
        <v>31</v>
      </c>
      <c r="AX239" s="12" t="s">
        <v>69</v>
      </c>
      <c r="AY239" s="222" t="s">
        <v>180</v>
      </c>
    </row>
    <row r="240" s="15" customFormat="1">
      <c r="A240" s="15"/>
      <c r="B240" s="248"/>
      <c r="C240" s="249"/>
      <c r="D240" s="213" t="s">
        <v>189</v>
      </c>
      <c r="E240" s="250" t="s">
        <v>19</v>
      </c>
      <c r="F240" s="251" t="s">
        <v>256</v>
      </c>
      <c r="G240" s="249"/>
      <c r="H240" s="252">
        <v>0.38740000000000002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8" t="s">
        <v>189</v>
      </c>
      <c r="AU240" s="258" t="s">
        <v>77</v>
      </c>
      <c r="AV240" s="15" t="s">
        <v>195</v>
      </c>
      <c r="AW240" s="15" t="s">
        <v>31</v>
      </c>
      <c r="AX240" s="15" t="s">
        <v>69</v>
      </c>
      <c r="AY240" s="258" t="s">
        <v>180</v>
      </c>
    </row>
    <row r="241" s="12" customFormat="1">
      <c r="A241" s="12"/>
      <c r="B241" s="211"/>
      <c r="C241" s="212"/>
      <c r="D241" s="213" t="s">
        <v>189</v>
      </c>
      <c r="E241" s="214" t="s">
        <v>19</v>
      </c>
      <c r="F241" s="215" t="s">
        <v>324</v>
      </c>
      <c r="G241" s="212"/>
      <c r="H241" s="216">
        <v>0.047699999999999999</v>
      </c>
      <c r="I241" s="217"/>
      <c r="J241" s="212"/>
      <c r="K241" s="212"/>
      <c r="L241" s="218"/>
      <c r="M241" s="219"/>
      <c r="N241" s="220"/>
      <c r="O241" s="220"/>
      <c r="P241" s="220"/>
      <c r="Q241" s="220"/>
      <c r="R241" s="220"/>
      <c r="S241" s="220"/>
      <c r="T241" s="221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T241" s="222" t="s">
        <v>189</v>
      </c>
      <c r="AU241" s="222" t="s">
        <v>77</v>
      </c>
      <c r="AV241" s="12" t="s">
        <v>79</v>
      </c>
      <c r="AW241" s="12" t="s">
        <v>31</v>
      </c>
      <c r="AX241" s="12" t="s">
        <v>69</v>
      </c>
      <c r="AY241" s="222" t="s">
        <v>180</v>
      </c>
    </row>
    <row r="242" s="15" customFormat="1">
      <c r="A242" s="15"/>
      <c r="B242" s="248"/>
      <c r="C242" s="249"/>
      <c r="D242" s="213" t="s">
        <v>189</v>
      </c>
      <c r="E242" s="250" t="s">
        <v>19</v>
      </c>
      <c r="F242" s="251" t="s">
        <v>256</v>
      </c>
      <c r="G242" s="249"/>
      <c r="H242" s="252">
        <v>0.047699999999999999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8" t="s">
        <v>189</v>
      </c>
      <c r="AU242" s="258" t="s">
        <v>77</v>
      </c>
      <c r="AV242" s="15" t="s">
        <v>195</v>
      </c>
      <c r="AW242" s="15" t="s">
        <v>31</v>
      </c>
      <c r="AX242" s="15" t="s">
        <v>69</v>
      </c>
      <c r="AY242" s="258" t="s">
        <v>180</v>
      </c>
    </row>
    <row r="243" s="12" customFormat="1">
      <c r="A243" s="12"/>
      <c r="B243" s="211"/>
      <c r="C243" s="212"/>
      <c r="D243" s="213" t="s">
        <v>189</v>
      </c>
      <c r="E243" s="214" t="s">
        <v>19</v>
      </c>
      <c r="F243" s="215" t="s">
        <v>325</v>
      </c>
      <c r="G243" s="212"/>
      <c r="H243" s="216">
        <v>0.16091</v>
      </c>
      <c r="I243" s="217"/>
      <c r="J243" s="212"/>
      <c r="K243" s="212"/>
      <c r="L243" s="218"/>
      <c r="M243" s="219"/>
      <c r="N243" s="220"/>
      <c r="O243" s="220"/>
      <c r="P243" s="220"/>
      <c r="Q243" s="220"/>
      <c r="R243" s="220"/>
      <c r="S243" s="220"/>
      <c r="T243" s="221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T243" s="222" t="s">
        <v>189</v>
      </c>
      <c r="AU243" s="222" t="s">
        <v>77</v>
      </c>
      <c r="AV243" s="12" t="s">
        <v>79</v>
      </c>
      <c r="AW243" s="12" t="s">
        <v>31</v>
      </c>
      <c r="AX243" s="12" t="s">
        <v>69</v>
      </c>
      <c r="AY243" s="222" t="s">
        <v>180</v>
      </c>
    </row>
    <row r="244" s="15" customFormat="1">
      <c r="A244" s="15"/>
      <c r="B244" s="248"/>
      <c r="C244" s="249"/>
      <c r="D244" s="213" t="s">
        <v>189</v>
      </c>
      <c r="E244" s="250" t="s">
        <v>19</v>
      </c>
      <c r="F244" s="251" t="s">
        <v>256</v>
      </c>
      <c r="G244" s="249"/>
      <c r="H244" s="252">
        <v>0.16091</v>
      </c>
      <c r="I244" s="253"/>
      <c r="J244" s="249"/>
      <c r="K244" s="249"/>
      <c r="L244" s="254"/>
      <c r="M244" s="255"/>
      <c r="N244" s="256"/>
      <c r="O244" s="256"/>
      <c r="P244" s="256"/>
      <c r="Q244" s="256"/>
      <c r="R244" s="256"/>
      <c r="S244" s="256"/>
      <c r="T244" s="25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8" t="s">
        <v>189</v>
      </c>
      <c r="AU244" s="258" t="s">
        <v>77</v>
      </c>
      <c r="AV244" s="15" t="s">
        <v>195</v>
      </c>
      <c r="AW244" s="15" t="s">
        <v>31</v>
      </c>
      <c r="AX244" s="15" t="s">
        <v>69</v>
      </c>
      <c r="AY244" s="258" t="s">
        <v>180</v>
      </c>
    </row>
    <row r="245" s="12" customFormat="1">
      <c r="A245" s="12"/>
      <c r="B245" s="211"/>
      <c r="C245" s="212"/>
      <c r="D245" s="213" t="s">
        <v>189</v>
      </c>
      <c r="E245" s="214" t="s">
        <v>19</v>
      </c>
      <c r="F245" s="215" t="s">
        <v>326</v>
      </c>
      <c r="G245" s="212"/>
      <c r="H245" s="216">
        <v>0.040500000000000001</v>
      </c>
      <c r="I245" s="217"/>
      <c r="J245" s="212"/>
      <c r="K245" s="212"/>
      <c r="L245" s="218"/>
      <c r="M245" s="219"/>
      <c r="N245" s="220"/>
      <c r="O245" s="220"/>
      <c r="P245" s="220"/>
      <c r="Q245" s="220"/>
      <c r="R245" s="220"/>
      <c r="S245" s="220"/>
      <c r="T245" s="221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T245" s="222" t="s">
        <v>189</v>
      </c>
      <c r="AU245" s="222" t="s">
        <v>77</v>
      </c>
      <c r="AV245" s="12" t="s">
        <v>79</v>
      </c>
      <c r="AW245" s="12" t="s">
        <v>31</v>
      </c>
      <c r="AX245" s="12" t="s">
        <v>69</v>
      </c>
      <c r="AY245" s="222" t="s">
        <v>180</v>
      </c>
    </row>
    <row r="246" s="15" customFormat="1">
      <c r="A246" s="15"/>
      <c r="B246" s="248"/>
      <c r="C246" s="249"/>
      <c r="D246" s="213" t="s">
        <v>189</v>
      </c>
      <c r="E246" s="250" t="s">
        <v>19</v>
      </c>
      <c r="F246" s="251" t="s">
        <v>256</v>
      </c>
      <c r="G246" s="249"/>
      <c r="H246" s="252">
        <v>0.040500000000000001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58" t="s">
        <v>189</v>
      </c>
      <c r="AU246" s="258" t="s">
        <v>77</v>
      </c>
      <c r="AV246" s="15" t="s">
        <v>195</v>
      </c>
      <c r="AW246" s="15" t="s">
        <v>31</v>
      </c>
      <c r="AX246" s="15" t="s">
        <v>69</v>
      </c>
      <c r="AY246" s="258" t="s">
        <v>180</v>
      </c>
    </row>
    <row r="247" s="12" customFormat="1">
      <c r="A247" s="12"/>
      <c r="B247" s="211"/>
      <c r="C247" s="212"/>
      <c r="D247" s="213" t="s">
        <v>189</v>
      </c>
      <c r="E247" s="214" t="s">
        <v>19</v>
      </c>
      <c r="F247" s="215" t="s">
        <v>327</v>
      </c>
      <c r="G247" s="212"/>
      <c r="H247" s="216">
        <v>0.04725</v>
      </c>
      <c r="I247" s="217"/>
      <c r="J247" s="212"/>
      <c r="K247" s="212"/>
      <c r="L247" s="218"/>
      <c r="M247" s="219"/>
      <c r="N247" s="220"/>
      <c r="O247" s="220"/>
      <c r="P247" s="220"/>
      <c r="Q247" s="220"/>
      <c r="R247" s="220"/>
      <c r="S247" s="220"/>
      <c r="T247" s="221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T247" s="222" t="s">
        <v>189</v>
      </c>
      <c r="AU247" s="222" t="s">
        <v>77</v>
      </c>
      <c r="AV247" s="12" t="s">
        <v>79</v>
      </c>
      <c r="AW247" s="12" t="s">
        <v>31</v>
      </c>
      <c r="AX247" s="12" t="s">
        <v>69</v>
      </c>
      <c r="AY247" s="222" t="s">
        <v>180</v>
      </c>
    </row>
    <row r="248" s="15" customFormat="1">
      <c r="A248" s="15"/>
      <c r="B248" s="248"/>
      <c r="C248" s="249"/>
      <c r="D248" s="213" t="s">
        <v>189</v>
      </c>
      <c r="E248" s="250" t="s">
        <v>19</v>
      </c>
      <c r="F248" s="251" t="s">
        <v>256</v>
      </c>
      <c r="G248" s="249"/>
      <c r="H248" s="252">
        <v>0.04725</v>
      </c>
      <c r="I248" s="253"/>
      <c r="J248" s="249"/>
      <c r="K248" s="249"/>
      <c r="L248" s="254"/>
      <c r="M248" s="255"/>
      <c r="N248" s="256"/>
      <c r="O248" s="256"/>
      <c r="P248" s="256"/>
      <c r="Q248" s="256"/>
      <c r="R248" s="256"/>
      <c r="S248" s="256"/>
      <c r="T248" s="257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58" t="s">
        <v>189</v>
      </c>
      <c r="AU248" s="258" t="s">
        <v>77</v>
      </c>
      <c r="AV248" s="15" t="s">
        <v>195</v>
      </c>
      <c r="AW248" s="15" t="s">
        <v>31</v>
      </c>
      <c r="AX248" s="15" t="s">
        <v>69</v>
      </c>
      <c r="AY248" s="258" t="s">
        <v>180</v>
      </c>
    </row>
    <row r="249" s="13" customFormat="1">
      <c r="A249" s="13"/>
      <c r="B249" s="223"/>
      <c r="C249" s="224"/>
      <c r="D249" s="213" t="s">
        <v>189</v>
      </c>
      <c r="E249" s="225" t="s">
        <v>19</v>
      </c>
      <c r="F249" s="226" t="s">
        <v>194</v>
      </c>
      <c r="G249" s="224"/>
      <c r="H249" s="227">
        <v>5.3143600000000006</v>
      </c>
      <c r="I249" s="228"/>
      <c r="J249" s="224"/>
      <c r="K249" s="224"/>
      <c r="L249" s="229"/>
      <c r="M249" s="230"/>
      <c r="N249" s="231"/>
      <c r="O249" s="231"/>
      <c r="P249" s="231"/>
      <c r="Q249" s="231"/>
      <c r="R249" s="231"/>
      <c r="S249" s="231"/>
      <c r="T249" s="23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3" t="s">
        <v>189</v>
      </c>
      <c r="AU249" s="233" t="s">
        <v>77</v>
      </c>
      <c r="AV249" s="13" t="s">
        <v>185</v>
      </c>
      <c r="AW249" s="13" t="s">
        <v>31</v>
      </c>
      <c r="AX249" s="13" t="s">
        <v>77</v>
      </c>
      <c r="AY249" s="233" t="s">
        <v>180</v>
      </c>
    </row>
    <row r="250" s="2" customFormat="1" ht="24.15" customHeight="1">
      <c r="A250" s="40"/>
      <c r="B250" s="41"/>
      <c r="C250" s="198" t="s">
        <v>223</v>
      </c>
      <c r="D250" s="198" t="s">
        <v>181</v>
      </c>
      <c r="E250" s="199" t="s">
        <v>328</v>
      </c>
      <c r="F250" s="200" t="s">
        <v>329</v>
      </c>
      <c r="G250" s="201" t="s">
        <v>188</v>
      </c>
      <c r="H250" s="202">
        <v>164.42443</v>
      </c>
      <c r="I250" s="203"/>
      <c r="J250" s="204">
        <f>ROUND(I250*H250,2)</f>
        <v>0</v>
      </c>
      <c r="K250" s="200" t="s">
        <v>19</v>
      </c>
      <c r="L250" s="46"/>
      <c r="M250" s="205" t="s">
        <v>19</v>
      </c>
      <c r="N250" s="206" t="s">
        <v>40</v>
      </c>
      <c r="O250" s="86"/>
      <c r="P250" s="207">
        <f>O250*H250</f>
        <v>0</v>
      </c>
      <c r="Q250" s="207">
        <v>0</v>
      </c>
      <c r="R250" s="207">
        <f>Q250*H250</f>
        <v>0</v>
      </c>
      <c r="S250" s="207">
        <v>0</v>
      </c>
      <c r="T250" s="208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09" t="s">
        <v>185</v>
      </c>
      <c r="AT250" s="209" t="s">
        <v>181</v>
      </c>
      <c r="AU250" s="209" t="s">
        <v>77</v>
      </c>
      <c r="AY250" s="19" t="s">
        <v>180</v>
      </c>
      <c r="BE250" s="210">
        <f>IF(N250="základní",J250,0)</f>
        <v>0</v>
      </c>
      <c r="BF250" s="210">
        <f>IF(N250="snížená",J250,0)</f>
        <v>0</v>
      </c>
      <c r="BG250" s="210">
        <f>IF(N250="zákl. přenesená",J250,0)</f>
        <v>0</v>
      </c>
      <c r="BH250" s="210">
        <f>IF(N250="sníž. přenesená",J250,0)</f>
        <v>0</v>
      </c>
      <c r="BI250" s="210">
        <f>IF(N250="nulová",J250,0)</f>
        <v>0</v>
      </c>
      <c r="BJ250" s="19" t="s">
        <v>77</v>
      </c>
      <c r="BK250" s="210">
        <f>ROUND(I250*H250,2)</f>
        <v>0</v>
      </c>
      <c r="BL250" s="19" t="s">
        <v>185</v>
      </c>
      <c r="BM250" s="209" t="s">
        <v>330</v>
      </c>
    </row>
    <row r="251" s="14" customFormat="1">
      <c r="A251" s="14"/>
      <c r="B251" s="238"/>
      <c r="C251" s="239"/>
      <c r="D251" s="213" t="s">
        <v>189</v>
      </c>
      <c r="E251" s="240" t="s">
        <v>19</v>
      </c>
      <c r="F251" s="241" t="s">
        <v>331</v>
      </c>
      <c r="G251" s="239"/>
      <c r="H251" s="240" t="s">
        <v>19</v>
      </c>
      <c r="I251" s="242"/>
      <c r="J251" s="239"/>
      <c r="K251" s="239"/>
      <c r="L251" s="243"/>
      <c r="M251" s="244"/>
      <c r="N251" s="245"/>
      <c r="O251" s="245"/>
      <c r="P251" s="245"/>
      <c r="Q251" s="245"/>
      <c r="R251" s="245"/>
      <c r="S251" s="245"/>
      <c r="T251" s="246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7" t="s">
        <v>189</v>
      </c>
      <c r="AU251" s="247" t="s">
        <v>77</v>
      </c>
      <c r="AV251" s="14" t="s">
        <v>77</v>
      </c>
      <c r="AW251" s="14" t="s">
        <v>31</v>
      </c>
      <c r="AX251" s="14" t="s">
        <v>69</v>
      </c>
      <c r="AY251" s="247" t="s">
        <v>180</v>
      </c>
    </row>
    <row r="252" s="14" customFormat="1">
      <c r="A252" s="14"/>
      <c r="B252" s="238"/>
      <c r="C252" s="239"/>
      <c r="D252" s="213" t="s">
        <v>189</v>
      </c>
      <c r="E252" s="240" t="s">
        <v>19</v>
      </c>
      <c r="F252" s="241" t="s">
        <v>332</v>
      </c>
      <c r="G252" s="239"/>
      <c r="H252" s="240" t="s">
        <v>19</v>
      </c>
      <c r="I252" s="242"/>
      <c r="J252" s="239"/>
      <c r="K252" s="239"/>
      <c r="L252" s="243"/>
      <c r="M252" s="244"/>
      <c r="N252" s="245"/>
      <c r="O252" s="245"/>
      <c r="P252" s="245"/>
      <c r="Q252" s="245"/>
      <c r="R252" s="245"/>
      <c r="S252" s="245"/>
      <c r="T252" s="246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7" t="s">
        <v>189</v>
      </c>
      <c r="AU252" s="247" t="s">
        <v>77</v>
      </c>
      <c r="AV252" s="14" t="s">
        <v>77</v>
      </c>
      <c r="AW252" s="14" t="s">
        <v>31</v>
      </c>
      <c r="AX252" s="14" t="s">
        <v>69</v>
      </c>
      <c r="AY252" s="247" t="s">
        <v>180</v>
      </c>
    </row>
    <row r="253" s="12" customFormat="1">
      <c r="A253" s="12"/>
      <c r="B253" s="211"/>
      <c r="C253" s="212"/>
      <c r="D253" s="213" t="s">
        <v>189</v>
      </c>
      <c r="E253" s="214" t="s">
        <v>19</v>
      </c>
      <c r="F253" s="215" t="s">
        <v>333</v>
      </c>
      <c r="G253" s="212"/>
      <c r="H253" s="216">
        <v>5.3616000000000001</v>
      </c>
      <c r="I253" s="217"/>
      <c r="J253" s="212"/>
      <c r="K253" s="212"/>
      <c r="L253" s="218"/>
      <c r="M253" s="219"/>
      <c r="N253" s="220"/>
      <c r="O253" s="220"/>
      <c r="P253" s="220"/>
      <c r="Q253" s="220"/>
      <c r="R253" s="220"/>
      <c r="S253" s="220"/>
      <c r="T253" s="221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T253" s="222" t="s">
        <v>189</v>
      </c>
      <c r="AU253" s="222" t="s">
        <v>77</v>
      </c>
      <c r="AV253" s="12" t="s">
        <v>79</v>
      </c>
      <c r="AW253" s="12" t="s">
        <v>31</v>
      </c>
      <c r="AX253" s="12" t="s">
        <v>69</v>
      </c>
      <c r="AY253" s="222" t="s">
        <v>180</v>
      </c>
    </row>
    <row r="254" s="12" customFormat="1">
      <c r="A254" s="12"/>
      <c r="B254" s="211"/>
      <c r="C254" s="212"/>
      <c r="D254" s="213" t="s">
        <v>189</v>
      </c>
      <c r="E254" s="214" t="s">
        <v>19</v>
      </c>
      <c r="F254" s="215" t="s">
        <v>334</v>
      </c>
      <c r="G254" s="212"/>
      <c r="H254" s="216">
        <v>9.1199999999999992</v>
      </c>
      <c r="I254" s="217"/>
      <c r="J254" s="212"/>
      <c r="K254" s="212"/>
      <c r="L254" s="218"/>
      <c r="M254" s="219"/>
      <c r="N254" s="220"/>
      <c r="O254" s="220"/>
      <c r="P254" s="220"/>
      <c r="Q254" s="220"/>
      <c r="R254" s="220"/>
      <c r="S254" s="220"/>
      <c r="T254" s="221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T254" s="222" t="s">
        <v>189</v>
      </c>
      <c r="AU254" s="222" t="s">
        <v>77</v>
      </c>
      <c r="AV254" s="12" t="s">
        <v>79</v>
      </c>
      <c r="AW254" s="12" t="s">
        <v>31</v>
      </c>
      <c r="AX254" s="12" t="s">
        <v>69</v>
      </c>
      <c r="AY254" s="222" t="s">
        <v>180</v>
      </c>
    </row>
    <row r="255" s="12" customFormat="1">
      <c r="A255" s="12"/>
      <c r="B255" s="211"/>
      <c r="C255" s="212"/>
      <c r="D255" s="213" t="s">
        <v>189</v>
      </c>
      <c r="E255" s="214" t="s">
        <v>19</v>
      </c>
      <c r="F255" s="215" t="s">
        <v>335</v>
      </c>
      <c r="G255" s="212"/>
      <c r="H255" s="216">
        <v>4.9907199999999996</v>
      </c>
      <c r="I255" s="217"/>
      <c r="J255" s="212"/>
      <c r="K255" s="212"/>
      <c r="L255" s="218"/>
      <c r="M255" s="219"/>
      <c r="N255" s="220"/>
      <c r="O255" s="220"/>
      <c r="P255" s="220"/>
      <c r="Q255" s="220"/>
      <c r="R255" s="220"/>
      <c r="S255" s="220"/>
      <c r="T255" s="221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T255" s="222" t="s">
        <v>189</v>
      </c>
      <c r="AU255" s="222" t="s">
        <v>77</v>
      </c>
      <c r="AV255" s="12" t="s">
        <v>79</v>
      </c>
      <c r="AW255" s="12" t="s">
        <v>31</v>
      </c>
      <c r="AX255" s="12" t="s">
        <v>69</v>
      </c>
      <c r="AY255" s="222" t="s">
        <v>180</v>
      </c>
    </row>
    <row r="256" s="12" customFormat="1">
      <c r="A256" s="12"/>
      <c r="B256" s="211"/>
      <c r="C256" s="212"/>
      <c r="D256" s="213" t="s">
        <v>189</v>
      </c>
      <c r="E256" s="214" t="s">
        <v>19</v>
      </c>
      <c r="F256" s="215" t="s">
        <v>336</v>
      </c>
      <c r="G256" s="212"/>
      <c r="H256" s="216">
        <v>3.9167999999999998</v>
      </c>
      <c r="I256" s="217"/>
      <c r="J256" s="212"/>
      <c r="K256" s="212"/>
      <c r="L256" s="218"/>
      <c r="M256" s="219"/>
      <c r="N256" s="220"/>
      <c r="O256" s="220"/>
      <c r="P256" s="220"/>
      <c r="Q256" s="220"/>
      <c r="R256" s="220"/>
      <c r="S256" s="220"/>
      <c r="T256" s="221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T256" s="222" t="s">
        <v>189</v>
      </c>
      <c r="AU256" s="222" t="s">
        <v>77</v>
      </c>
      <c r="AV256" s="12" t="s">
        <v>79</v>
      </c>
      <c r="AW256" s="12" t="s">
        <v>31</v>
      </c>
      <c r="AX256" s="12" t="s">
        <v>69</v>
      </c>
      <c r="AY256" s="222" t="s">
        <v>180</v>
      </c>
    </row>
    <row r="257" s="12" customFormat="1">
      <c r="A257" s="12"/>
      <c r="B257" s="211"/>
      <c r="C257" s="212"/>
      <c r="D257" s="213" t="s">
        <v>189</v>
      </c>
      <c r="E257" s="214" t="s">
        <v>19</v>
      </c>
      <c r="F257" s="215" t="s">
        <v>337</v>
      </c>
      <c r="G257" s="212"/>
      <c r="H257" s="216">
        <v>5.9359999999999999</v>
      </c>
      <c r="I257" s="217"/>
      <c r="J257" s="212"/>
      <c r="K257" s="212"/>
      <c r="L257" s="218"/>
      <c r="M257" s="219"/>
      <c r="N257" s="220"/>
      <c r="O257" s="220"/>
      <c r="P257" s="220"/>
      <c r="Q257" s="220"/>
      <c r="R257" s="220"/>
      <c r="S257" s="220"/>
      <c r="T257" s="221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T257" s="222" t="s">
        <v>189</v>
      </c>
      <c r="AU257" s="222" t="s">
        <v>77</v>
      </c>
      <c r="AV257" s="12" t="s">
        <v>79</v>
      </c>
      <c r="AW257" s="12" t="s">
        <v>31</v>
      </c>
      <c r="AX257" s="12" t="s">
        <v>69</v>
      </c>
      <c r="AY257" s="222" t="s">
        <v>180</v>
      </c>
    </row>
    <row r="258" s="12" customFormat="1">
      <c r="A258" s="12"/>
      <c r="B258" s="211"/>
      <c r="C258" s="212"/>
      <c r="D258" s="213" t="s">
        <v>189</v>
      </c>
      <c r="E258" s="214" t="s">
        <v>19</v>
      </c>
      <c r="F258" s="215" t="s">
        <v>338</v>
      </c>
      <c r="G258" s="212"/>
      <c r="H258" s="216">
        <v>5.8255999999999997</v>
      </c>
      <c r="I258" s="217"/>
      <c r="J258" s="212"/>
      <c r="K258" s="212"/>
      <c r="L258" s="218"/>
      <c r="M258" s="219"/>
      <c r="N258" s="220"/>
      <c r="O258" s="220"/>
      <c r="P258" s="220"/>
      <c r="Q258" s="220"/>
      <c r="R258" s="220"/>
      <c r="S258" s="220"/>
      <c r="T258" s="22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T258" s="222" t="s">
        <v>189</v>
      </c>
      <c r="AU258" s="222" t="s">
        <v>77</v>
      </c>
      <c r="AV258" s="12" t="s">
        <v>79</v>
      </c>
      <c r="AW258" s="12" t="s">
        <v>31</v>
      </c>
      <c r="AX258" s="12" t="s">
        <v>69</v>
      </c>
      <c r="AY258" s="222" t="s">
        <v>180</v>
      </c>
    </row>
    <row r="259" s="12" customFormat="1">
      <c r="A259" s="12"/>
      <c r="B259" s="211"/>
      <c r="C259" s="212"/>
      <c r="D259" s="213" t="s">
        <v>189</v>
      </c>
      <c r="E259" s="214" t="s">
        <v>19</v>
      </c>
      <c r="F259" s="215" t="s">
        <v>339</v>
      </c>
      <c r="G259" s="212"/>
      <c r="H259" s="216">
        <v>5.9071999999999996</v>
      </c>
      <c r="I259" s="217"/>
      <c r="J259" s="212"/>
      <c r="K259" s="212"/>
      <c r="L259" s="218"/>
      <c r="M259" s="219"/>
      <c r="N259" s="220"/>
      <c r="O259" s="220"/>
      <c r="P259" s="220"/>
      <c r="Q259" s="220"/>
      <c r="R259" s="220"/>
      <c r="S259" s="220"/>
      <c r="T259" s="221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T259" s="222" t="s">
        <v>189</v>
      </c>
      <c r="AU259" s="222" t="s">
        <v>77</v>
      </c>
      <c r="AV259" s="12" t="s">
        <v>79</v>
      </c>
      <c r="AW259" s="12" t="s">
        <v>31</v>
      </c>
      <c r="AX259" s="12" t="s">
        <v>69</v>
      </c>
      <c r="AY259" s="222" t="s">
        <v>180</v>
      </c>
    </row>
    <row r="260" s="12" customFormat="1">
      <c r="A260" s="12"/>
      <c r="B260" s="211"/>
      <c r="C260" s="212"/>
      <c r="D260" s="213" t="s">
        <v>189</v>
      </c>
      <c r="E260" s="214" t="s">
        <v>19</v>
      </c>
      <c r="F260" s="215" t="s">
        <v>340</v>
      </c>
      <c r="G260" s="212"/>
      <c r="H260" s="216">
        <v>15.155200000000001</v>
      </c>
      <c r="I260" s="217"/>
      <c r="J260" s="212"/>
      <c r="K260" s="212"/>
      <c r="L260" s="218"/>
      <c r="M260" s="219"/>
      <c r="N260" s="220"/>
      <c r="O260" s="220"/>
      <c r="P260" s="220"/>
      <c r="Q260" s="220"/>
      <c r="R260" s="220"/>
      <c r="S260" s="220"/>
      <c r="T260" s="221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T260" s="222" t="s">
        <v>189</v>
      </c>
      <c r="AU260" s="222" t="s">
        <v>77</v>
      </c>
      <c r="AV260" s="12" t="s">
        <v>79</v>
      </c>
      <c r="AW260" s="12" t="s">
        <v>31</v>
      </c>
      <c r="AX260" s="12" t="s">
        <v>69</v>
      </c>
      <c r="AY260" s="222" t="s">
        <v>180</v>
      </c>
    </row>
    <row r="261" s="12" customFormat="1">
      <c r="A261" s="12"/>
      <c r="B261" s="211"/>
      <c r="C261" s="212"/>
      <c r="D261" s="213" t="s">
        <v>189</v>
      </c>
      <c r="E261" s="214" t="s">
        <v>19</v>
      </c>
      <c r="F261" s="215" t="s">
        <v>341</v>
      </c>
      <c r="G261" s="212"/>
      <c r="H261" s="216">
        <v>3.488</v>
      </c>
      <c r="I261" s="217"/>
      <c r="J261" s="212"/>
      <c r="K261" s="212"/>
      <c r="L261" s="218"/>
      <c r="M261" s="219"/>
      <c r="N261" s="220"/>
      <c r="O261" s="220"/>
      <c r="P261" s="220"/>
      <c r="Q261" s="220"/>
      <c r="R261" s="220"/>
      <c r="S261" s="220"/>
      <c r="T261" s="221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T261" s="222" t="s">
        <v>189</v>
      </c>
      <c r="AU261" s="222" t="s">
        <v>77</v>
      </c>
      <c r="AV261" s="12" t="s">
        <v>79</v>
      </c>
      <c r="AW261" s="12" t="s">
        <v>31</v>
      </c>
      <c r="AX261" s="12" t="s">
        <v>69</v>
      </c>
      <c r="AY261" s="222" t="s">
        <v>180</v>
      </c>
    </row>
    <row r="262" s="12" customFormat="1">
      <c r="A262" s="12"/>
      <c r="B262" s="211"/>
      <c r="C262" s="212"/>
      <c r="D262" s="213" t="s">
        <v>189</v>
      </c>
      <c r="E262" s="214" t="s">
        <v>19</v>
      </c>
      <c r="F262" s="215" t="s">
        <v>342</v>
      </c>
      <c r="G262" s="212"/>
      <c r="H262" s="216">
        <v>3.1680000000000001</v>
      </c>
      <c r="I262" s="217"/>
      <c r="J262" s="212"/>
      <c r="K262" s="212"/>
      <c r="L262" s="218"/>
      <c r="M262" s="219"/>
      <c r="N262" s="220"/>
      <c r="O262" s="220"/>
      <c r="P262" s="220"/>
      <c r="Q262" s="220"/>
      <c r="R262" s="220"/>
      <c r="S262" s="220"/>
      <c r="T262" s="221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T262" s="222" t="s">
        <v>189</v>
      </c>
      <c r="AU262" s="222" t="s">
        <v>77</v>
      </c>
      <c r="AV262" s="12" t="s">
        <v>79</v>
      </c>
      <c r="AW262" s="12" t="s">
        <v>31</v>
      </c>
      <c r="AX262" s="12" t="s">
        <v>69</v>
      </c>
      <c r="AY262" s="222" t="s">
        <v>180</v>
      </c>
    </row>
    <row r="263" s="12" customFormat="1">
      <c r="A263" s="12"/>
      <c r="B263" s="211"/>
      <c r="C263" s="212"/>
      <c r="D263" s="213" t="s">
        <v>189</v>
      </c>
      <c r="E263" s="214" t="s">
        <v>19</v>
      </c>
      <c r="F263" s="215" t="s">
        <v>343</v>
      </c>
      <c r="G263" s="212"/>
      <c r="H263" s="216">
        <v>9.9760000000000009</v>
      </c>
      <c r="I263" s="217"/>
      <c r="J263" s="212"/>
      <c r="K263" s="212"/>
      <c r="L263" s="218"/>
      <c r="M263" s="219"/>
      <c r="N263" s="220"/>
      <c r="O263" s="220"/>
      <c r="P263" s="220"/>
      <c r="Q263" s="220"/>
      <c r="R263" s="220"/>
      <c r="S263" s="220"/>
      <c r="T263" s="221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T263" s="222" t="s">
        <v>189</v>
      </c>
      <c r="AU263" s="222" t="s">
        <v>77</v>
      </c>
      <c r="AV263" s="12" t="s">
        <v>79</v>
      </c>
      <c r="AW263" s="12" t="s">
        <v>31</v>
      </c>
      <c r="AX263" s="12" t="s">
        <v>69</v>
      </c>
      <c r="AY263" s="222" t="s">
        <v>180</v>
      </c>
    </row>
    <row r="264" s="12" customFormat="1">
      <c r="A264" s="12"/>
      <c r="B264" s="211"/>
      <c r="C264" s="212"/>
      <c r="D264" s="213" t="s">
        <v>189</v>
      </c>
      <c r="E264" s="214" t="s">
        <v>19</v>
      </c>
      <c r="F264" s="215" t="s">
        <v>344</v>
      </c>
      <c r="G264" s="212"/>
      <c r="H264" s="216">
        <v>3.9967999999999999</v>
      </c>
      <c r="I264" s="217"/>
      <c r="J264" s="212"/>
      <c r="K264" s="212"/>
      <c r="L264" s="218"/>
      <c r="M264" s="219"/>
      <c r="N264" s="220"/>
      <c r="O264" s="220"/>
      <c r="P264" s="220"/>
      <c r="Q264" s="220"/>
      <c r="R264" s="220"/>
      <c r="S264" s="220"/>
      <c r="T264" s="221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T264" s="222" t="s">
        <v>189</v>
      </c>
      <c r="AU264" s="222" t="s">
        <v>77</v>
      </c>
      <c r="AV264" s="12" t="s">
        <v>79</v>
      </c>
      <c r="AW264" s="12" t="s">
        <v>31</v>
      </c>
      <c r="AX264" s="12" t="s">
        <v>69</v>
      </c>
      <c r="AY264" s="222" t="s">
        <v>180</v>
      </c>
    </row>
    <row r="265" s="12" customFormat="1">
      <c r="A265" s="12"/>
      <c r="B265" s="211"/>
      <c r="C265" s="212"/>
      <c r="D265" s="213" t="s">
        <v>189</v>
      </c>
      <c r="E265" s="214" t="s">
        <v>19</v>
      </c>
      <c r="F265" s="215" t="s">
        <v>345</v>
      </c>
      <c r="G265" s="212"/>
      <c r="H265" s="216">
        <v>8.9064999999999994</v>
      </c>
      <c r="I265" s="217"/>
      <c r="J265" s="212"/>
      <c r="K265" s="212"/>
      <c r="L265" s="218"/>
      <c r="M265" s="219"/>
      <c r="N265" s="220"/>
      <c r="O265" s="220"/>
      <c r="P265" s="220"/>
      <c r="Q265" s="220"/>
      <c r="R265" s="220"/>
      <c r="S265" s="220"/>
      <c r="T265" s="221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T265" s="222" t="s">
        <v>189</v>
      </c>
      <c r="AU265" s="222" t="s">
        <v>77</v>
      </c>
      <c r="AV265" s="12" t="s">
        <v>79</v>
      </c>
      <c r="AW265" s="12" t="s">
        <v>31</v>
      </c>
      <c r="AX265" s="12" t="s">
        <v>69</v>
      </c>
      <c r="AY265" s="222" t="s">
        <v>180</v>
      </c>
    </row>
    <row r="266" s="12" customFormat="1">
      <c r="A266" s="12"/>
      <c r="B266" s="211"/>
      <c r="C266" s="212"/>
      <c r="D266" s="213" t="s">
        <v>189</v>
      </c>
      <c r="E266" s="214" t="s">
        <v>19</v>
      </c>
      <c r="F266" s="215" t="s">
        <v>346</v>
      </c>
      <c r="G266" s="212"/>
      <c r="H266" s="216">
        <v>28.09216</v>
      </c>
      <c r="I266" s="217"/>
      <c r="J266" s="212"/>
      <c r="K266" s="212"/>
      <c r="L266" s="218"/>
      <c r="M266" s="219"/>
      <c r="N266" s="220"/>
      <c r="O266" s="220"/>
      <c r="P266" s="220"/>
      <c r="Q266" s="220"/>
      <c r="R266" s="220"/>
      <c r="S266" s="220"/>
      <c r="T266" s="221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T266" s="222" t="s">
        <v>189</v>
      </c>
      <c r="AU266" s="222" t="s">
        <v>77</v>
      </c>
      <c r="AV266" s="12" t="s">
        <v>79</v>
      </c>
      <c r="AW266" s="12" t="s">
        <v>31</v>
      </c>
      <c r="AX266" s="12" t="s">
        <v>69</v>
      </c>
      <c r="AY266" s="222" t="s">
        <v>180</v>
      </c>
    </row>
    <row r="267" s="12" customFormat="1">
      <c r="A267" s="12"/>
      <c r="B267" s="211"/>
      <c r="C267" s="212"/>
      <c r="D267" s="213" t="s">
        <v>189</v>
      </c>
      <c r="E267" s="214" t="s">
        <v>19</v>
      </c>
      <c r="F267" s="215" t="s">
        <v>347</v>
      </c>
      <c r="G267" s="212"/>
      <c r="H267" s="216">
        <v>2.8108</v>
      </c>
      <c r="I267" s="217"/>
      <c r="J267" s="212"/>
      <c r="K267" s="212"/>
      <c r="L267" s="218"/>
      <c r="M267" s="219"/>
      <c r="N267" s="220"/>
      <c r="O267" s="220"/>
      <c r="P267" s="220"/>
      <c r="Q267" s="220"/>
      <c r="R267" s="220"/>
      <c r="S267" s="220"/>
      <c r="T267" s="221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T267" s="222" t="s">
        <v>189</v>
      </c>
      <c r="AU267" s="222" t="s">
        <v>77</v>
      </c>
      <c r="AV267" s="12" t="s">
        <v>79</v>
      </c>
      <c r="AW267" s="12" t="s">
        <v>31</v>
      </c>
      <c r="AX267" s="12" t="s">
        <v>69</v>
      </c>
      <c r="AY267" s="222" t="s">
        <v>180</v>
      </c>
    </row>
    <row r="268" s="12" customFormat="1">
      <c r="A268" s="12"/>
      <c r="B268" s="211"/>
      <c r="C268" s="212"/>
      <c r="D268" s="213" t="s">
        <v>189</v>
      </c>
      <c r="E268" s="214" t="s">
        <v>19</v>
      </c>
      <c r="F268" s="215" t="s">
        <v>348</v>
      </c>
      <c r="G268" s="212"/>
      <c r="H268" s="216">
        <v>2.8079999999999998</v>
      </c>
      <c r="I268" s="217"/>
      <c r="J268" s="212"/>
      <c r="K268" s="212"/>
      <c r="L268" s="218"/>
      <c r="M268" s="219"/>
      <c r="N268" s="220"/>
      <c r="O268" s="220"/>
      <c r="P268" s="220"/>
      <c r="Q268" s="220"/>
      <c r="R268" s="220"/>
      <c r="S268" s="220"/>
      <c r="T268" s="221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T268" s="222" t="s">
        <v>189</v>
      </c>
      <c r="AU268" s="222" t="s">
        <v>77</v>
      </c>
      <c r="AV268" s="12" t="s">
        <v>79</v>
      </c>
      <c r="AW268" s="12" t="s">
        <v>31</v>
      </c>
      <c r="AX268" s="12" t="s">
        <v>69</v>
      </c>
      <c r="AY268" s="222" t="s">
        <v>180</v>
      </c>
    </row>
    <row r="269" s="12" customFormat="1">
      <c r="A269" s="12"/>
      <c r="B269" s="211"/>
      <c r="C269" s="212"/>
      <c r="D269" s="213" t="s">
        <v>189</v>
      </c>
      <c r="E269" s="214" t="s">
        <v>19</v>
      </c>
      <c r="F269" s="215" t="s">
        <v>349</v>
      </c>
      <c r="G269" s="212"/>
      <c r="H269" s="216">
        <v>18.257850000000001</v>
      </c>
      <c r="I269" s="217"/>
      <c r="J269" s="212"/>
      <c r="K269" s="212"/>
      <c r="L269" s="218"/>
      <c r="M269" s="219"/>
      <c r="N269" s="220"/>
      <c r="O269" s="220"/>
      <c r="P269" s="220"/>
      <c r="Q269" s="220"/>
      <c r="R269" s="220"/>
      <c r="S269" s="220"/>
      <c r="T269" s="221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22" t="s">
        <v>189</v>
      </c>
      <c r="AU269" s="222" t="s">
        <v>77</v>
      </c>
      <c r="AV269" s="12" t="s">
        <v>79</v>
      </c>
      <c r="AW269" s="12" t="s">
        <v>31</v>
      </c>
      <c r="AX269" s="12" t="s">
        <v>69</v>
      </c>
      <c r="AY269" s="222" t="s">
        <v>180</v>
      </c>
    </row>
    <row r="270" s="12" customFormat="1">
      <c r="A270" s="12"/>
      <c r="B270" s="211"/>
      <c r="C270" s="212"/>
      <c r="D270" s="213" t="s">
        <v>189</v>
      </c>
      <c r="E270" s="214" t="s">
        <v>19</v>
      </c>
      <c r="F270" s="215" t="s">
        <v>348</v>
      </c>
      <c r="G270" s="212"/>
      <c r="H270" s="216">
        <v>2.8079999999999998</v>
      </c>
      <c r="I270" s="217"/>
      <c r="J270" s="212"/>
      <c r="K270" s="212"/>
      <c r="L270" s="218"/>
      <c r="M270" s="219"/>
      <c r="N270" s="220"/>
      <c r="O270" s="220"/>
      <c r="P270" s="220"/>
      <c r="Q270" s="220"/>
      <c r="R270" s="220"/>
      <c r="S270" s="220"/>
      <c r="T270" s="221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T270" s="222" t="s">
        <v>189</v>
      </c>
      <c r="AU270" s="222" t="s">
        <v>77</v>
      </c>
      <c r="AV270" s="12" t="s">
        <v>79</v>
      </c>
      <c r="AW270" s="12" t="s">
        <v>31</v>
      </c>
      <c r="AX270" s="12" t="s">
        <v>69</v>
      </c>
      <c r="AY270" s="222" t="s">
        <v>180</v>
      </c>
    </row>
    <row r="271" s="12" customFormat="1">
      <c r="A271" s="12"/>
      <c r="B271" s="211"/>
      <c r="C271" s="212"/>
      <c r="D271" s="213" t="s">
        <v>189</v>
      </c>
      <c r="E271" s="214" t="s">
        <v>19</v>
      </c>
      <c r="F271" s="215" t="s">
        <v>350</v>
      </c>
      <c r="G271" s="212"/>
      <c r="H271" s="216">
        <v>15.9237</v>
      </c>
      <c r="I271" s="217"/>
      <c r="J271" s="212"/>
      <c r="K271" s="212"/>
      <c r="L271" s="218"/>
      <c r="M271" s="219"/>
      <c r="N271" s="220"/>
      <c r="O271" s="220"/>
      <c r="P271" s="220"/>
      <c r="Q271" s="220"/>
      <c r="R271" s="220"/>
      <c r="S271" s="220"/>
      <c r="T271" s="221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22" t="s">
        <v>189</v>
      </c>
      <c r="AU271" s="222" t="s">
        <v>77</v>
      </c>
      <c r="AV271" s="12" t="s">
        <v>79</v>
      </c>
      <c r="AW271" s="12" t="s">
        <v>31</v>
      </c>
      <c r="AX271" s="12" t="s">
        <v>69</v>
      </c>
      <c r="AY271" s="222" t="s">
        <v>180</v>
      </c>
    </row>
    <row r="272" s="12" customFormat="1">
      <c r="A272" s="12"/>
      <c r="B272" s="211"/>
      <c r="C272" s="212"/>
      <c r="D272" s="213" t="s">
        <v>189</v>
      </c>
      <c r="E272" s="214" t="s">
        <v>19</v>
      </c>
      <c r="F272" s="215" t="s">
        <v>351</v>
      </c>
      <c r="G272" s="212"/>
      <c r="H272" s="216">
        <v>7.9755000000000003</v>
      </c>
      <c r="I272" s="217"/>
      <c r="J272" s="212"/>
      <c r="K272" s="212"/>
      <c r="L272" s="218"/>
      <c r="M272" s="219"/>
      <c r="N272" s="220"/>
      <c r="O272" s="220"/>
      <c r="P272" s="220"/>
      <c r="Q272" s="220"/>
      <c r="R272" s="220"/>
      <c r="S272" s="220"/>
      <c r="T272" s="221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T272" s="222" t="s">
        <v>189</v>
      </c>
      <c r="AU272" s="222" t="s">
        <v>77</v>
      </c>
      <c r="AV272" s="12" t="s">
        <v>79</v>
      </c>
      <c r="AW272" s="12" t="s">
        <v>31</v>
      </c>
      <c r="AX272" s="12" t="s">
        <v>69</v>
      </c>
      <c r="AY272" s="222" t="s">
        <v>180</v>
      </c>
    </row>
    <row r="273" s="13" customFormat="1">
      <c r="A273" s="13"/>
      <c r="B273" s="223"/>
      <c r="C273" s="224"/>
      <c r="D273" s="213" t="s">
        <v>189</v>
      </c>
      <c r="E273" s="225" t="s">
        <v>19</v>
      </c>
      <c r="F273" s="226" t="s">
        <v>194</v>
      </c>
      <c r="G273" s="224"/>
      <c r="H273" s="227">
        <v>164.42442999999997</v>
      </c>
      <c r="I273" s="228"/>
      <c r="J273" s="224"/>
      <c r="K273" s="224"/>
      <c r="L273" s="229"/>
      <c r="M273" s="230"/>
      <c r="N273" s="231"/>
      <c r="O273" s="231"/>
      <c r="P273" s="231"/>
      <c r="Q273" s="231"/>
      <c r="R273" s="231"/>
      <c r="S273" s="231"/>
      <c r="T273" s="23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3" t="s">
        <v>189</v>
      </c>
      <c r="AU273" s="233" t="s">
        <v>77</v>
      </c>
      <c r="AV273" s="13" t="s">
        <v>185</v>
      </c>
      <c r="AW273" s="13" t="s">
        <v>31</v>
      </c>
      <c r="AX273" s="13" t="s">
        <v>77</v>
      </c>
      <c r="AY273" s="233" t="s">
        <v>180</v>
      </c>
    </row>
    <row r="274" s="2" customFormat="1" ht="55.5" customHeight="1">
      <c r="A274" s="40"/>
      <c r="B274" s="41"/>
      <c r="C274" s="198" t="s">
        <v>352</v>
      </c>
      <c r="D274" s="198" t="s">
        <v>181</v>
      </c>
      <c r="E274" s="199" t="s">
        <v>353</v>
      </c>
      <c r="F274" s="200" t="s">
        <v>354</v>
      </c>
      <c r="G274" s="201" t="s">
        <v>307</v>
      </c>
      <c r="H274" s="202">
        <v>214.9255</v>
      </c>
      <c r="I274" s="203"/>
      <c r="J274" s="204">
        <f>ROUND(I274*H274,2)</f>
        <v>0</v>
      </c>
      <c r="K274" s="200" t="s">
        <v>19</v>
      </c>
      <c r="L274" s="46"/>
      <c r="M274" s="205" t="s">
        <v>19</v>
      </c>
      <c r="N274" s="206" t="s">
        <v>40</v>
      </c>
      <c r="O274" s="86"/>
      <c r="P274" s="207">
        <f>O274*H274</f>
        <v>0</v>
      </c>
      <c r="Q274" s="207">
        <v>0</v>
      </c>
      <c r="R274" s="207">
        <f>Q274*H274</f>
        <v>0</v>
      </c>
      <c r="S274" s="207">
        <v>0</v>
      </c>
      <c r="T274" s="208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09" t="s">
        <v>185</v>
      </c>
      <c r="AT274" s="209" t="s">
        <v>181</v>
      </c>
      <c r="AU274" s="209" t="s">
        <v>77</v>
      </c>
      <c r="AY274" s="19" t="s">
        <v>180</v>
      </c>
      <c r="BE274" s="210">
        <f>IF(N274="základní",J274,0)</f>
        <v>0</v>
      </c>
      <c r="BF274" s="210">
        <f>IF(N274="snížená",J274,0)</f>
        <v>0</v>
      </c>
      <c r="BG274" s="210">
        <f>IF(N274="zákl. přenesená",J274,0)</f>
        <v>0</v>
      </c>
      <c r="BH274" s="210">
        <f>IF(N274="sníž. přenesená",J274,0)</f>
        <v>0</v>
      </c>
      <c r="BI274" s="210">
        <f>IF(N274="nulová",J274,0)</f>
        <v>0</v>
      </c>
      <c r="BJ274" s="19" t="s">
        <v>77</v>
      </c>
      <c r="BK274" s="210">
        <f>ROUND(I274*H274,2)</f>
        <v>0</v>
      </c>
      <c r="BL274" s="19" t="s">
        <v>185</v>
      </c>
      <c r="BM274" s="209" t="s">
        <v>355</v>
      </c>
    </row>
    <row r="275" s="14" customFormat="1">
      <c r="A275" s="14"/>
      <c r="B275" s="238"/>
      <c r="C275" s="239"/>
      <c r="D275" s="213" t="s">
        <v>189</v>
      </c>
      <c r="E275" s="240" t="s">
        <v>19</v>
      </c>
      <c r="F275" s="241" t="s">
        <v>331</v>
      </c>
      <c r="G275" s="239"/>
      <c r="H275" s="240" t="s">
        <v>19</v>
      </c>
      <c r="I275" s="242"/>
      <c r="J275" s="239"/>
      <c r="K275" s="239"/>
      <c r="L275" s="243"/>
      <c r="M275" s="244"/>
      <c r="N275" s="245"/>
      <c r="O275" s="245"/>
      <c r="P275" s="245"/>
      <c r="Q275" s="245"/>
      <c r="R275" s="245"/>
      <c r="S275" s="245"/>
      <c r="T275" s="24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7" t="s">
        <v>189</v>
      </c>
      <c r="AU275" s="247" t="s">
        <v>77</v>
      </c>
      <c r="AV275" s="14" t="s">
        <v>77</v>
      </c>
      <c r="AW275" s="14" t="s">
        <v>31</v>
      </c>
      <c r="AX275" s="14" t="s">
        <v>69</v>
      </c>
      <c r="AY275" s="247" t="s">
        <v>180</v>
      </c>
    </row>
    <row r="276" s="14" customFormat="1">
      <c r="A276" s="14"/>
      <c r="B276" s="238"/>
      <c r="C276" s="239"/>
      <c r="D276" s="213" t="s">
        <v>189</v>
      </c>
      <c r="E276" s="240" t="s">
        <v>19</v>
      </c>
      <c r="F276" s="241" t="s">
        <v>356</v>
      </c>
      <c r="G276" s="239"/>
      <c r="H276" s="240" t="s">
        <v>19</v>
      </c>
      <c r="I276" s="242"/>
      <c r="J276" s="239"/>
      <c r="K276" s="239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189</v>
      </c>
      <c r="AU276" s="247" t="s">
        <v>77</v>
      </c>
      <c r="AV276" s="14" t="s">
        <v>77</v>
      </c>
      <c r="AW276" s="14" t="s">
        <v>31</v>
      </c>
      <c r="AX276" s="14" t="s">
        <v>69</v>
      </c>
      <c r="AY276" s="247" t="s">
        <v>180</v>
      </c>
    </row>
    <row r="277" s="12" customFormat="1">
      <c r="A277" s="12"/>
      <c r="B277" s="211"/>
      <c r="C277" s="212"/>
      <c r="D277" s="213" t="s">
        <v>189</v>
      </c>
      <c r="E277" s="214" t="s">
        <v>19</v>
      </c>
      <c r="F277" s="215" t="s">
        <v>357</v>
      </c>
      <c r="G277" s="212"/>
      <c r="H277" s="216">
        <v>21.446400000000001</v>
      </c>
      <c r="I277" s="217"/>
      <c r="J277" s="212"/>
      <c r="K277" s="212"/>
      <c r="L277" s="218"/>
      <c r="M277" s="219"/>
      <c r="N277" s="220"/>
      <c r="O277" s="220"/>
      <c r="P277" s="220"/>
      <c r="Q277" s="220"/>
      <c r="R277" s="220"/>
      <c r="S277" s="220"/>
      <c r="T277" s="221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T277" s="222" t="s">
        <v>189</v>
      </c>
      <c r="AU277" s="222" t="s">
        <v>77</v>
      </c>
      <c r="AV277" s="12" t="s">
        <v>79</v>
      </c>
      <c r="AW277" s="12" t="s">
        <v>31</v>
      </c>
      <c r="AX277" s="12" t="s">
        <v>69</v>
      </c>
      <c r="AY277" s="222" t="s">
        <v>180</v>
      </c>
    </row>
    <row r="278" s="12" customFormat="1">
      <c r="A278" s="12"/>
      <c r="B278" s="211"/>
      <c r="C278" s="212"/>
      <c r="D278" s="213" t="s">
        <v>189</v>
      </c>
      <c r="E278" s="214" t="s">
        <v>19</v>
      </c>
      <c r="F278" s="215" t="s">
        <v>358</v>
      </c>
      <c r="G278" s="212"/>
      <c r="H278" s="216">
        <v>22.800000000000001</v>
      </c>
      <c r="I278" s="217"/>
      <c r="J278" s="212"/>
      <c r="K278" s="212"/>
      <c r="L278" s="218"/>
      <c r="M278" s="219"/>
      <c r="N278" s="220"/>
      <c r="O278" s="220"/>
      <c r="P278" s="220"/>
      <c r="Q278" s="220"/>
      <c r="R278" s="220"/>
      <c r="S278" s="220"/>
      <c r="T278" s="221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T278" s="222" t="s">
        <v>189</v>
      </c>
      <c r="AU278" s="222" t="s">
        <v>77</v>
      </c>
      <c r="AV278" s="12" t="s">
        <v>79</v>
      </c>
      <c r="AW278" s="12" t="s">
        <v>31</v>
      </c>
      <c r="AX278" s="12" t="s">
        <v>69</v>
      </c>
      <c r="AY278" s="222" t="s">
        <v>180</v>
      </c>
    </row>
    <row r="279" s="12" customFormat="1">
      <c r="A279" s="12"/>
      <c r="B279" s="211"/>
      <c r="C279" s="212"/>
      <c r="D279" s="213" t="s">
        <v>189</v>
      </c>
      <c r="E279" s="214" t="s">
        <v>19</v>
      </c>
      <c r="F279" s="215" t="s">
        <v>359</v>
      </c>
      <c r="G279" s="212"/>
      <c r="H279" s="216">
        <v>12.476800000000001</v>
      </c>
      <c r="I279" s="217"/>
      <c r="J279" s="212"/>
      <c r="K279" s="212"/>
      <c r="L279" s="218"/>
      <c r="M279" s="219"/>
      <c r="N279" s="220"/>
      <c r="O279" s="220"/>
      <c r="P279" s="220"/>
      <c r="Q279" s="220"/>
      <c r="R279" s="220"/>
      <c r="S279" s="220"/>
      <c r="T279" s="221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T279" s="222" t="s">
        <v>189</v>
      </c>
      <c r="AU279" s="222" t="s">
        <v>77</v>
      </c>
      <c r="AV279" s="12" t="s">
        <v>79</v>
      </c>
      <c r="AW279" s="12" t="s">
        <v>31</v>
      </c>
      <c r="AX279" s="12" t="s">
        <v>69</v>
      </c>
      <c r="AY279" s="222" t="s">
        <v>180</v>
      </c>
    </row>
    <row r="280" s="12" customFormat="1">
      <c r="A280" s="12"/>
      <c r="B280" s="211"/>
      <c r="C280" s="212"/>
      <c r="D280" s="213" t="s">
        <v>189</v>
      </c>
      <c r="E280" s="214" t="s">
        <v>19</v>
      </c>
      <c r="F280" s="215" t="s">
        <v>360</v>
      </c>
      <c r="G280" s="212"/>
      <c r="H280" s="216">
        <v>9.7919999999999998</v>
      </c>
      <c r="I280" s="217"/>
      <c r="J280" s="212"/>
      <c r="K280" s="212"/>
      <c r="L280" s="218"/>
      <c r="M280" s="219"/>
      <c r="N280" s="220"/>
      <c r="O280" s="220"/>
      <c r="P280" s="220"/>
      <c r="Q280" s="220"/>
      <c r="R280" s="220"/>
      <c r="S280" s="220"/>
      <c r="T280" s="221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T280" s="222" t="s">
        <v>189</v>
      </c>
      <c r="AU280" s="222" t="s">
        <v>77</v>
      </c>
      <c r="AV280" s="12" t="s">
        <v>79</v>
      </c>
      <c r="AW280" s="12" t="s">
        <v>31</v>
      </c>
      <c r="AX280" s="12" t="s">
        <v>69</v>
      </c>
      <c r="AY280" s="222" t="s">
        <v>180</v>
      </c>
    </row>
    <row r="281" s="12" customFormat="1">
      <c r="A281" s="12"/>
      <c r="B281" s="211"/>
      <c r="C281" s="212"/>
      <c r="D281" s="213" t="s">
        <v>189</v>
      </c>
      <c r="E281" s="214" t="s">
        <v>19</v>
      </c>
      <c r="F281" s="215" t="s">
        <v>361</v>
      </c>
      <c r="G281" s="212"/>
      <c r="H281" s="216">
        <v>5.9359999999999999</v>
      </c>
      <c r="I281" s="217"/>
      <c r="J281" s="212"/>
      <c r="K281" s="212"/>
      <c r="L281" s="218"/>
      <c r="M281" s="219"/>
      <c r="N281" s="220"/>
      <c r="O281" s="220"/>
      <c r="P281" s="220"/>
      <c r="Q281" s="220"/>
      <c r="R281" s="220"/>
      <c r="S281" s="220"/>
      <c r="T281" s="221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T281" s="222" t="s">
        <v>189</v>
      </c>
      <c r="AU281" s="222" t="s">
        <v>77</v>
      </c>
      <c r="AV281" s="12" t="s">
        <v>79</v>
      </c>
      <c r="AW281" s="12" t="s">
        <v>31</v>
      </c>
      <c r="AX281" s="12" t="s">
        <v>69</v>
      </c>
      <c r="AY281" s="222" t="s">
        <v>180</v>
      </c>
    </row>
    <row r="282" s="12" customFormat="1">
      <c r="A282" s="12"/>
      <c r="B282" s="211"/>
      <c r="C282" s="212"/>
      <c r="D282" s="213" t="s">
        <v>189</v>
      </c>
      <c r="E282" s="214" t="s">
        <v>19</v>
      </c>
      <c r="F282" s="215" t="s">
        <v>362</v>
      </c>
      <c r="G282" s="212"/>
      <c r="H282" s="216">
        <v>5.8255999999999997</v>
      </c>
      <c r="I282" s="217"/>
      <c r="J282" s="212"/>
      <c r="K282" s="212"/>
      <c r="L282" s="218"/>
      <c r="M282" s="219"/>
      <c r="N282" s="220"/>
      <c r="O282" s="220"/>
      <c r="P282" s="220"/>
      <c r="Q282" s="220"/>
      <c r="R282" s="220"/>
      <c r="S282" s="220"/>
      <c r="T282" s="221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T282" s="222" t="s">
        <v>189</v>
      </c>
      <c r="AU282" s="222" t="s">
        <v>77</v>
      </c>
      <c r="AV282" s="12" t="s">
        <v>79</v>
      </c>
      <c r="AW282" s="12" t="s">
        <v>31</v>
      </c>
      <c r="AX282" s="12" t="s">
        <v>69</v>
      </c>
      <c r="AY282" s="222" t="s">
        <v>180</v>
      </c>
    </row>
    <row r="283" s="12" customFormat="1">
      <c r="A283" s="12"/>
      <c r="B283" s="211"/>
      <c r="C283" s="212"/>
      <c r="D283" s="213" t="s">
        <v>189</v>
      </c>
      <c r="E283" s="214" t="s">
        <v>19</v>
      </c>
      <c r="F283" s="215" t="s">
        <v>363</v>
      </c>
      <c r="G283" s="212"/>
      <c r="H283" s="216">
        <v>5.9071999999999996</v>
      </c>
      <c r="I283" s="217"/>
      <c r="J283" s="212"/>
      <c r="K283" s="212"/>
      <c r="L283" s="218"/>
      <c r="M283" s="219"/>
      <c r="N283" s="220"/>
      <c r="O283" s="220"/>
      <c r="P283" s="220"/>
      <c r="Q283" s="220"/>
      <c r="R283" s="220"/>
      <c r="S283" s="220"/>
      <c r="T283" s="221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T283" s="222" t="s">
        <v>189</v>
      </c>
      <c r="AU283" s="222" t="s">
        <v>77</v>
      </c>
      <c r="AV283" s="12" t="s">
        <v>79</v>
      </c>
      <c r="AW283" s="12" t="s">
        <v>31</v>
      </c>
      <c r="AX283" s="12" t="s">
        <v>69</v>
      </c>
      <c r="AY283" s="222" t="s">
        <v>180</v>
      </c>
    </row>
    <row r="284" s="12" customFormat="1">
      <c r="A284" s="12"/>
      <c r="B284" s="211"/>
      <c r="C284" s="212"/>
      <c r="D284" s="213" t="s">
        <v>189</v>
      </c>
      <c r="E284" s="214" t="s">
        <v>19</v>
      </c>
      <c r="F284" s="215" t="s">
        <v>364</v>
      </c>
      <c r="G284" s="212"/>
      <c r="H284" s="216">
        <v>37.887999999999998</v>
      </c>
      <c r="I284" s="217"/>
      <c r="J284" s="212"/>
      <c r="K284" s="212"/>
      <c r="L284" s="218"/>
      <c r="M284" s="219"/>
      <c r="N284" s="220"/>
      <c r="O284" s="220"/>
      <c r="P284" s="220"/>
      <c r="Q284" s="220"/>
      <c r="R284" s="220"/>
      <c r="S284" s="220"/>
      <c r="T284" s="221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T284" s="222" t="s">
        <v>189</v>
      </c>
      <c r="AU284" s="222" t="s">
        <v>77</v>
      </c>
      <c r="AV284" s="12" t="s">
        <v>79</v>
      </c>
      <c r="AW284" s="12" t="s">
        <v>31</v>
      </c>
      <c r="AX284" s="12" t="s">
        <v>69</v>
      </c>
      <c r="AY284" s="222" t="s">
        <v>180</v>
      </c>
    </row>
    <row r="285" s="12" customFormat="1">
      <c r="A285" s="12"/>
      <c r="B285" s="211"/>
      <c r="C285" s="212"/>
      <c r="D285" s="213" t="s">
        <v>189</v>
      </c>
      <c r="E285" s="214" t="s">
        <v>19</v>
      </c>
      <c r="F285" s="215" t="s">
        <v>365</v>
      </c>
      <c r="G285" s="212"/>
      <c r="H285" s="216">
        <v>3.488</v>
      </c>
      <c r="I285" s="217"/>
      <c r="J285" s="212"/>
      <c r="K285" s="212"/>
      <c r="L285" s="218"/>
      <c r="M285" s="219"/>
      <c r="N285" s="220"/>
      <c r="O285" s="220"/>
      <c r="P285" s="220"/>
      <c r="Q285" s="220"/>
      <c r="R285" s="220"/>
      <c r="S285" s="220"/>
      <c r="T285" s="221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T285" s="222" t="s">
        <v>189</v>
      </c>
      <c r="AU285" s="222" t="s">
        <v>77</v>
      </c>
      <c r="AV285" s="12" t="s">
        <v>79</v>
      </c>
      <c r="AW285" s="12" t="s">
        <v>31</v>
      </c>
      <c r="AX285" s="12" t="s">
        <v>69</v>
      </c>
      <c r="AY285" s="222" t="s">
        <v>180</v>
      </c>
    </row>
    <row r="286" s="12" customFormat="1">
      <c r="A286" s="12"/>
      <c r="B286" s="211"/>
      <c r="C286" s="212"/>
      <c r="D286" s="213" t="s">
        <v>189</v>
      </c>
      <c r="E286" s="214" t="s">
        <v>19</v>
      </c>
      <c r="F286" s="215" t="s">
        <v>366</v>
      </c>
      <c r="G286" s="212"/>
      <c r="H286" s="216">
        <v>3.1680000000000001</v>
      </c>
      <c r="I286" s="217"/>
      <c r="J286" s="212"/>
      <c r="K286" s="212"/>
      <c r="L286" s="218"/>
      <c r="M286" s="219"/>
      <c r="N286" s="220"/>
      <c r="O286" s="220"/>
      <c r="P286" s="220"/>
      <c r="Q286" s="220"/>
      <c r="R286" s="220"/>
      <c r="S286" s="220"/>
      <c r="T286" s="221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T286" s="222" t="s">
        <v>189</v>
      </c>
      <c r="AU286" s="222" t="s">
        <v>77</v>
      </c>
      <c r="AV286" s="12" t="s">
        <v>79</v>
      </c>
      <c r="AW286" s="12" t="s">
        <v>31</v>
      </c>
      <c r="AX286" s="12" t="s">
        <v>69</v>
      </c>
      <c r="AY286" s="222" t="s">
        <v>180</v>
      </c>
    </row>
    <row r="287" s="12" customFormat="1">
      <c r="A287" s="12"/>
      <c r="B287" s="211"/>
      <c r="C287" s="212"/>
      <c r="D287" s="213" t="s">
        <v>189</v>
      </c>
      <c r="E287" s="214" t="s">
        <v>19</v>
      </c>
      <c r="F287" s="215" t="s">
        <v>367</v>
      </c>
      <c r="G287" s="212"/>
      <c r="H287" s="216">
        <v>9.9760000000000009</v>
      </c>
      <c r="I287" s="217"/>
      <c r="J287" s="212"/>
      <c r="K287" s="212"/>
      <c r="L287" s="218"/>
      <c r="M287" s="219"/>
      <c r="N287" s="220"/>
      <c r="O287" s="220"/>
      <c r="P287" s="220"/>
      <c r="Q287" s="220"/>
      <c r="R287" s="220"/>
      <c r="S287" s="220"/>
      <c r="T287" s="221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T287" s="222" t="s">
        <v>189</v>
      </c>
      <c r="AU287" s="222" t="s">
        <v>77</v>
      </c>
      <c r="AV287" s="12" t="s">
        <v>79</v>
      </c>
      <c r="AW287" s="12" t="s">
        <v>31</v>
      </c>
      <c r="AX287" s="12" t="s">
        <v>69</v>
      </c>
      <c r="AY287" s="222" t="s">
        <v>180</v>
      </c>
    </row>
    <row r="288" s="12" customFormat="1">
      <c r="A288" s="12"/>
      <c r="B288" s="211"/>
      <c r="C288" s="212"/>
      <c r="D288" s="213" t="s">
        <v>189</v>
      </c>
      <c r="E288" s="214" t="s">
        <v>19</v>
      </c>
      <c r="F288" s="215" t="s">
        <v>368</v>
      </c>
      <c r="G288" s="212"/>
      <c r="H288" s="216">
        <v>3.9967999999999999</v>
      </c>
      <c r="I288" s="217"/>
      <c r="J288" s="212"/>
      <c r="K288" s="212"/>
      <c r="L288" s="218"/>
      <c r="M288" s="219"/>
      <c r="N288" s="220"/>
      <c r="O288" s="220"/>
      <c r="P288" s="220"/>
      <c r="Q288" s="220"/>
      <c r="R288" s="220"/>
      <c r="S288" s="220"/>
      <c r="T288" s="221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T288" s="222" t="s">
        <v>189</v>
      </c>
      <c r="AU288" s="222" t="s">
        <v>77</v>
      </c>
      <c r="AV288" s="12" t="s">
        <v>79</v>
      </c>
      <c r="AW288" s="12" t="s">
        <v>31</v>
      </c>
      <c r="AX288" s="12" t="s">
        <v>69</v>
      </c>
      <c r="AY288" s="222" t="s">
        <v>180</v>
      </c>
    </row>
    <row r="289" s="12" customFormat="1">
      <c r="A289" s="12"/>
      <c r="B289" s="211"/>
      <c r="C289" s="212"/>
      <c r="D289" s="213" t="s">
        <v>189</v>
      </c>
      <c r="E289" s="214" t="s">
        <v>19</v>
      </c>
      <c r="F289" s="215" t="s">
        <v>369</v>
      </c>
      <c r="G289" s="212"/>
      <c r="H289" s="216">
        <v>5.8479999999999999</v>
      </c>
      <c r="I289" s="217"/>
      <c r="J289" s="212"/>
      <c r="K289" s="212"/>
      <c r="L289" s="218"/>
      <c r="M289" s="219"/>
      <c r="N289" s="220"/>
      <c r="O289" s="220"/>
      <c r="P289" s="220"/>
      <c r="Q289" s="220"/>
      <c r="R289" s="220"/>
      <c r="S289" s="220"/>
      <c r="T289" s="221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22" t="s">
        <v>189</v>
      </c>
      <c r="AU289" s="222" t="s">
        <v>77</v>
      </c>
      <c r="AV289" s="12" t="s">
        <v>79</v>
      </c>
      <c r="AW289" s="12" t="s">
        <v>31</v>
      </c>
      <c r="AX289" s="12" t="s">
        <v>69</v>
      </c>
      <c r="AY289" s="222" t="s">
        <v>180</v>
      </c>
    </row>
    <row r="290" s="12" customFormat="1">
      <c r="A290" s="12"/>
      <c r="B290" s="211"/>
      <c r="C290" s="212"/>
      <c r="D290" s="213" t="s">
        <v>189</v>
      </c>
      <c r="E290" s="214" t="s">
        <v>19</v>
      </c>
      <c r="F290" s="215" t="s">
        <v>370</v>
      </c>
      <c r="G290" s="212"/>
      <c r="H290" s="216">
        <v>27.677</v>
      </c>
      <c r="I290" s="217"/>
      <c r="J290" s="212"/>
      <c r="K290" s="212"/>
      <c r="L290" s="218"/>
      <c r="M290" s="219"/>
      <c r="N290" s="220"/>
      <c r="O290" s="220"/>
      <c r="P290" s="220"/>
      <c r="Q290" s="220"/>
      <c r="R290" s="220"/>
      <c r="S290" s="220"/>
      <c r="T290" s="221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T290" s="222" t="s">
        <v>189</v>
      </c>
      <c r="AU290" s="222" t="s">
        <v>77</v>
      </c>
      <c r="AV290" s="12" t="s">
        <v>79</v>
      </c>
      <c r="AW290" s="12" t="s">
        <v>31</v>
      </c>
      <c r="AX290" s="12" t="s">
        <v>69</v>
      </c>
      <c r="AY290" s="222" t="s">
        <v>180</v>
      </c>
    </row>
    <row r="291" s="12" customFormat="1">
      <c r="A291" s="12"/>
      <c r="B291" s="211"/>
      <c r="C291" s="212"/>
      <c r="D291" s="213" t="s">
        <v>189</v>
      </c>
      <c r="E291" s="214" t="s">
        <v>19</v>
      </c>
      <c r="F291" s="215" t="s">
        <v>371</v>
      </c>
      <c r="G291" s="212"/>
      <c r="H291" s="216">
        <v>5.3949999999999996</v>
      </c>
      <c r="I291" s="217"/>
      <c r="J291" s="212"/>
      <c r="K291" s="212"/>
      <c r="L291" s="218"/>
      <c r="M291" s="219"/>
      <c r="N291" s="220"/>
      <c r="O291" s="220"/>
      <c r="P291" s="220"/>
      <c r="Q291" s="220"/>
      <c r="R291" s="220"/>
      <c r="S291" s="220"/>
      <c r="T291" s="221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T291" s="222" t="s">
        <v>189</v>
      </c>
      <c r="AU291" s="222" t="s">
        <v>77</v>
      </c>
      <c r="AV291" s="12" t="s">
        <v>79</v>
      </c>
      <c r="AW291" s="12" t="s">
        <v>31</v>
      </c>
      <c r="AX291" s="12" t="s">
        <v>69</v>
      </c>
      <c r="AY291" s="222" t="s">
        <v>180</v>
      </c>
    </row>
    <row r="292" s="12" customFormat="1">
      <c r="A292" s="12"/>
      <c r="B292" s="211"/>
      <c r="C292" s="212"/>
      <c r="D292" s="213" t="s">
        <v>189</v>
      </c>
      <c r="E292" s="214" t="s">
        <v>19</v>
      </c>
      <c r="F292" s="215" t="s">
        <v>372</v>
      </c>
      <c r="G292" s="212"/>
      <c r="H292" s="216">
        <v>2.6000000000000001</v>
      </c>
      <c r="I292" s="217"/>
      <c r="J292" s="212"/>
      <c r="K292" s="212"/>
      <c r="L292" s="218"/>
      <c r="M292" s="219"/>
      <c r="N292" s="220"/>
      <c r="O292" s="220"/>
      <c r="P292" s="220"/>
      <c r="Q292" s="220"/>
      <c r="R292" s="220"/>
      <c r="S292" s="220"/>
      <c r="T292" s="221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T292" s="222" t="s">
        <v>189</v>
      </c>
      <c r="AU292" s="222" t="s">
        <v>77</v>
      </c>
      <c r="AV292" s="12" t="s">
        <v>79</v>
      </c>
      <c r="AW292" s="12" t="s">
        <v>31</v>
      </c>
      <c r="AX292" s="12" t="s">
        <v>69</v>
      </c>
      <c r="AY292" s="222" t="s">
        <v>180</v>
      </c>
    </row>
    <row r="293" s="12" customFormat="1">
      <c r="A293" s="12"/>
      <c r="B293" s="211"/>
      <c r="C293" s="212"/>
      <c r="D293" s="213" t="s">
        <v>189</v>
      </c>
      <c r="E293" s="214" t="s">
        <v>19</v>
      </c>
      <c r="F293" s="215" t="s">
        <v>373</v>
      </c>
      <c r="G293" s="212"/>
      <c r="H293" s="216">
        <v>12.171900000000001</v>
      </c>
      <c r="I293" s="217"/>
      <c r="J293" s="212"/>
      <c r="K293" s="212"/>
      <c r="L293" s="218"/>
      <c r="M293" s="219"/>
      <c r="N293" s="220"/>
      <c r="O293" s="220"/>
      <c r="P293" s="220"/>
      <c r="Q293" s="220"/>
      <c r="R293" s="220"/>
      <c r="S293" s="220"/>
      <c r="T293" s="221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T293" s="222" t="s">
        <v>189</v>
      </c>
      <c r="AU293" s="222" t="s">
        <v>77</v>
      </c>
      <c r="AV293" s="12" t="s">
        <v>79</v>
      </c>
      <c r="AW293" s="12" t="s">
        <v>31</v>
      </c>
      <c r="AX293" s="12" t="s">
        <v>69</v>
      </c>
      <c r="AY293" s="222" t="s">
        <v>180</v>
      </c>
    </row>
    <row r="294" s="12" customFormat="1">
      <c r="A294" s="12"/>
      <c r="B294" s="211"/>
      <c r="C294" s="212"/>
      <c r="D294" s="213" t="s">
        <v>189</v>
      </c>
      <c r="E294" s="214" t="s">
        <v>19</v>
      </c>
      <c r="F294" s="215" t="s">
        <v>372</v>
      </c>
      <c r="G294" s="212"/>
      <c r="H294" s="216">
        <v>2.6000000000000001</v>
      </c>
      <c r="I294" s="217"/>
      <c r="J294" s="212"/>
      <c r="K294" s="212"/>
      <c r="L294" s="218"/>
      <c r="M294" s="219"/>
      <c r="N294" s="220"/>
      <c r="O294" s="220"/>
      <c r="P294" s="220"/>
      <c r="Q294" s="220"/>
      <c r="R294" s="220"/>
      <c r="S294" s="220"/>
      <c r="T294" s="221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T294" s="222" t="s">
        <v>189</v>
      </c>
      <c r="AU294" s="222" t="s">
        <v>77</v>
      </c>
      <c r="AV294" s="12" t="s">
        <v>79</v>
      </c>
      <c r="AW294" s="12" t="s">
        <v>31</v>
      </c>
      <c r="AX294" s="12" t="s">
        <v>69</v>
      </c>
      <c r="AY294" s="222" t="s">
        <v>180</v>
      </c>
    </row>
    <row r="295" s="12" customFormat="1">
      <c r="A295" s="12"/>
      <c r="B295" s="211"/>
      <c r="C295" s="212"/>
      <c r="D295" s="213" t="s">
        <v>189</v>
      </c>
      <c r="E295" s="214" t="s">
        <v>19</v>
      </c>
      <c r="F295" s="215" t="s">
        <v>374</v>
      </c>
      <c r="G295" s="212"/>
      <c r="H295" s="216">
        <v>10.6158</v>
      </c>
      <c r="I295" s="217"/>
      <c r="J295" s="212"/>
      <c r="K295" s="212"/>
      <c r="L295" s="218"/>
      <c r="M295" s="219"/>
      <c r="N295" s="220"/>
      <c r="O295" s="220"/>
      <c r="P295" s="220"/>
      <c r="Q295" s="220"/>
      <c r="R295" s="220"/>
      <c r="S295" s="220"/>
      <c r="T295" s="221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T295" s="222" t="s">
        <v>189</v>
      </c>
      <c r="AU295" s="222" t="s">
        <v>77</v>
      </c>
      <c r="AV295" s="12" t="s">
        <v>79</v>
      </c>
      <c r="AW295" s="12" t="s">
        <v>31</v>
      </c>
      <c r="AX295" s="12" t="s">
        <v>69</v>
      </c>
      <c r="AY295" s="222" t="s">
        <v>180</v>
      </c>
    </row>
    <row r="296" s="12" customFormat="1">
      <c r="A296" s="12"/>
      <c r="B296" s="211"/>
      <c r="C296" s="212"/>
      <c r="D296" s="213" t="s">
        <v>189</v>
      </c>
      <c r="E296" s="214" t="s">
        <v>19</v>
      </c>
      <c r="F296" s="215" t="s">
        <v>375</v>
      </c>
      <c r="G296" s="212"/>
      <c r="H296" s="216">
        <v>5.3170000000000002</v>
      </c>
      <c r="I296" s="217"/>
      <c r="J296" s="212"/>
      <c r="K296" s="212"/>
      <c r="L296" s="218"/>
      <c r="M296" s="219"/>
      <c r="N296" s="220"/>
      <c r="O296" s="220"/>
      <c r="P296" s="220"/>
      <c r="Q296" s="220"/>
      <c r="R296" s="220"/>
      <c r="S296" s="220"/>
      <c r="T296" s="221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T296" s="222" t="s">
        <v>189</v>
      </c>
      <c r="AU296" s="222" t="s">
        <v>77</v>
      </c>
      <c r="AV296" s="12" t="s">
        <v>79</v>
      </c>
      <c r="AW296" s="12" t="s">
        <v>31</v>
      </c>
      <c r="AX296" s="12" t="s">
        <v>69</v>
      </c>
      <c r="AY296" s="222" t="s">
        <v>180</v>
      </c>
    </row>
    <row r="297" s="15" customFormat="1">
      <c r="A297" s="15"/>
      <c r="B297" s="248"/>
      <c r="C297" s="249"/>
      <c r="D297" s="213" t="s">
        <v>189</v>
      </c>
      <c r="E297" s="250" t="s">
        <v>19</v>
      </c>
      <c r="F297" s="251" t="s">
        <v>256</v>
      </c>
      <c r="G297" s="249"/>
      <c r="H297" s="252">
        <v>214.92550000000003</v>
      </c>
      <c r="I297" s="253"/>
      <c r="J297" s="249"/>
      <c r="K297" s="249"/>
      <c r="L297" s="254"/>
      <c r="M297" s="255"/>
      <c r="N297" s="256"/>
      <c r="O297" s="256"/>
      <c r="P297" s="256"/>
      <c r="Q297" s="256"/>
      <c r="R297" s="256"/>
      <c r="S297" s="256"/>
      <c r="T297" s="257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8" t="s">
        <v>189</v>
      </c>
      <c r="AU297" s="258" t="s">
        <v>77</v>
      </c>
      <c r="AV297" s="15" t="s">
        <v>195</v>
      </c>
      <c r="AW297" s="15" t="s">
        <v>31</v>
      </c>
      <c r="AX297" s="15" t="s">
        <v>69</v>
      </c>
      <c r="AY297" s="258" t="s">
        <v>180</v>
      </c>
    </row>
    <row r="298" s="13" customFormat="1">
      <c r="A298" s="13"/>
      <c r="B298" s="223"/>
      <c r="C298" s="224"/>
      <c r="D298" s="213" t="s">
        <v>189</v>
      </c>
      <c r="E298" s="225" t="s">
        <v>19</v>
      </c>
      <c r="F298" s="226" t="s">
        <v>194</v>
      </c>
      <c r="G298" s="224"/>
      <c r="H298" s="227">
        <v>214.92550000000003</v>
      </c>
      <c r="I298" s="228"/>
      <c r="J298" s="224"/>
      <c r="K298" s="224"/>
      <c r="L298" s="229"/>
      <c r="M298" s="230"/>
      <c r="N298" s="231"/>
      <c r="O298" s="231"/>
      <c r="P298" s="231"/>
      <c r="Q298" s="231"/>
      <c r="R298" s="231"/>
      <c r="S298" s="231"/>
      <c r="T298" s="23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3" t="s">
        <v>189</v>
      </c>
      <c r="AU298" s="233" t="s">
        <v>77</v>
      </c>
      <c r="AV298" s="13" t="s">
        <v>185</v>
      </c>
      <c r="AW298" s="13" t="s">
        <v>31</v>
      </c>
      <c r="AX298" s="13" t="s">
        <v>77</v>
      </c>
      <c r="AY298" s="233" t="s">
        <v>180</v>
      </c>
    </row>
    <row r="299" s="2" customFormat="1" ht="66.75" customHeight="1">
      <c r="A299" s="40"/>
      <c r="B299" s="41"/>
      <c r="C299" s="198" t="s">
        <v>228</v>
      </c>
      <c r="D299" s="198" t="s">
        <v>181</v>
      </c>
      <c r="E299" s="199" t="s">
        <v>376</v>
      </c>
      <c r="F299" s="200" t="s">
        <v>377</v>
      </c>
      <c r="G299" s="201" t="s">
        <v>307</v>
      </c>
      <c r="H299" s="202">
        <v>214.9255</v>
      </c>
      <c r="I299" s="203"/>
      <c r="J299" s="204">
        <f>ROUND(I299*H299,2)</f>
        <v>0</v>
      </c>
      <c r="K299" s="200" t="s">
        <v>19</v>
      </c>
      <c r="L299" s="46"/>
      <c r="M299" s="205" t="s">
        <v>19</v>
      </c>
      <c r="N299" s="206" t="s">
        <v>40</v>
      </c>
      <c r="O299" s="86"/>
      <c r="P299" s="207">
        <f>O299*H299</f>
        <v>0</v>
      </c>
      <c r="Q299" s="207">
        <v>0</v>
      </c>
      <c r="R299" s="207">
        <f>Q299*H299</f>
        <v>0</v>
      </c>
      <c r="S299" s="207">
        <v>0</v>
      </c>
      <c r="T299" s="208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09" t="s">
        <v>185</v>
      </c>
      <c r="AT299" s="209" t="s">
        <v>181</v>
      </c>
      <c r="AU299" s="209" t="s">
        <v>77</v>
      </c>
      <c r="AY299" s="19" t="s">
        <v>180</v>
      </c>
      <c r="BE299" s="210">
        <f>IF(N299="základní",J299,0)</f>
        <v>0</v>
      </c>
      <c r="BF299" s="210">
        <f>IF(N299="snížená",J299,0)</f>
        <v>0</v>
      </c>
      <c r="BG299" s="210">
        <f>IF(N299="zákl. přenesená",J299,0)</f>
        <v>0</v>
      </c>
      <c r="BH299" s="210">
        <f>IF(N299="sníž. přenesená",J299,0)</f>
        <v>0</v>
      </c>
      <c r="BI299" s="210">
        <f>IF(N299="nulová",J299,0)</f>
        <v>0</v>
      </c>
      <c r="BJ299" s="19" t="s">
        <v>77</v>
      </c>
      <c r="BK299" s="210">
        <f>ROUND(I299*H299,2)</f>
        <v>0</v>
      </c>
      <c r="BL299" s="19" t="s">
        <v>185</v>
      </c>
      <c r="BM299" s="209" t="s">
        <v>378</v>
      </c>
    </row>
    <row r="300" s="14" customFormat="1">
      <c r="A300" s="14"/>
      <c r="B300" s="238"/>
      <c r="C300" s="239"/>
      <c r="D300" s="213" t="s">
        <v>189</v>
      </c>
      <c r="E300" s="240" t="s">
        <v>19</v>
      </c>
      <c r="F300" s="241" t="s">
        <v>331</v>
      </c>
      <c r="G300" s="239"/>
      <c r="H300" s="240" t="s">
        <v>19</v>
      </c>
      <c r="I300" s="242"/>
      <c r="J300" s="239"/>
      <c r="K300" s="239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189</v>
      </c>
      <c r="AU300" s="247" t="s">
        <v>77</v>
      </c>
      <c r="AV300" s="14" t="s">
        <v>77</v>
      </c>
      <c r="AW300" s="14" t="s">
        <v>31</v>
      </c>
      <c r="AX300" s="14" t="s">
        <v>69</v>
      </c>
      <c r="AY300" s="247" t="s">
        <v>180</v>
      </c>
    </row>
    <row r="301" s="14" customFormat="1">
      <c r="A301" s="14"/>
      <c r="B301" s="238"/>
      <c r="C301" s="239"/>
      <c r="D301" s="213" t="s">
        <v>189</v>
      </c>
      <c r="E301" s="240" t="s">
        <v>19</v>
      </c>
      <c r="F301" s="241" t="s">
        <v>356</v>
      </c>
      <c r="G301" s="239"/>
      <c r="H301" s="240" t="s">
        <v>19</v>
      </c>
      <c r="I301" s="242"/>
      <c r="J301" s="239"/>
      <c r="K301" s="239"/>
      <c r="L301" s="243"/>
      <c r="M301" s="244"/>
      <c r="N301" s="245"/>
      <c r="O301" s="245"/>
      <c r="P301" s="245"/>
      <c r="Q301" s="245"/>
      <c r="R301" s="245"/>
      <c r="S301" s="245"/>
      <c r="T301" s="24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7" t="s">
        <v>189</v>
      </c>
      <c r="AU301" s="247" t="s">
        <v>77</v>
      </c>
      <c r="AV301" s="14" t="s">
        <v>77</v>
      </c>
      <c r="AW301" s="14" t="s">
        <v>31</v>
      </c>
      <c r="AX301" s="14" t="s">
        <v>69</v>
      </c>
      <c r="AY301" s="247" t="s">
        <v>180</v>
      </c>
    </row>
    <row r="302" s="12" customFormat="1">
      <c r="A302" s="12"/>
      <c r="B302" s="211"/>
      <c r="C302" s="212"/>
      <c r="D302" s="213" t="s">
        <v>189</v>
      </c>
      <c r="E302" s="214" t="s">
        <v>19</v>
      </c>
      <c r="F302" s="215" t="s">
        <v>357</v>
      </c>
      <c r="G302" s="212"/>
      <c r="H302" s="216">
        <v>21.446400000000001</v>
      </c>
      <c r="I302" s="217"/>
      <c r="J302" s="212"/>
      <c r="K302" s="212"/>
      <c r="L302" s="218"/>
      <c r="M302" s="219"/>
      <c r="N302" s="220"/>
      <c r="O302" s="220"/>
      <c r="P302" s="220"/>
      <c r="Q302" s="220"/>
      <c r="R302" s="220"/>
      <c r="S302" s="220"/>
      <c r="T302" s="221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T302" s="222" t="s">
        <v>189</v>
      </c>
      <c r="AU302" s="222" t="s">
        <v>77</v>
      </c>
      <c r="AV302" s="12" t="s">
        <v>79</v>
      </c>
      <c r="AW302" s="12" t="s">
        <v>31</v>
      </c>
      <c r="AX302" s="12" t="s">
        <v>69</v>
      </c>
      <c r="AY302" s="222" t="s">
        <v>180</v>
      </c>
    </row>
    <row r="303" s="12" customFormat="1">
      <c r="A303" s="12"/>
      <c r="B303" s="211"/>
      <c r="C303" s="212"/>
      <c r="D303" s="213" t="s">
        <v>189</v>
      </c>
      <c r="E303" s="214" t="s">
        <v>19</v>
      </c>
      <c r="F303" s="215" t="s">
        <v>358</v>
      </c>
      <c r="G303" s="212"/>
      <c r="H303" s="216">
        <v>22.800000000000001</v>
      </c>
      <c r="I303" s="217"/>
      <c r="J303" s="212"/>
      <c r="K303" s="212"/>
      <c r="L303" s="218"/>
      <c r="M303" s="219"/>
      <c r="N303" s="220"/>
      <c r="O303" s="220"/>
      <c r="P303" s="220"/>
      <c r="Q303" s="220"/>
      <c r="R303" s="220"/>
      <c r="S303" s="220"/>
      <c r="T303" s="221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T303" s="222" t="s">
        <v>189</v>
      </c>
      <c r="AU303" s="222" t="s">
        <v>77</v>
      </c>
      <c r="AV303" s="12" t="s">
        <v>79</v>
      </c>
      <c r="AW303" s="12" t="s">
        <v>31</v>
      </c>
      <c r="AX303" s="12" t="s">
        <v>69</v>
      </c>
      <c r="AY303" s="222" t="s">
        <v>180</v>
      </c>
    </row>
    <row r="304" s="12" customFormat="1">
      <c r="A304" s="12"/>
      <c r="B304" s="211"/>
      <c r="C304" s="212"/>
      <c r="D304" s="213" t="s">
        <v>189</v>
      </c>
      <c r="E304" s="214" t="s">
        <v>19</v>
      </c>
      <c r="F304" s="215" t="s">
        <v>359</v>
      </c>
      <c r="G304" s="212"/>
      <c r="H304" s="216">
        <v>12.476800000000001</v>
      </c>
      <c r="I304" s="217"/>
      <c r="J304" s="212"/>
      <c r="K304" s="212"/>
      <c r="L304" s="218"/>
      <c r="M304" s="219"/>
      <c r="N304" s="220"/>
      <c r="O304" s="220"/>
      <c r="P304" s="220"/>
      <c r="Q304" s="220"/>
      <c r="R304" s="220"/>
      <c r="S304" s="220"/>
      <c r="T304" s="221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T304" s="222" t="s">
        <v>189</v>
      </c>
      <c r="AU304" s="222" t="s">
        <v>77</v>
      </c>
      <c r="AV304" s="12" t="s">
        <v>79</v>
      </c>
      <c r="AW304" s="12" t="s">
        <v>31</v>
      </c>
      <c r="AX304" s="12" t="s">
        <v>69</v>
      </c>
      <c r="AY304" s="222" t="s">
        <v>180</v>
      </c>
    </row>
    <row r="305" s="12" customFormat="1">
      <c r="A305" s="12"/>
      <c r="B305" s="211"/>
      <c r="C305" s="212"/>
      <c r="D305" s="213" t="s">
        <v>189</v>
      </c>
      <c r="E305" s="214" t="s">
        <v>19</v>
      </c>
      <c r="F305" s="215" t="s">
        <v>360</v>
      </c>
      <c r="G305" s="212"/>
      <c r="H305" s="216">
        <v>9.7919999999999998</v>
      </c>
      <c r="I305" s="217"/>
      <c r="J305" s="212"/>
      <c r="K305" s="212"/>
      <c r="L305" s="218"/>
      <c r="M305" s="219"/>
      <c r="N305" s="220"/>
      <c r="O305" s="220"/>
      <c r="P305" s="220"/>
      <c r="Q305" s="220"/>
      <c r="R305" s="220"/>
      <c r="S305" s="220"/>
      <c r="T305" s="221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T305" s="222" t="s">
        <v>189</v>
      </c>
      <c r="AU305" s="222" t="s">
        <v>77</v>
      </c>
      <c r="AV305" s="12" t="s">
        <v>79</v>
      </c>
      <c r="AW305" s="12" t="s">
        <v>31</v>
      </c>
      <c r="AX305" s="12" t="s">
        <v>69</v>
      </c>
      <c r="AY305" s="222" t="s">
        <v>180</v>
      </c>
    </row>
    <row r="306" s="12" customFormat="1">
      <c r="A306" s="12"/>
      <c r="B306" s="211"/>
      <c r="C306" s="212"/>
      <c r="D306" s="213" t="s">
        <v>189</v>
      </c>
      <c r="E306" s="214" t="s">
        <v>19</v>
      </c>
      <c r="F306" s="215" t="s">
        <v>361</v>
      </c>
      <c r="G306" s="212"/>
      <c r="H306" s="216">
        <v>5.9359999999999999</v>
      </c>
      <c r="I306" s="217"/>
      <c r="J306" s="212"/>
      <c r="K306" s="212"/>
      <c r="L306" s="218"/>
      <c r="M306" s="219"/>
      <c r="N306" s="220"/>
      <c r="O306" s="220"/>
      <c r="P306" s="220"/>
      <c r="Q306" s="220"/>
      <c r="R306" s="220"/>
      <c r="S306" s="220"/>
      <c r="T306" s="221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T306" s="222" t="s">
        <v>189</v>
      </c>
      <c r="AU306" s="222" t="s">
        <v>77</v>
      </c>
      <c r="AV306" s="12" t="s">
        <v>79</v>
      </c>
      <c r="AW306" s="12" t="s">
        <v>31</v>
      </c>
      <c r="AX306" s="12" t="s">
        <v>69</v>
      </c>
      <c r="AY306" s="222" t="s">
        <v>180</v>
      </c>
    </row>
    <row r="307" s="12" customFormat="1">
      <c r="A307" s="12"/>
      <c r="B307" s="211"/>
      <c r="C307" s="212"/>
      <c r="D307" s="213" t="s">
        <v>189</v>
      </c>
      <c r="E307" s="214" t="s">
        <v>19</v>
      </c>
      <c r="F307" s="215" t="s">
        <v>362</v>
      </c>
      <c r="G307" s="212"/>
      <c r="H307" s="216">
        <v>5.8255999999999997</v>
      </c>
      <c r="I307" s="217"/>
      <c r="J307" s="212"/>
      <c r="K307" s="212"/>
      <c r="L307" s="218"/>
      <c r="M307" s="219"/>
      <c r="N307" s="220"/>
      <c r="O307" s="220"/>
      <c r="P307" s="220"/>
      <c r="Q307" s="220"/>
      <c r="R307" s="220"/>
      <c r="S307" s="220"/>
      <c r="T307" s="221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T307" s="222" t="s">
        <v>189</v>
      </c>
      <c r="AU307" s="222" t="s">
        <v>77</v>
      </c>
      <c r="AV307" s="12" t="s">
        <v>79</v>
      </c>
      <c r="AW307" s="12" t="s">
        <v>31</v>
      </c>
      <c r="AX307" s="12" t="s">
        <v>69</v>
      </c>
      <c r="AY307" s="222" t="s">
        <v>180</v>
      </c>
    </row>
    <row r="308" s="12" customFormat="1">
      <c r="A308" s="12"/>
      <c r="B308" s="211"/>
      <c r="C308" s="212"/>
      <c r="D308" s="213" t="s">
        <v>189</v>
      </c>
      <c r="E308" s="214" t="s">
        <v>19</v>
      </c>
      <c r="F308" s="215" t="s">
        <v>363</v>
      </c>
      <c r="G308" s="212"/>
      <c r="H308" s="216">
        <v>5.9071999999999996</v>
      </c>
      <c r="I308" s="217"/>
      <c r="J308" s="212"/>
      <c r="K308" s="212"/>
      <c r="L308" s="218"/>
      <c r="M308" s="219"/>
      <c r="N308" s="220"/>
      <c r="O308" s="220"/>
      <c r="P308" s="220"/>
      <c r="Q308" s="220"/>
      <c r="R308" s="220"/>
      <c r="S308" s="220"/>
      <c r="T308" s="221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T308" s="222" t="s">
        <v>189</v>
      </c>
      <c r="AU308" s="222" t="s">
        <v>77</v>
      </c>
      <c r="AV308" s="12" t="s">
        <v>79</v>
      </c>
      <c r="AW308" s="12" t="s">
        <v>31</v>
      </c>
      <c r="AX308" s="12" t="s">
        <v>69</v>
      </c>
      <c r="AY308" s="222" t="s">
        <v>180</v>
      </c>
    </row>
    <row r="309" s="12" customFormat="1">
      <c r="A309" s="12"/>
      <c r="B309" s="211"/>
      <c r="C309" s="212"/>
      <c r="D309" s="213" t="s">
        <v>189</v>
      </c>
      <c r="E309" s="214" t="s">
        <v>19</v>
      </c>
      <c r="F309" s="215" t="s">
        <v>364</v>
      </c>
      <c r="G309" s="212"/>
      <c r="H309" s="216">
        <v>37.887999999999998</v>
      </c>
      <c r="I309" s="217"/>
      <c r="J309" s="212"/>
      <c r="K309" s="212"/>
      <c r="L309" s="218"/>
      <c r="M309" s="219"/>
      <c r="N309" s="220"/>
      <c r="O309" s="220"/>
      <c r="P309" s="220"/>
      <c r="Q309" s="220"/>
      <c r="R309" s="220"/>
      <c r="S309" s="220"/>
      <c r="T309" s="221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22" t="s">
        <v>189</v>
      </c>
      <c r="AU309" s="222" t="s">
        <v>77</v>
      </c>
      <c r="AV309" s="12" t="s">
        <v>79</v>
      </c>
      <c r="AW309" s="12" t="s">
        <v>31</v>
      </c>
      <c r="AX309" s="12" t="s">
        <v>69</v>
      </c>
      <c r="AY309" s="222" t="s">
        <v>180</v>
      </c>
    </row>
    <row r="310" s="12" customFormat="1">
      <c r="A310" s="12"/>
      <c r="B310" s="211"/>
      <c r="C310" s="212"/>
      <c r="D310" s="213" t="s">
        <v>189</v>
      </c>
      <c r="E310" s="214" t="s">
        <v>19</v>
      </c>
      <c r="F310" s="215" t="s">
        <v>365</v>
      </c>
      <c r="G310" s="212"/>
      <c r="H310" s="216">
        <v>3.488</v>
      </c>
      <c r="I310" s="217"/>
      <c r="J310" s="212"/>
      <c r="K310" s="212"/>
      <c r="L310" s="218"/>
      <c r="M310" s="219"/>
      <c r="N310" s="220"/>
      <c r="O310" s="220"/>
      <c r="P310" s="220"/>
      <c r="Q310" s="220"/>
      <c r="R310" s="220"/>
      <c r="S310" s="220"/>
      <c r="T310" s="221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T310" s="222" t="s">
        <v>189</v>
      </c>
      <c r="AU310" s="222" t="s">
        <v>77</v>
      </c>
      <c r="AV310" s="12" t="s">
        <v>79</v>
      </c>
      <c r="AW310" s="12" t="s">
        <v>31</v>
      </c>
      <c r="AX310" s="12" t="s">
        <v>69</v>
      </c>
      <c r="AY310" s="222" t="s">
        <v>180</v>
      </c>
    </row>
    <row r="311" s="12" customFormat="1">
      <c r="A311" s="12"/>
      <c r="B311" s="211"/>
      <c r="C311" s="212"/>
      <c r="D311" s="213" t="s">
        <v>189</v>
      </c>
      <c r="E311" s="214" t="s">
        <v>19</v>
      </c>
      <c r="F311" s="215" t="s">
        <v>366</v>
      </c>
      <c r="G311" s="212"/>
      <c r="H311" s="216">
        <v>3.1680000000000001</v>
      </c>
      <c r="I311" s="217"/>
      <c r="J311" s="212"/>
      <c r="K311" s="212"/>
      <c r="L311" s="218"/>
      <c r="M311" s="219"/>
      <c r="N311" s="220"/>
      <c r="O311" s="220"/>
      <c r="P311" s="220"/>
      <c r="Q311" s="220"/>
      <c r="R311" s="220"/>
      <c r="S311" s="220"/>
      <c r="T311" s="221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T311" s="222" t="s">
        <v>189</v>
      </c>
      <c r="AU311" s="222" t="s">
        <v>77</v>
      </c>
      <c r="AV311" s="12" t="s">
        <v>79</v>
      </c>
      <c r="AW311" s="12" t="s">
        <v>31</v>
      </c>
      <c r="AX311" s="12" t="s">
        <v>69</v>
      </c>
      <c r="AY311" s="222" t="s">
        <v>180</v>
      </c>
    </row>
    <row r="312" s="12" customFormat="1">
      <c r="A312" s="12"/>
      <c r="B312" s="211"/>
      <c r="C312" s="212"/>
      <c r="D312" s="213" t="s">
        <v>189</v>
      </c>
      <c r="E312" s="214" t="s">
        <v>19</v>
      </c>
      <c r="F312" s="215" t="s">
        <v>367</v>
      </c>
      <c r="G312" s="212"/>
      <c r="H312" s="216">
        <v>9.9760000000000009</v>
      </c>
      <c r="I312" s="217"/>
      <c r="J312" s="212"/>
      <c r="K312" s="212"/>
      <c r="L312" s="218"/>
      <c r="M312" s="219"/>
      <c r="N312" s="220"/>
      <c r="O312" s="220"/>
      <c r="P312" s="220"/>
      <c r="Q312" s="220"/>
      <c r="R312" s="220"/>
      <c r="S312" s="220"/>
      <c r="T312" s="221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T312" s="222" t="s">
        <v>189</v>
      </c>
      <c r="AU312" s="222" t="s">
        <v>77</v>
      </c>
      <c r="AV312" s="12" t="s">
        <v>79</v>
      </c>
      <c r="AW312" s="12" t="s">
        <v>31</v>
      </c>
      <c r="AX312" s="12" t="s">
        <v>69</v>
      </c>
      <c r="AY312" s="222" t="s">
        <v>180</v>
      </c>
    </row>
    <row r="313" s="12" customFormat="1">
      <c r="A313" s="12"/>
      <c r="B313" s="211"/>
      <c r="C313" s="212"/>
      <c r="D313" s="213" t="s">
        <v>189</v>
      </c>
      <c r="E313" s="214" t="s">
        <v>19</v>
      </c>
      <c r="F313" s="215" t="s">
        <v>368</v>
      </c>
      <c r="G313" s="212"/>
      <c r="H313" s="216">
        <v>3.9967999999999999</v>
      </c>
      <c r="I313" s="217"/>
      <c r="J313" s="212"/>
      <c r="K313" s="212"/>
      <c r="L313" s="218"/>
      <c r="M313" s="219"/>
      <c r="N313" s="220"/>
      <c r="O313" s="220"/>
      <c r="P313" s="220"/>
      <c r="Q313" s="220"/>
      <c r="R313" s="220"/>
      <c r="S313" s="220"/>
      <c r="T313" s="221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T313" s="222" t="s">
        <v>189</v>
      </c>
      <c r="AU313" s="222" t="s">
        <v>77</v>
      </c>
      <c r="AV313" s="12" t="s">
        <v>79</v>
      </c>
      <c r="AW313" s="12" t="s">
        <v>31</v>
      </c>
      <c r="AX313" s="12" t="s">
        <v>69</v>
      </c>
      <c r="AY313" s="222" t="s">
        <v>180</v>
      </c>
    </row>
    <row r="314" s="12" customFormat="1">
      <c r="A314" s="12"/>
      <c r="B314" s="211"/>
      <c r="C314" s="212"/>
      <c r="D314" s="213" t="s">
        <v>189</v>
      </c>
      <c r="E314" s="214" t="s">
        <v>19</v>
      </c>
      <c r="F314" s="215" t="s">
        <v>369</v>
      </c>
      <c r="G314" s="212"/>
      <c r="H314" s="216">
        <v>5.8479999999999999</v>
      </c>
      <c r="I314" s="217"/>
      <c r="J314" s="212"/>
      <c r="K314" s="212"/>
      <c r="L314" s="218"/>
      <c r="M314" s="219"/>
      <c r="N314" s="220"/>
      <c r="O314" s="220"/>
      <c r="P314" s="220"/>
      <c r="Q314" s="220"/>
      <c r="R314" s="220"/>
      <c r="S314" s="220"/>
      <c r="T314" s="221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T314" s="222" t="s">
        <v>189</v>
      </c>
      <c r="AU314" s="222" t="s">
        <v>77</v>
      </c>
      <c r="AV314" s="12" t="s">
        <v>79</v>
      </c>
      <c r="AW314" s="12" t="s">
        <v>31</v>
      </c>
      <c r="AX314" s="12" t="s">
        <v>69</v>
      </c>
      <c r="AY314" s="222" t="s">
        <v>180</v>
      </c>
    </row>
    <row r="315" s="12" customFormat="1">
      <c r="A315" s="12"/>
      <c r="B315" s="211"/>
      <c r="C315" s="212"/>
      <c r="D315" s="213" t="s">
        <v>189</v>
      </c>
      <c r="E315" s="214" t="s">
        <v>19</v>
      </c>
      <c r="F315" s="215" t="s">
        <v>370</v>
      </c>
      <c r="G315" s="212"/>
      <c r="H315" s="216">
        <v>27.677</v>
      </c>
      <c r="I315" s="217"/>
      <c r="J315" s="212"/>
      <c r="K315" s="212"/>
      <c r="L315" s="218"/>
      <c r="M315" s="219"/>
      <c r="N315" s="220"/>
      <c r="O315" s="220"/>
      <c r="P315" s="220"/>
      <c r="Q315" s="220"/>
      <c r="R315" s="220"/>
      <c r="S315" s="220"/>
      <c r="T315" s="221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T315" s="222" t="s">
        <v>189</v>
      </c>
      <c r="AU315" s="222" t="s">
        <v>77</v>
      </c>
      <c r="AV315" s="12" t="s">
        <v>79</v>
      </c>
      <c r="AW315" s="12" t="s">
        <v>31</v>
      </c>
      <c r="AX315" s="12" t="s">
        <v>69</v>
      </c>
      <c r="AY315" s="222" t="s">
        <v>180</v>
      </c>
    </row>
    <row r="316" s="12" customFormat="1">
      <c r="A316" s="12"/>
      <c r="B316" s="211"/>
      <c r="C316" s="212"/>
      <c r="D316" s="213" t="s">
        <v>189</v>
      </c>
      <c r="E316" s="214" t="s">
        <v>19</v>
      </c>
      <c r="F316" s="215" t="s">
        <v>371</v>
      </c>
      <c r="G316" s="212"/>
      <c r="H316" s="216">
        <v>5.3949999999999996</v>
      </c>
      <c r="I316" s="217"/>
      <c r="J316" s="212"/>
      <c r="K316" s="212"/>
      <c r="L316" s="218"/>
      <c r="M316" s="219"/>
      <c r="N316" s="220"/>
      <c r="O316" s="220"/>
      <c r="P316" s="220"/>
      <c r="Q316" s="220"/>
      <c r="R316" s="220"/>
      <c r="S316" s="220"/>
      <c r="T316" s="221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T316" s="222" t="s">
        <v>189</v>
      </c>
      <c r="AU316" s="222" t="s">
        <v>77</v>
      </c>
      <c r="AV316" s="12" t="s">
        <v>79</v>
      </c>
      <c r="AW316" s="12" t="s">
        <v>31</v>
      </c>
      <c r="AX316" s="12" t="s">
        <v>69</v>
      </c>
      <c r="AY316" s="222" t="s">
        <v>180</v>
      </c>
    </row>
    <row r="317" s="12" customFormat="1">
      <c r="A317" s="12"/>
      <c r="B317" s="211"/>
      <c r="C317" s="212"/>
      <c r="D317" s="213" t="s">
        <v>189</v>
      </c>
      <c r="E317" s="214" t="s">
        <v>19</v>
      </c>
      <c r="F317" s="215" t="s">
        <v>372</v>
      </c>
      <c r="G317" s="212"/>
      <c r="H317" s="216">
        <v>2.6000000000000001</v>
      </c>
      <c r="I317" s="217"/>
      <c r="J317" s="212"/>
      <c r="K317" s="212"/>
      <c r="L317" s="218"/>
      <c r="M317" s="219"/>
      <c r="N317" s="220"/>
      <c r="O317" s="220"/>
      <c r="P317" s="220"/>
      <c r="Q317" s="220"/>
      <c r="R317" s="220"/>
      <c r="S317" s="220"/>
      <c r="T317" s="221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T317" s="222" t="s">
        <v>189</v>
      </c>
      <c r="AU317" s="222" t="s">
        <v>77</v>
      </c>
      <c r="AV317" s="12" t="s">
        <v>79</v>
      </c>
      <c r="AW317" s="12" t="s">
        <v>31</v>
      </c>
      <c r="AX317" s="12" t="s">
        <v>69</v>
      </c>
      <c r="AY317" s="222" t="s">
        <v>180</v>
      </c>
    </row>
    <row r="318" s="12" customFormat="1">
      <c r="A318" s="12"/>
      <c r="B318" s="211"/>
      <c r="C318" s="212"/>
      <c r="D318" s="213" t="s">
        <v>189</v>
      </c>
      <c r="E318" s="214" t="s">
        <v>19</v>
      </c>
      <c r="F318" s="215" t="s">
        <v>373</v>
      </c>
      <c r="G318" s="212"/>
      <c r="H318" s="216">
        <v>12.171900000000001</v>
      </c>
      <c r="I318" s="217"/>
      <c r="J318" s="212"/>
      <c r="K318" s="212"/>
      <c r="L318" s="218"/>
      <c r="M318" s="219"/>
      <c r="N318" s="220"/>
      <c r="O318" s="220"/>
      <c r="P318" s="220"/>
      <c r="Q318" s="220"/>
      <c r="R318" s="220"/>
      <c r="S318" s="220"/>
      <c r="T318" s="221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T318" s="222" t="s">
        <v>189</v>
      </c>
      <c r="AU318" s="222" t="s">
        <v>77</v>
      </c>
      <c r="AV318" s="12" t="s">
        <v>79</v>
      </c>
      <c r="AW318" s="12" t="s">
        <v>31</v>
      </c>
      <c r="AX318" s="12" t="s">
        <v>69</v>
      </c>
      <c r="AY318" s="222" t="s">
        <v>180</v>
      </c>
    </row>
    <row r="319" s="12" customFormat="1">
      <c r="A319" s="12"/>
      <c r="B319" s="211"/>
      <c r="C319" s="212"/>
      <c r="D319" s="213" t="s">
        <v>189</v>
      </c>
      <c r="E319" s="214" t="s">
        <v>19</v>
      </c>
      <c r="F319" s="215" t="s">
        <v>372</v>
      </c>
      <c r="G319" s="212"/>
      <c r="H319" s="216">
        <v>2.6000000000000001</v>
      </c>
      <c r="I319" s="217"/>
      <c r="J319" s="212"/>
      <c r="K319" s="212"/>
      <c r="L319" s="218"/>
      <c r="M319" s="219"/>
      <c r="N319" s="220"/>
      <c r="O319" s="220"/>
      <c r="P319" s="220"/>
      <c r="Q319" s="220"/>
      <c r="R319" s="220"/>
      <c r="S319" s="220"/>
      <c r="T319" s="221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T319" s="222" t="s">
        <v>189</v>
      </c>
      <c r="AU319" s="222" t="s">
        <v>77</v>
      </c>
      <c r="AV319" s="12" t="s">
        <v>79</v>
      </c>
      <c r="AW319" s="12" t="s">
        <v>31</v>
      </c>
      <c r="AX319" s="12" t="s">
        <v>69</v>
      </c>
      <c r="AY319" s="222" t="s">
        <v>180</v>
      </c>
    </row>
    <row r="320" s="12" customFormat="1">
      <c r="A320" s="12"/>
      <c r="B320" s="211"/>
      <c r="C320" s="212"/>
      <c r="D320" s="213" t="s">
        <v>189</v>
      </c>
      <c r="E320" s="214" t="s">
        <v>19</v>
      </c>
      <c r="F320" s="215" t="s">
        <v>374</v>
      </c>
      <c r="G320" s="212"/>
      <c r="H320" s="216">
        <v>10.6158</v>
      </c>
      <c r="I320" s="217"/>
      <c r="J320" s="212"/>
      <c r="K320" s="212"/>
      <c r="L320" s="218"/>
      <c r="M320" s="219"/>
      <c r="N320" s="220"/>
      <c r="O320" s="220"/>
      <c r="P320" s="220"/>
      <c r="Q320" s="220"/>
      <c r="R320" s="220"/>
      <c r="S320" s="220"/>
      <c r="T320" s="221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T320" s="222" t="s">
        <v>189</v>
      </c>
      <c r="AU320" s="222" t="s">
        <v>77</v>
      </c>
      <c r="AV320" s="12" t="s">
        <v>79</v>
      </c>
      <c r="AW320" s="12" t="s">
        <v>31</v>
      </c>
      <c r="AX320" s="12" t="s">
        <v>69</v>
      </c>
      <c r="AY320" s="222" t="s">
        <v>180</v>
      </c>
    </row>
    <row r="321" s="12" customFormat="1">
      <c r="A321" s="12"/>
      <c r="B321" s="211"/>
      <c r="C321" s="212"/>
      <c r="D321" s="213" t="s">
        <v>189</v>
      </c>
      <c r="E321" s="214" t="s">
        <v>19</v>
      </c>
      <c r="F321" s="215" t="s">
        <v>375</v>
      </c>
      <c r="G321" s="212"/>
      <c r="H321" s="216">
        <v>5.3170000000000002</v>
      </c>
      <c r="I321" s="217"/>
      <c r="J321" s="212"/>
      <c r="K321" s="212"/>
      <c r="L321" s="218"/>
      <c r="M321" s="219"/>
      <c r="N321" s="220"/>
      <c r="O321" s="220"/>
      <c r="P321" s="220"/>
      <c r="Q321" s="220"/>
      <c r="R321" s="220"/>
      <c r="S321" s="220"/>
      <c r="T321" s="221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T321" s="222" t="s">
        <v>189</v>
      </c>
      <c r="AU321" s="222" t="s">
        <v>77</v>
      </c>
      <c r="AV321" s="12" t="s">
        <v>79</v>
      </c>
      <c r="AW321" s="12" t="s">
        <v>31</v>
      </c>
      <c r="AX321" s="12" t="s">
        <v>69</v>
      </c>
      <c r="AY321" s="222" t="s">
        <v>180</v>
      </c>
    </row>
    <row r="322" s="15" customFormat="1">
      <c r="A322" s="15"/>
      <c r="B322" s="248"/>
      <c r="C322" s="249"/>
      <c r="D322" s="213" t="s">
        <v>189</v>
      </c>
      <c r="E322" s="250" t="s">
        <v>19</v>
      </c>
      <c r="F322" s="251" t="s">
        <v>256</v>
      </c>
      <c r="G322" s="249"/>
      <c r="H322" s="252">
        <v>214.92550000000003</v>
      </c>
      <c r="I322" s="253"/>
      <c r="J322" s="249"/>
      <c r="K322" s="249"/>
      <c r="L322" s="254"/>
      <c r="M322" s="255"/>
      <c r="N322" s="256"/>
      <c r="O322" s="256"/>
      <c r="P322" s="256"/>
      <c r="Q322" s="256"/>
      <c r="R322" s="256"/>
      <c r="S322" s="256"/>
      <c r="T322" s="257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8" t="s">
        <v>189</v>
      </c>
      <c r="AU322" s="258" t="s">
        <v>77</v>
      </c>
      <c r="AV322" s="15" t="s">
        <v>195</v>
      </c>
      <c r="AW322" s="15" t="s">
        <v>31</v>
      </c>
      <c r="AX322" s="15" t="s">
        <v>69</v>
      </c>
      <c r="AY322" s="258" t="s">
        <v>180</v>
      </c>
    </row>
    <row r="323" s="13" customFormat="1">
      <c r="A323" s="13"/>
      <c r="B323" s="223"/>
      <c r="C323" s="224"/>
      <c r="D323" s="213" t="s">
        <v>189</v>
      </c>
      <c r="E323" s="225" t="s">
        <v>19</v>
      </c>
      <c r="F323" s="226" t="s">
        <v>194</v>
      </c>
      <c r="G323" s="224"/>
      <c r="H323" s="227">
        <v>214.92550000000003</v>
      </c>
      <c r="I323" s="228"/>
      <c r="J323" s="224"/>
      <c r="K323" s="224"/>
      <c r="L323" s="229"/>
      <c r="M323" s="230"/>
      <c r="N323" s="231"/>
      <c r="O323" s="231"/>
      <c r="P323" s="231"/>
      <c r="Q323" s="231"/>
      <c r="R323" s="231"/>
      <c r="S323" s="231"/>
      <c r="T323" s="23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3" t="s">
        <v>189</v>
      </c>
      <c r="AU323" s="233" t="s">
        <v>77</v>
      </c>
      <c r="AV323" s="13" t="s">
        <v>185</v>
      </c>
      <c r="AW323" s="13" t="s">
        <v>31</v>
      </c>
      <c r="AX323" s="13" t="s">
        <v>77</v>
      </c>
      <c r="AY323" s="233" t="s">
        <v>180</v>
      </c>
    </row>
    <row r="324" s="2" customFormat="1" ht="24.15" customHeight="1">
      <c r="A324" s="40"/>
      <c r="B324" s="41"/>
      <c r="C324" s="198" t="s">
        <v>7</v>
      </c>
      <c r="D324" s="198" t="s">
        <v>181</v>
      </c>
      <c r="E324" s="199" t="s">
        <v>379</v>
      </c>
      <c r="F324" s="200" t="s">
        <v>380</v>
      </c>
      <c r="G324" s="201" t="s">
        <v>320</v>
      </c>
      <c r="H324" s="202">
        <v>11.6297</v>
      </c>
      <c r="I324" s="203"/>
      <c r="J324" s="204">
        <f>ROUND(I324*H324,2)</f>
        <v>0</v>
      </c>
      <c r="K324" s="200" t="s">
        <v>19</v>
      </c>
      <c r="L324" s="46"/>
      <c r="M324" s="205" t="s">
        <v>19</v>
      </c>
      <c r="N324" s="206" t="s">
        <v>40</v>
      </c>
      <c r="O324" s="86"/>
      <c r="P324" s="207">
        <f>O324*H324</f>
        <v>0</v>
      </c>
      <c r="Q324" s="207">
        <v>0</v>
      </c>
      <c r="R324" s="207">
        <f>Q324*H324</f>
        <v>0</v>
      </c>
      <c r="S324" s="207">
        <v>0</v>
      </c>
      <c r="T324" s="208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09" t="s">
        <v>185</v>
      </c>
      <c r="AT324" s="209" t="s">
        <v>181</v>
      </c>
      <c r="AU324" s="209" t="s">
        <v>77</v>
      </c>
      <c r="AY324" s="19" t="s">
        <v>180</v>
      </c>
      <c r="BE324" s="210">
        <f>IF(N324="základní",J324,0)</f>
        <v>0</v>
      </c>
      <c r="BF324" s="210">
        <f>IF(N324="snížená",J324,0)</f>
        <v>0</v>
      </c>
      <c r="BG324" s="210">
        <f>IF(N324="zákl. přenesená",J324,0)</f>
        <v>0</v>
      </c>
      <c r="BH324" s="210">
        <f>IF(N324="sníž. přenesená",J324,0)</f>
        <v>0</v>
      </c>
      <c r="BI324" s="210">
        <f>IF(N324="nulová",J324,0)</f>
        <v>0</v>
      </c>
      <c r="BJ324" s="19" t="s">
        <v>77</v>
      </c>
      <c r="BK324" s="210">
        <f>ROUND(I324*H324,2)</f>
        <v>0</v>
      </c>
      <c r="BL324" s="19" t="s">
        <v>185</v>
      </c>
      <c r="BM324" s="209" t="s">
        <v>381</v>
      </c>
    </row>
    <row r="325" s="12" customFormat="1">
      <c r="A325" s="12"/>
      <c r="B325" s="211"/>
      <c r="C325" s="212"/>
      <c r="D325" s="213" t="s">
        <v>189</v>
      </c>
      <c r="E325" s="214" t="s">
        <v>19</v>
      </c>
      <c r="F325" s="215" t="s">
        <v>382</v>
      </c>
      <c r="G325" s="212"/>
      <c r="H325" s="216">
        <v>11.6297</v>
      </c>
      <c r="I325" s="217"/>
      <c r="J325" s="212"/>
      <c r="K325" s="212"/>
      <c r="L325" s="218"/>
      <c r="M325" s="219"/>
      <c r="N325" s="220"/>
      <c r="O325" s="220"/>
      <c r="P325" s="220"/>
      <c r="Q325" s="220"/>
      <c r="R325" s="220"/>
      <c r="S325" s="220"/>
      <c r="T325" s="221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T325" s="222" t="s">
        <v>189</v>
      </c>
      <c r="AU325" s="222" t="s">
        <v>77</v>
      </c>
      <c r="AV325" s="12" t="s">
        <v>79</v>
      </c>
      <c r="AW325" s="12" t="s">
        <v>31</v>
      </c>
      <c r="AX325" s="12" t="s">
        <v>69</v>
      </c>
      <c r="AY325" s="222" t="s">
        <v>180</v>
      </c>
    </row>
    <row r="326" s="13" customFormat="1">
      <c r="A326" s="13"/>
      <c r="B326" s="223"/>
      <c r="C326" s="224"/>
      <c r="D326" s="213" t="s">
        <v>189</v>
      </c>
      <c r="E326" s="225" t="s">
        <v>19</v>
      </c>
      <c r="F326" s="226" t="s">
        <v>194</v>
      </c>
      <c r="G326" s="224"/>
      <c r="H326" s="227">
        <v>11.6297</v>
      </c>
      <c r="I326" s="228"/>
      <c r="J326" s="224"/>
      <c r="K326" s="224"/>
      <c r="L326" s="229"/>
      <c r="M326" s="230"/>
      <c r="N326" s="231"/>
      <c r="O326" s="231"/>
      <c r="P326" s="231"/>
      <c r="Q326" s="231"/>
      <c r="R326" s="231"/>
      <c r="S326" s="231"/>
      <c r="T326" s="23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3" t="s">
        <v>189</v>
      </c>
      <c r="AU326" s="233" t="s">
        <v>77</v>
      </c>
      <c r="AV326" s="13" t="s">
        <v>185</v>
      </c>
      <c r="AW326" s="13" t="s">
        <v>31</v>
      </c>
      <c r="AX326" s="13" t="s">
        <v>77</v>
      </c>
      <c r="AY326" s="233" t="s">
        <v>180</v>
      </c>
    </row>
    <row r="327" s="2" customFormat="1" ht="21.75" customHeight="1">
      <c r="A327" s="40"/>
      <c r="B327" s="41"/>
      <c r="C327" s="198" t="s">
        <v>232</v>
      </c>
      <c r="D327" s="198" t="s">
        <v>181</v>
      </c>
      <c r="E327" s="199" t="s">
        <v>383</v>
      </c>
      <c r="F327" s="200" t="s">
        <v>384</v>
      </c>
      <c r="G327" s="201" t="s">
        <v>385</v>
      </c>
      <c r="H327" s="202">
        <v>140</v>
      </c>
      <c r="I327" s="203"/>
      <c r="J327" s="204">
        <f>ROUND(I327*H327,2)</f>
        <v>0</v>
      </c>
      <c r="K327" s="200" t="s">
        <v>19</v>
      </c>
      <c r="L327" s="46"/>
      <c r="M327" s="205" t="s">
        <v>19</v>
      </c>
      <c r="N327" s="206" t="s">
        <v>40</v>
      </c>
      <c r="O327" s="86"/>
      <c r="P327" s="207">
        <f>O327*H327</f>
        <v>0</v>
      </c>
      <c r="Q327" s="207">
        <v>0</v>
      </c>
      <c r="R327" s="207">
        <f>Q327*H327</f>
        <v>0</v>
      </c>
      <c r="S327" s="207">
        <v>0</v>
      </c>
      <c r="T327" s="208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09" t="s">
        <v>185</v>
      </c>
      <c r="AT327" s="209" t="s">
        <v>181</v>
      </c>
      <c r="AU327" s="209" t="s">
        <v>77</v>
      </c>
      <c r="AY327" s="19" t="s">
        <v>180</v>
      </c>
      <c r="BE327" s="210">
        <f>IF(N327="základní",J327,0)</f>
        <v>0</v>
      </c>
      <c r="BF327" s="210">
        <f>IF(N327="snížená",J327,0)</f>
        <v>0</v>
      </c>
      <c r="BG327" s="210">
        <f>IF(N327="zákl. přenesená",J327,0)</f>
        <v>0</v>
      </c>
      <c r="BH327" s="210">
        <f>IF(N327="sníž. přenesená",J327,0)</f>
        <v>0</v>
      </c>
      <c r="BI327" s="210">
        <f>IF(N327="nulová",J327,0)</f>
        <v>0</v>
      </c>
      <c r="BJ327" s="19" t="s">
        <v>77</v>
      </c>
      <c r="BK327" s="210">
        <f>ROUND(I327*H327,2)</f>
        <v>0</v>
      </c>
      <c r="BL327" s="19" t="s">
        <v>185</v>
      </c>
      <c r="BM327" s="209" t="s">
        <v>386</v>
      </c>
    </row>
    <row r="328" s="12" customFormat="1">
      <c r="A328" s="12"/>
      <c r="B328" s="211"/>
      <c r="C328" s="212"/>
      <c r="D328" s="213" t="s">
        <v>189</v>
      </c>
      <c r="E328" s="214" t="s">
        <v>19</v>
      </c>
      <c r="F328" s="215" t="s">
        <v>387</v>
      </c>
      <c r="G328" s="212"/>
      <c r="H328" s="216">
        <v>140</v>
      </c>
      <c r="I328" s="217"/>
      <c r="J328" s="212"/>
      <c r="K328" s="212"/>
      <c r="L328" s="218"/>
      <c r="M328" s="219"/>
      <c r="N328" s="220"/>
      <c r="O328" s="220"/>
      <c r="P328" s="220"/>
      <c r="Q328" s="220"/>
      <c r="R328" s="220"/>
      <c r="S328" s="220"/>
      <c r="T328" s="221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T328" s="222" t="s">
        <v>189</v>
      </c>
      <c r="AU328" s="222" t="s">
        <v>77</v>
      </c>
      <c r="AV328" s="12" t="s">
        <v>79</v>
      </c>
      <c r="AW328" s="12" t="s">
        <v>31</v>
      </c>
      <c r="AX328" s="12" t="s">
        <v>69</v>
      </c>
      <c r="AY328" s="222" t="s">
        <v>180</v>
      </c>
    </row>
    <row r="329" s="13" customFormat="1">
      <c r="A329" s="13"/>
      <c r="B329" s="223"/>
      <c r="C329" s="224"/>
      <c r="D329" s="213" t="s">
        <v>189</v>
      </c>
      <c r="E329" s="225" t="s">
        <v>19</v>
      </c>
      <c r="F329" s="226" t="s">
        <v>194</v>
      </c>
      <c r="G329" s="224"/>
      <c r="H329" s="227">
        <v>140</v>
      </c>
      <c r="I329" s="228"/>
      <c r="J329" s="224"/>
      <c r="K329" s="224"/>
      <c r="L329" s="229"/>
      <c r="M329" s="230"/>
      <c r="N329" s="231"/>
      <c r="O329" s="231"/>
      <c r="P329" s="231"/>
      <c r="Q329" s="231"/>
      <c r="R329" s="231"/>
      <c r="S329" s="231"/>
      <c r="T329" s="23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3" t="s">
        <v>189</v>
      </c>
      <c r="AU329" s="233" t="s">
        <v>77</v>
      </c>
      <c r="AV329" s="13" t="s">
        <v>185</v>
      </c>
      <c r="AW329" s="13" t="s">
        <v>31</v>
      </c>
      <c r="AX329" s="13" t="s">
        <v>77</v>
      </c>
      <c r="AY329" s="233" t="s">
        <v>180</v>
      </c>
    </row>
    <row r="330" s="2" customFormat="1" ht="21.75" customHeight="1">
      <c r="A330" s="40"/>
      <c r="B330" s="41"/>
      <c r="C330" s="198" t="s">
        <v>388</v>
      </c>
      <c r="D330" s="198" t="s">
        <v>181</v>
      </c>
      <c r="E330" s="199" t="s">
        <v>389</v>
      </c>
      <c r="F330" s="200" t="s">
        <v>390</v>
      </c>
      <c r="G330" s="201" t="s">
        <v>391</v>
      </c>
      <c r="H330" s="202">
        <v>400</v>
      </c>
      <c r="I330" s="203"/>
      <c r="J330" s="204">
        <f>ROUND(I330*H330,2)</f>
        <v>0</v>
      </c>
      <c r="K330" s="200" t="s">
        <v>19</v>
      </c>
      <c r="L330" s="46"/>
      <c r="M330" s="205" t="s">
        <v>19</v>
      </c>
      <c r="N330" s="206" t="s">
        <v>40</v>
      </c>
      <c r="O330" s="86"/>
      <c r="P330" s="207">
        <f>O330*H330</f>
        <v>0</v>
      </c>
      <c r="Q330" s="207">
        <v>0</v>
      </c>
      <c r="R330" s="207">
        <f>Q330*H330</f>
        <v>0</v>
      </c>
      <c r="S330" s="207">
        <v>0</v>
      </c>
      <c r="T330" s="208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09" t="s">
        <v>185</v>
      </c>
      <c r="AT330" s="209" t="s">
        <v>181</v>
      </c>
      <c r="AU330" s="209" t="s">
        <v>77</v>
      </c>
      <c r="AY330" s="19" t="s">
        <v>180</v>
      </c>
      <c r="BE330" s="210">
        <f>IF(N330="základní",J330,0)</f>
        <v>0</v>
      </c>
      <c r="BF330" s="210">
        <f>IF(N330="snížená",J330,0)</f>
        <v>0</v>
      </c>
      <c r="BG330" s="210">
        <f>IF(N330="zákl. přenesená",J330,0)</f>
        <v>0</v>
      </c>
      <c r="BH330" s="210">
        <f>IF(N330="sníž. přenesená",J330,0)</f>
        <v>0</v>
      </c>
      <c r="BI330" s="210">
        <f>IF(N330="nulová",J330,0)</f>
        <v>0</v>
      </c>
      <c r="BJ330" s="19" t="s">
        <v>77</v>
      </c>
      <c r="BK330" s="210">
        <f>ROUND(I330*H330,2)</f>
        <v>0</v>
      </c>
      <c r="BL330" s="19" t="s">
        <v>185</v>
      </c>
      <c r="BM330" s="209" t="s">
        <v>392</v>
      </c>
    </row>
    <row r="331" s="12" customFormat="1">
      <c r="A331" s="12"/>
      <c r="B331" s="211"/>
      <c r="C331" s="212"/>
      <c r="D331" s="213" t="s">
        <v>189</v>
      </c>
      <c r="E331" s="214" t="s">
        <v>19</v>
      </c>
      <c r="F331" s="215" t="s">
        <v>393</v>
      </c>
      <c r="G331" s="212"/>
      <c r="H331" s="216">
        <v>400</v>
      </c>
      <c r="I331" s="217"/>
      <c r="J331" s="212"/>
      <c r="K331" s="212"/>
      <c r="L331" s="218"/>
      <c r="M331" s="219"/>
      <c r="N331" s="220"/>
      <c r="O331" s="220"/>
      <c r="P331" s="220"/>
      <c r="Q331" s="220"/>
      <c r="R331" s="220"/>
      <c r="S331" s="220"/>
      <c r="T331" s="221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T331" s="222" t="s">
        <v>189</v>
      </c>
      <c r="AU331" s="222" t="s">
        <v>77</v>
      </c>
      <c r="AV331" s="12" t="s">
        <v>79</v>
      </c>
      <c r="AW331" s="12" t="s">
        <v>31</v>
      </c>
      <c r="AX331" s="12" t="s">
        <v>69</v>
      </c>
      <c r="AY331" s="222" t="s">
        <v>180</v>
      </c>
    </row>
    <row r="332" s="13" customFormat="1">
      <c r="A332" s="13"/>
      <c r="B332" s="223"/>
      <c r="C332" s="224"/>
      <c r="D332" s="213" t="s">
        <v>189</v>
      </c>
      <c r="E332" s="225" t="s">
        <v>19</v>
      </c>
      <c r="F332" s="226" t="s">
        <v>194</v>
      </c>
      <c r="G332" s="224"/>
      <c r="H332" s="227">
        <v>400</v>
      </c>
      <c r="I332" s="228"/>
      <c r="J332" s="224"/>
      <c r="K332" s="224"/>
      <c r="L332" s="229"/>
      <c r="M332" s="230"/>
      <c r="N332" s="231"/>
      <c r="O332" s="231"/>
      <c r="P332" s="231"/>
      <c r="Q332" s="231"/>
      <c r="R332" s="231"/>
      <c r="S332" s="231"/>
      <c r="T332" s="23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3" t="s">
        <v>189</v>
      </c>
      <c r="AU332" s="233" t="s">
        <v>77</v>
      </c>
      <c r="AV332" s="13" t="s">
        <v>185</v>
      </c>
      <c r="AW332" s="13" t="s">
        <v>31</v>
      </c>
      <c r="AX332" s="13" t="s">
        <v>77</v>
      </c>
      <c r="AY332" s="233" t="s">
        <v>180</v>
      </c>
    </row>
    <row r="333" s="11" customFormat="1" ht="25.92" customHeight="1">
      <c r="A333" s="11"/>
      <c r="B333" s="184"/>
      <c r="C333" s="185"/>
      <c r="D333" s="186" t="s">
        <v>68</v>
      </c>
      <c r="E333" s="187" t="s">
        <v>195</v>
      </c>
      <c r="F333" s="187" t="s">
        <v>394</v>
      </c>
      <c r="G333" s="185"/>
      <c r="H333" s="185"/>
      <c r="I333" s="188"/>
      <c r="J333" s="189">
        <f>BK333</f>
        <v>0</v>
      </c>
      <c r="K333" s="185"/>
      <c r="L333" s="190"/>
      <c r="M333" s="191"/>
      <c r="N333" s="192"/>
      <c r="O333" s="192"/>
      <c r="P333" s="193">
        <f>SUM(P334:P551)</f>
        <v>0</v>
      </c>
      <c r="Q333" s="192"/>
      <c r="R333" s="193">
        <f>SUM(R334:R551)</f>
        <v>0</v>
      </c>
      <c r="S333" s="192"/>
      <c r="T333" s="194">
        <f>SUM(T334:T551)</f>
        <v>0</v>
      </c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R333" s="195" t="s">
        <v>77</v>
      </c>
      <c r="AT333" s="196" t="s">
        <v>68</v>
      </c>
      <c r="AU333" s="196" t="s">
        <v>69</v>
      </c>
      <c r="AY333" s="195" t="s">
        <v>180</v>
      </c>
      <c r="BK333" s="197">
        <f>SUM(BK334:BK551)</f>
        <v>0</v>
      </c>
    </row>
    <row r="334" s="2" customFormat="1" ht="44.25" customHeight="1">
      <c r="A334" s="40"/>
      <c r="B334" s="41"/>
      <c r="C334" s="198" t="s">
        <v>236</v>
      </c>
      <c r="D334" s="198" t="s">
        <v>181</v>
      </c>
      <c r="E334" s="199" t="s">
        <v>395</v>
      </c>
      <c r="F334" s="200" t="s">
        <v>396</v>
      </c>
      <c r="G334" s="201" t="s">
        <v>188</v>
      </c>
      <c r="H334" s="202">
        <v>233.21576999999999</v>
      </c>
      <c r="I334" s="203"/>
      <c r="J334" s="204">
        <f>ROUND(I334*H334,2)</f>
        <v>0</v>
      </c>
      <c r="K334" s="200" t="s">
        <v>19</v>
      </c>
      <c r="L334" s="46"/>
      <c r="M334" s="205" t="s">
        <v>19</v>
      </c>
      <c r="N334" s="206" t="s">
        <v>40</v>
      </c>
      <c r="O334" s="86"/>
      <c r="P334" s="207">
        <f>O334*H334</f>
        <v>0</v>
      </c>
      <c r="Q334" s="207">
        <v>0</v>
      </c>
      <c r="R334" s="207">
        <f>Q334*H334</f>
        <v>0</v>
      </c>
      <c r="S334" s="207">
        <v>0</v>
      </c>
      <c r="T334" s="208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09" t="s">
        <v>185</v>
      </c>
      <c r="AT334" s="209" t="s">
        <v>181</v>
      </c>
      <c r="AU334" s="209" t="s">
        <v>77</v>
      </c>
      <c r="AY334" s="19" t="s">
        <v>180</v>
      </c>
      <c r="BE334" s="210">
        <f>IF(N334="základní",J334,0)</f>
        <v>0</v>
      </c>
      <c r="BF334" s="210">
        <f>IF(N334="snížená",J334,0)</f>
        <v>0</v>
      </c>
      <c r="BG334" s="210">
        <f>IF(N334="zákl. přenesená",J334,0)</f>
        <v>0</v>
      </c>
      <c r="BH334" s="210">
        <f>IF(N334="sníž. přenesená",J334,0)</f>
        <v>0</v>
      </c>
      <c r="BI334" s="210">
        <f>IF(N334="nulová",J334,0)</f>
        <v>0</v>
      </c>
      <c r="BJ334" s="19" t="s">
        <v>77</v>
      </c>
      <c r="BK334" s="210">
        <f>ROUND(I334*H334,2)</f>
        <v>0</v>
      </c>
      <c r="BL334" s="19" t="s">
        <v>185</v>
      </c>
      <c r="BM334" s="209" t="s">
        <v>397</v>
      </c>
    </row>
    <row r="335" s="14" customFormat="1">
      <c r="A335" s="14"/>
      <c r="B335" s="238"/>
      <c r="C335" s="239"/>
      <c r="D335" s="213" t="s">
        <v>189</v>
      </c>
      <c r="E335" s="240" t="s">
        <v>19</v>
      </c>
      <c r="F335" s="241" t="s">
        <v>398</v>
      </c>
      <c r="G335" s="239"/>
      <c r="H335" s="240" t="s">
        <v>19</v>
      </c>
      <c r="I335" s="242"/>
      <c r="J335" s="239"/>
      <c r="K335" s="239"/>
      <c r="L335" s="243"/>
      <c r="M335" s="244"/>
      <c r="N335" s="245"/>
      <c r="O335" s="245"/>
      <c r="P335" s="245"/>
      <c r="Q335" s="245"/>
      <c r="R335" s="245"/>
      <c r="S335" s="245"/>
      <c r="T335" s="24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7" t="s">
        <v>189</v>
      </c>
      <c r="AU335" s="247" t="s">
        <v>77</v>
      </c>
      <c r="AV335" s="14" t="s">
        <v>77</v>
      </c>
      <c r="AW335" s="14" t="s">
        <v>31</v>
      </c>
      <c r="AX335" s="14" t="s">
        <v>69</v>
      </c>
      <c r="AY335" s="247" t="s">
        <v>180</v>
      </c>
    </row>
    <row r="336" s="12" customFormat="1">
      <c r="A336" s="12"/>
      <c r="B336" s="211"/>
      <c r="C336" s="212"/>
      <c r="D336" s="213" t="s">
        <v>189</v>
      </c>
      <c r="E336" s="214" t="s">
        <v>19</v>
      </c>
      <c r="F336" s="215" t="s">
        <v>399</v>
      </c>
      <c r="G336" s="212"/>
      <c r="H336" s="216">
        <v>9.6602300000000003</v>
      </c>
      <c r="I336" s="217"/>
      <c r="J336" s="212"/>
      <c r="K336" s="212"/>
      <c r="L336" s="218"/>
      <c r="M336" s="219"/>
      <c r="N336" s="220"/>
      <c r="O336" s="220"/>
      <c r="P336" s="220"/>
      <c r="Q336" s="220"/>
      <c r="R336" s="220"/>
      <c r="S336" s="220"/>
      <c r="T336" s="221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T336" s="222" t="s">
        <v>189</v>
      </c>
      <c r="AU336" s="222" t="s">
        <v>77</v>
      </c>
      <c r="AV336" s="12" t="s">
        <v>79</v>
      </c>
      <c r="AW336" s="12" t="s">
        <v>31</v>
      </c>
      <c r="AX336" s="12" t="s">
        <v>69</v>
      </c>
      <c r="AY336" s="222" t="s">
        <v>180</v>
      </c>
    </row>
    <row r="337" s="12" customFormat="1">
      <c r="A337" s="12"/>
      <c r="B337" s="211"/>
      <c r="C337" s="212"/>
      <c r="D337" s="213" t="s">
        <v>189</v>
      </c>
      <c r="E337" s="214" t="s">
        <v>19</v>
      </c>
      <c r="F337" s="215" t="s">
        <v>400</v>
      </c>
      <c r="G337" s="212"/>
      <c r="H337" s="216">
        <v>-0.86399999999999999</v>
      </c>
      <c r="I337" s="217"/>
      <c r="J337" s="212"/>
      <c r="K337" s="212"/>
      <c r="L337" s="218"/>
      <c r="M337" s="219"/>
      <c r="N337" s="220"/>
      <c r="O337" s="220"/>
      <c r="P337" s="220"/>
      <c r="Q337" s="220"/>
      <c r="R337" s="220"/>
      <c r="S337" s="220"/>
      <c r="T337" s="221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T337" s="222" t="s">
        <v>189</v>
      </c>
      <c r="AU337" s="222" t="s">
        <v>77</v>
      </c>
      <c r="AV337" s="12" t="s">
        <v>79</v>
      </c>
      <c r="AW337" s="12" t="s">
        <v>31</v>
      </c>
      <c r="AX337" s="12" t="s">
        <v>69</v>
      </c>
      <c r="AY337" s="222" t="s">
        <v>180</v>
      </c>
    </row>
    <row r="338" s="12" customFormat="1">
      <c r="A338" s="12"/>
      <c r="B338" s="211"/>
      <c r="C338" s="212"/>
      <c r="D338" s="213" t="s">
        <v>189</v>
      </c>
      <c r="E338" s="214" t="s">
        <v>19</v>
      </c>
      <c r="F338" s="215" t="s">
        <v>401</v>
      </c>
      <c r="G338" s="212"/>
      <c r="H338" s="216">
        <v>14.03054</v>
      </c>
      <c r="I338" s="217"/>
      <c r="J338" s="212"/>
      <c r="K338" s="212"/>
      <c r="L338" s="218"/>
      <c r="M338" s="219"/>
      <c r="N338" s="220"/>
      <c r="O338" s="220"/>
      <c r="P338" s="220"/>
      <c r="Q338" s="220"/>
      <c r="R338" s="220"/>
      <c r="S338" s="220"/>
      <c r="T338" s="221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T338" s="222" t="s">
        <v>189</v>
      </c>
      <c r="AU338" s="222" t="s">
        <v>77</v>
      </c>
      <c r="AV338" s="12" t="s">
        <v>79</v>
      </c>
      <c r="AW338" s="12" t="s">
        <v>31</v>
      </c>
      <c r="AX338" s="12" t="s">
        <v>69</v>
      </c>
      <c r="AY338" s="222" t="s">
        <v>180</v>
      </c>
    </row>
    <row r="339" s="12" customFormat="1">
      <c r="A339" s="12"/>
      <c r="B339" s="211"/>
      <c r="C339" s="212"/>
      <c r="D339" s="213" t="s">
        <v>189</v>
      </c>
      <c r="E339" s="214" t="s">
        <v>19</v>
      </c>
      <c r="F339" s="215" t="s">
        <v>402</v>
      </c>
      <c r="G339" s="212"/>
      <c r="H339" s="216">
        <v>-0.64500000000000002</v>
      </c>
      <c r="I339" s="217"/>
      <c r="J339" s="212"/>
      <c r="K339" s="212"/>
      <c r="L339" s="218"/>
      <c r="M339" s="219"/>
      <c r="N339" s="220"/>
      <c r="O339" s="220"/>
      <c r="P339" s="220"/>
      <c r="Q339" s="220"/>
      <c r="R339" s="220"/>
      <c r="S339" s="220"/>
      <c r="T339" s="221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T339" s="222" t="s">
        <v>189</v>
      </c>
      <c r="AU339" s="222" t="s">
        <v>77</v>
      </c>
      <c r="AV339" s="12" t="s">
        <v>79</v>
      </c>
      <c r="AW339" s="12" t="s">
        <v>31</v>
      </c>
      <c r="AX339" s="12" t="s">
        <v>69</v>
      </c>
      <c r="AY339" s="222" t="s">
        <v>180</v>
      </c>
    </row>
    <row r="340" s="12" customFormat="1">
      <c r="A340" s="12"/>
      <c r="B340" s="211"/>
      <c r="C340" s="212"/>
      <c r="D340" s="213" t="s">
        <v>189</v>
      </c>
      <c r="E340" s="214" t="s">
        <v>19</v>
      </c>
      <c r="F340" s="215" t="s">
        <v>403</v>
      </c>
      <c r="G340" s="212"/>
      <c r="H340" s="216">
        <v>-2.0385</v>
      </c>
      <c r="I340" s="217"/>
      <c r="J340" s="212"/>
      <c r="K340" s="212"/>
      <c r="L340" s="218"/>
      <c r="M340" s="219"/>
      <c r="N340" s="220"/>
      <c r="O340" s="220"/>
      <c r="P340" s="220"/>
      <c r="Q340" s="220"/>
      <c r="R340" s="220"/>
      <c r="S340" s="220"/>
      <c r="T340" s="221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T340" s="222" t="s">
        <v>189</v>
      </c>
      <c r="AU340" s="222" t="s">
        <v>77</v>
      </c>
      <c r="AV340" s="12" t="s">
        <v>79</v>
      </c>
      <c r="AW340" s="12" t="s">
        <v>31</v>
      </c>
      <c r="AX340" s="12" t="s">
        <v>69</v>
      </c>
      <c r="AY340" s="222" t="s">
        <v>180</v>
      </c>
    </row>
    <row r="341" s="12" customFormat="1">
      <c r="A341" s="12"/>
      <c r="B341" s="211"/>
      <c r="C341" s="212"/>
      <c r="D341" s="213" t="s">
        <v>189</v>
      </c>
      <c r="E341" s="214" t="s">
        <v>19</v>
      </c>
      <c r="F341" s="215" t="s">
        <v>404</v>
      </c>
      <c r="G341" s="212"/>
      <c r="H341" s="216">
        <v>12.117749999999999</v>
      </c>
      <c r="I341" s="217"/>
      <c r="J341" s="212"/>
      <c r="K341" s="212"/>
      <c r="L341" s="218"/>
      <c r="M341" s="219"/>
      <c r="N341" s="220"/>
      <c r="O341" s="220"/>
      <c r="P341" s="220"/>
      <c r="Q341" s="220"/>
      <c r="R341" s="220"/>
      <c r="S341" s="220"/>
      <c r="T341" s="221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T341" s="222" t="s">
        <v>189</v>
      </c>
      <c r="AU341" s="222" t="s">
        <v>77</v>
      </c>
      <c r="AV341" s="12" t="s">
        <v>79</v>
      </c>
      <c r="AW341" s="12" t="s">
        <v>31</v>
      </c>
      <c r="AX341" s="12" t="s">
        <v>69</v>
      </c>
      <c r="AY341" s="222" t="s">
        <v>180</v>
      </c>
    </row>
    <row r="342" s="12" customFormat="1">
      <c r="A342" s="12"/>
      <c r="B342" s="211"/>
      <c r="C342" s="212"/>
      <c r="D342" s="213" t="s">
        <v>189</v>
      </c>
      <c r="E342" s="214" t="s">
        <v>19</v>
      </c>
      <c r="F342" s="215" t="s">
        <v>405</v>
      </c>
      <c r="G342" s="212"/>
      <c r="H342" s="216">
        <v>-0.64500000000000002</v>
      </c>
      <c r="I342" s="217"/>
      <c r="J342" s="212"/>
      <c r="K342" s="212"/>
      <c r="L342" s="218"/>
      <c r="M342" s="219"/>
      <c r="N342" s="220"/>
      <c r="O342" s="220"/>
      <c r="P342" s="220"/>
      <c r="Q342" s="220"/>
      <c r="R342" s="220"/>
      <c r="S342" s="220"/>
      <c r="T342" s="221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T342" s="222" t="s">
        <v>189</v>
      </c>
      <c r="AU342" s="222" t="s">
        <v>77</v>
      </c>
      <c r="AV342" s="12" t="s">
        <v>79</v>
      </c>
      <c r="AW342" s="12" t="s">
        <v>31</v>
      </c>
      <c r="AX342" s="12" t="s">
        <v>69</v>
      </c>
      <c r="AY342" s="222" t="s">
        <v>180</v>
      </c>
    </row>
    <row r="343" s="12" customFormat="1">
      <c r="A343" s="12"/>
      <c r="B343" s="211"/>
      <c r="C343" s="212"/>
      <c r="D343" s="213" t="s">
        <v>189</v>
      </c>
      <c r="E343" s="214" t="s">
        <v>19</v>
      </c>
      <c r="F343" s="215" t="s">
        <v>406</v>
      </c>
      <c r="G343" s="212"/>
      <c r="H343" s="216">
        <v>-0.60599999999999998</v>
      </c>
      <c r="I343" s="217"/>
      <c r="J343" s="212"/>
      <c r="K343" s="212"/>
      <c r="L343" s="218"/>
      <c r="M343" s="219"/>
      <c r="N343" s="220"/>
      <c r="O343" s="220"/>
      <c r="P343" s="220"/>
      <c r="Q343" s="220"/>
      <c r="R343" s="220"/>
      <c r="S343" s="220"/>
      <c r="T343" s="221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T343" s="222" t="s">
        <v>189</v>
      </c>
      <c r="AU343" s="222" t="s">
        <v>77</v>
      </c>
      <c r="AV343" s="12" t="s">
        <v>79</v>
      </c>
      <c r="AW343" s="12" t="s">
        <v>31</v>
      </c>
      <c r="AX343" s="12" t="s">
        <v>69</v>
      </c>
      <c r="AY343" s="222" t="s">
        <v>180</v>
      </c>
    </row>
    <row r="344" s="12" customFormat="1">
      <c r="A344" s="12"/>
      <c r="B344" s="211"/>
      <c r="C344" s="212"/>
      <c r="D344" s="213" t="s">
        <v>189</v>
      </c>
      <c r="E344" s="214" t="s">
        <v>19</v>
      </c>
      <c r="F344" s="215" t="s">
        <v>407</v>
      </c>
      <c r="G344" s="212"/>
      <c r="H344" s="216">
        <v>3.2691499999999998</v>
      </c>
      <c r="I344" s="217"/>
      <c r="J344" s="212"/>
      <c r="K344" s="212"/>
      <c r="L344" s="218"/>
      <c r="M344" s="219"/>
      <c r="N344" s="220"/>
      <c r="O344" s="220"/>
      <c r="P344" s="220"/>
      <c r="Q344" s="220"/>
      <c r="R344" s="220"/>
      <c r="S344" s="220"/>
      <c r="T344" s="221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T344" s="222" t="s">
        <v>189</v>
      </c>
      <c r="AU344" s="222" t="s">
        <v>77</v>
      </c>
      <c r="AV344" s="12" t="s">
        <v>79</v>
      </c>
      <c r="AW344" s="12" t="s">
        <v>31</v>
      </c>
      <c r="AX344" s="12" t="s">
        <v>69</v>
      </c>
      <c r="AY344" s="222" t="s">
        <v>180</v>
      </c>
    </row>
    <row r="345" s="12" customFormat="1">
      <c r="A345" s="12"/>
      <c r="B345" s="211"/>
      <c r="C345" s="212"/>
      <c r="D345" s="213" t="s">
        <v>189</v>
      </c>
      <c r="E345" s="214" t="s">
        <v>19</v>
      </c>
      <c r="F345" s="215" t="s">
        <v>408</v>
      </c>
      <c r="G345" s="212"/>
      <c r="H345" s="216">
        <v>2.6847799999999999</v>
      </c>
      <c r="I345" s="217"/>
      <c r="J345" s="212"/>
      <c r="K345" s="212"/>
      <c r="L345" s="218"/>
      <c r="M345" s="219"/>
      <c r="N345" s="220"/>
      <c r="O345" s="220"/>
      <c r="P345" s="220"/>
      <c r="Q345" s="220"/>
      <c r="R345" s="220"/>
      <c r="S345" s="220"/>
      <c r="T345" s="221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T345" s="222" t="s">
        <v>189</v>
      </c>
      <c r="AU345" s="222" t="s">
        <v>77</v>
      </c>
      <c r="AV345" s="12" t="s">
        <v>79</v>
      </c>
      <c r="AW345" s="12" t="s">
        <v>31</v>
      </c>
      <c r="AX345" s="12" t="s">
        <v>69</v>
      </c>
      <c r="AY345" s="222" t="s">
        <v>180</v>
      </c>
    </row>
    <row r="346" s="12" customFormat="1">
      <c r="A346" s="12"/>
      <c r="B346" s="211"/>
      <c r="C346" s="212"/>
      <c r="D346" s="213" t="s">
        <v>189</v>
      </c>
      <c r="E346" s="214" t="s">
        <v>19</v>
      </c>
      <c r="F346" s="215" t="s">
        <v>409</v>
      </c>
      <c r="G346" s="212"/>
      <c r="H346" s="216">
        <v>2.5549200000000001</v>
      </c>
      <c r="I346" s="217"/>
      <c r="J346" s="212"/>
      <c r="K346" s="212"/>
      <c r="L346" s="218"/>
      <c r="M346" s="219"/>
      <c r="N346" s="220"/>
      <c r="O346" s="220"/>
      <c r="P346" s="220"/>
      <c r="Q346" s="220"/>
      <c r="R346" s="220"/>
      <c r="S346" s="220"/>
      <c r="T346" s="221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T346" s="222" t="s">
        <v>189</v>
      </c>
      <c r="AU346" s="222" t="s">
        <v>77</v>
      </c>
      <c r="AV346" s="12" t="s">
        <v>79</v>
      </c>
      <c r="AW346" s="12" t="s">
        <v>31</v>
      </c>
      <c r="AX346" s="12" t="s">
        <v>69</v>
      </c>
      <c r="AY346" s="222" t="s">
        <v>180</v>
      </c>
    </row>
    <row r="347" s="12" customFormat="1">
      <c r="A347" s="12"/>
      <c r="B347" s="211"/>
      <c r="C347" s="212"/>
      <c r="D347" s="213" t="s">
        <v>189</v>
      </c>
      <c r="E347" s="214" t="s">
        <v>19</v>
      </c>
      <c r="F347" s="215" t="s">
        <v>410</v>
      </c>
      <c r="G347" s="212"/>
      <c r="H347" s="216">
        <v>-0.52800000000000002</v>
      </c>
      <c r="I347" s="217"/>
      <c r="J347" s="212"/>
      <c r="K347" s="212"/>
      <c r="L347" s="218"/>
      <c r="M347" s="219"/>
      <c r="N347" s="220"/>
      <c r="O347" s="220"/>
      <c r="P347" s="220"/>
      <c r="Q347" s="220"/>
      <c r="R347" s="220"/>
      <c r="S347" s="220"/>
      <c r="T347" s="221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T347" s="222" t="s">
        <v>189</v>
      </c>
      <c r="AU347" s="222" t="s">
        <v>77</v>
      </c>
      <c r="AV347" s="12" t="s">
        <v>79</v>
      </c>
      <c r="AW347" s="12" t="s">
        <v>31</v>
      </c>
      <c r="AX347" s="12" t="s">
        <v>69</v>
      </c>
      <c r="AY347" s="222" t="s">
        <v>180</v>
      </c>
    </row>
    <row r="348" s="12" customFormat="1">
      <c r="A348" s="12"/>
      <c r="B348" s="211"/>
      <c r="C348" s="212"/>
      <c r="D348" s="213" t="s">
        <v>189</v>
      </c>
      <c r="E348" s="214" t="s">
        <v>19</v>
      </c>
      <c r="F348" s="215" t="s">
        <v>411</v>
      </c>
      <c r="G348" s="212"/>
      <c r="H348" s="216">
        <v>-0.86399999999999999</v>
      </c>
      <c r="I348" s="217"/>
      <c r="J348" s="212"/>
      <c r="K348" s="212"/>
      <c r="L348" s="218"/>
      <c r="M348" s="219"/>
      <c r="N348" s="220"/>
      <c r="O348" s="220"/>
      <c r="P348" s="220"/>
      <c r="Q348" s="220"/>
      <c r="R348" s="220"/>
      <c r="S348" s="220"/>
      <c r="T348" s="221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T348" s="222" t="s">
        <v>189</v>
      </c>
      <c r="AU348" s="222" t="s">
        <v>77</v>
      </c>
      <c r="AV348" s="12" t="s">
        <v>79</v>
      </c>
      <c r="AW348" s="12" t="s">
        <v>31</v>
      </c>
      <c r="AX348" s="12" t="s">
        <v>69</v>
      </c>
      <c r="AY348" s="222" t="s">
        <v>180</v>
      </c>
    </row>
    <row r="349" s="12" customFormat="1">
      <c r="A349" s="12"/>
      <c r="B349" s="211"/>
      <c r="C349" s="212"/>
      <c r="D349" s="213" t="s">
        <v>189</v>
      </c>
      <c r="E349" s="214" t="s">
        <v>19</v>
      </c>
      <c r="F349" s="215" t="s">
        <v>412</v>
      </c>
      <c r="G349" s="212"/>
      <c r="H349" s="216">
        <v>16.401</v>
      </c>
      <c r="I349" s="217"/>
      <c r="J349" s="212"/>
      <c r="K349" s="212"/>
      <c r="L349" s="218"/>
      <c r="M349" s="219"/>
      <c r="N349" s="220"/>
      <c r="O349" s="220"/>
      <c r="P349" s="220"/>
      <c r="Q349" s="220"/>
      <c r="R349" s="220"/>
      <c r="S349" s="220"/>
      <c r="T349" s="221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T349" s="222" t="s">
        <v>189</v>
      </c>
      <c r="AU349" s="222" t="s">
        <v>77</v>
      </c>
      <c r="AV349" s="12" t="s">
        <v>79</v>
      </c>
      <c r="AW349" s="12" t="s">
        <v>31</v>
      </c>
      <c r="AX349" s="12" t="s">
        <v>69</v>
      </c>
      <c r="AY349" s="222" t="s">
        <v>180</v>
      </c>
    </row>
    <row r="350" s="12" customFormat="1">
      <c r="A350" s="12"/>
      <c r="B350" s="211"/>
      <c r="C350" s="212"/>
      <c r="D350" s="213" t="s">
        <v>189</v>
      </c>
      <c r="E350" s="214" t="s">
        <v>19</v>
      </c>
      <c r="F350" s="215" t="s">
        <v>413</v>
      </c>
      <c r="G350" s="212"/>
      <c r="H350" s="216">
        <v>-1.2</v>
      </c>
      <c r="I350" s="217"/>
      <c r="J350" s="212"/>
      <c r="K350" s="212"/>
      <c r="L350" s="218"/>
      <c r="M350" s="219"/>
      <c r="N350" s="220"/>
      <c r="O350" s="220"/>
      <c r="P350" s="220"/>
      <c r="Q350" s="220"/>
      <c r="R350" s="220"/>
      <c r="S350" s="220"/>
      <c r="T350" s="221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T350" s="222" t="s">
        <v>189</v>
      </c>
      <c r="AU350" s="222" t="s">
        <v>77</v>
      </c>
      <c r="AV350" s="12" t="s">
        <v>79</v>
      </c>
      <c r="AW350" s="12" t="s">
        <v>31</v>
      </c>
      <c r="AX350" s="12" t="s">
        <v>69</v>
      </c>
      <c r="AY350" s="222" t="s">
        <v>180</v>
      </c>
    </row>
    <row r="351" s="12" customFormat="1">
      <c r="A351" s="12"/>
      <c r="B351" s="211"/>
      <c r="C351" s="212"/>
      <c r="D351" s="213" t="s">
        <v>189</v>
      </c>
      <c r="E351" s="214" t="s">
        <v>19</v>
      </c>
      <c r="F351" s="215" t="s">
        <v>411</v>
      </c>
      <c r="G351" s="212"/>
      <c r="H351" s="216">
        <v>-0.86399999999999999</v>
      </c>
      <c r="I351" s="217"/>
      <c r="J351" s="212"/>
      <c r="K351" s="212"/>
      <c r="L351" s="218"/>
      <c r="M351" s="219"/>
      <c r="N351" s="220"/>
      <c r="O351" s="220"/>
      <c r="P351" s="220"/>
      <c r="Q351" s="220"/>
      <c r="R351" s="220"/>
      <c r="S351" s="220"/>
      <c r="T351" s="221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T351" s="222" t="s">
        <v>189</v>
      </c>
      <c r="AU351" s="222" t="s">
        <v>77</v>
      </c>
      <c r="AV351" s="12" t="s">
        <v>79</v>
      </c>
      <c r="AW351" s="12" t="s">
        <v>31</v>
      </c>
      <c r="AX351" s="12" t="s">
        <v>69</v>
      </c>
      <c r="AY351" s="222" t="s">
        <v>180</v>
      </c>
    </row>
    <row r="352" s="12" customFormat="1">
      <c r="A352" s="12"/>
      <c r="B352" s="211"/>
      <c r="C352" s="212"/>
      <c r="D352" s="213" t="s">
        <v>189</v>
      </c>
      <c r="E352" s="214" t="s">
        <v>19</v>
      </c>
      <c r="F352" s="215" t="s">
        <v>414</v>
      </c>
      <c r="G352" s="212"/>
      <c r="H352" s="216">
        <v>3.2224499999999998</v>
      </c>
      <c r="I352" s="217"/>
      <c r="J352" s="212"/>
      <c r="K352" s="212"/>
      <c r="L352" s="218"/>
      <c r="M352" s="219"/>
      <c r="N352" s="220"/>
      <c r="O352" s="220"/>
      <c r="P352" s="220"/>
      <c r="Q352" s="220"/>
      <c r="R352" s="220"/>
      <c r="S352" s="220"/>
      <c r="T352" s="221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T352" s="222" t="s">
        <v>189</v>
      </c>
      <c r="AU352" s="222" t="s">
        <v>77</v>
      </c>
      <c r="AV352" s="12" t="s">
        <v>79</v>
      </c>
      <c r="AW352" s="12" t="s">
        <v>31</v>
      </c>
      <c r="AX352" s="12" t="s">
        <v>69</v>
      </c>
      <c r="AY352" s="222" t="s">
        <v>180</v>
      </c>
    </row>
    <row r="353" s="12" customFormat="1">
      <c r="A353" s="12"/>
      <c r="B353" s="211"/>
      <c r="C353" s="212"/>
      <c r="D353" s="213" t="s">
        <v>189</v>
      </c>
      <c r="E353" s="214" t="s">
        <v>19</v>
      </c>
      <c r="F353" s="215" t="s">
        <v>415</v>
      </c>
      <c r="G353" s="212"/>
      <c r="H353" s="216">
        <v>2.9671500000000002</v>
      </c>
      <c r="I353" s="217"/>
      <c r="J353" s="212"/>
      <c r="K353" s="212"/>
      <c r="L353" s="218"/>
      <c r="M353" s="219"/>
      <c r="N353" s="220"/>
      <c r="O353" s="220"/>
      <c r="P353" s="220"/>
      <c r="Q353" s="220"/>
      <c r="R353" s="220"/>
      <c r="S353" s="220"/>
      <c r="T353" s="221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T353" s="222" t="s">
        <v>189</v>
      </c>
      <c r="AU353" s="222" t="s">
        <v>77</v>
      </c>
      <c r="AV353" s="12" t="s">
        <v>79</v>
      </c>
      <c r="AW353" s="12" t="s">
        <v>31</v>
      </c>
      <c r="AX353" s="12" t="s">
        <v>69</v>
      </c>
      <c r="AY353" s="222" t="s">
        <v>180</v>
      </c>
    </row>
    <row r="354" s="12" customFormat="1">
      <c r="A354" s="12"/>
      <c r="B354" s="211"/>
      <c r="C354" s="212"/>
      <c r="D354" s="213" t="s">
        <v>189</v>
      </c>
      <c r="E354" s="214" t="s">
        <v>19</v>
      </c>
      <c r="F354" s="215" t="s">
        <v>416</v>
      </c>
      <c r="G354" s="212"/>
      <c r="H354" s="216">
        <v>2.0951300000000002</v>
      </c>
      <c r="I354" s="217"/>
      <c r="J354" s="212"/>
      <c r="K354" s="212"/>
      <c r="L354" s="218"/>
      <c r="M354" s="219"/>
      <c r="N354" s="220"/>
      <c r="O354" s="220"/>
      <c r="P354" s="220"/>
      <c r="Q354" s="220"/>
      <c r="R354" s="220"/>
      <c r="S354" s="220"/>
      <c r="T354" s="221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T354" s="222" t="s">
        <v>189</v>
      </c>
      <c r="AU354" s="222" t="s">
        <v>77</v>
      </c>
      <c r="AV354" s="12" t="s">
        <v>79</v>
      </c>
      <c r="AW354" s="12" t="s">
        <v>31</v>
      </c>
      <c r="AX354" s="12" t="s">
        <v>69</v>
      </c>
      <c r="AY354" s="222" t="s">
        <v>180</v>
      </c>
    </row>
    <row r="355" s="12" customFormat="1">
      <c r="A355" s="12"/>
      <c r="B355" s="211"/>
      <c r="C355" s="212"/>
      <c r="D355" s="213" t="s">
        <v>189</v>
      </c>
      <c r="E355" s="214" t="s">
        <v>19</v>
      </c>
      <c r="F355" s="215" t="s">
        <v>417</v>
      </c>
      <c r="G355" s="212"/>
      <c r="H355" s="216">
        <v>-0.79000000000000004</v>
      </c>
      <c r="I355" s="217"/>
      <c r="J355" s="212"/>
      <c r="K355" s="212"/>
      <c r="L355" s="218"/>
      <c r="M355" s="219"/>
      <c r="N355" s="220"/>
      <c r="O355" s="220"/>
      <c r="P355" s="220"/>
      <c r="Q355" s="220"/>
      <c r="R355" s="220"/>
      <c r="S355" s="220"/>
      <c r="T355" s="221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T355" s="222" t="s">
        <v>189</v>
      </c>
      <c r="AU355" s="222" t="s">
        <v>77</v>
      </c>
      <c r="AV355" s="12" t="s">
        <v>79</v>
      </c>
      <c r="AW355" s="12" t="s">
        <v>31</v>
      </c>
      <c r="AX355" s="12" t="s">
        <v>69</v>
      </c>
      <c r="AY355" s="222" t="s">
        <v>180</v>
      </c>
    </row>
    <row r="356" s="12" customFormat="1">
      <c r="A356" s="12"/>
      <c r="B356" s="211"/>
      <c r="C356" s="212"/>
      <c r="D356" s="213" t="s">
        <v>189</v>
      </c>
      <c r="E356" s="214" t="s">
        <v>19</v>
      </c>
      <c r="F356" s="215" t="s">
        <v>418</v>
      </c>
      <c r="G356" s="212"/>
      <c r="H356" s="216">
        <v>2.9897999999999998</v>
      </c>
      <c r="I356" s="217"/>
      <c r="J356" s="212"/>
      <c r="K356" s="212"/>
      <c r="L356" s="218"/>
      <c r="M356" s="219"/>
      <c r="N356" s="220"/>
      <c r="O356" s="220"/>
      <c r="P356" s="220"/>
      <c r="Q356" s="220"/>
      <c r="R356" s="220"/>
      <c r="S356" s="220"/>
      <c r="T356" s="221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T356" s="222" t="s">
        <v>189</v>
      </c>
      <c r="AU356" s="222" t="s">
        <v>77</v>
      </c>
      <c r="AV356" s="12" t="s">
        <v>79</v>
      </c>
      <c r="AW356" s="12" t="s">
        <v>31</v>
      </c>
      <c r="AX356" s="12" t="s">
        <v>69</v>
      </c>
      <c r="AY356" s="222" t="s">
        <v>180</v>
      </c>
    </row>
    <row r="357" s="12" customFormat="1">
      <c r="A357" s="12"/>
      <c r="B357" s="211"/>
      <c r="C357" s="212"/>
      <c r="D357" s="213" t="s">
        <v>189</v>
      </c>
      <c r="E357" s="214" t="s">
        <v>19</v>
      </c>
      <c r="F357" s="215" t="s">
        <v>419</v>
      </c>
      <c r="G357" s="212"/>
      <c r="H357" s="216">
        <v>2.8595600000000001</v>
      </c>
      <c r="I357" s="217"/>
      <c r="J357" s="212"/>
      <c r="K357" s="212"/>
      <c r="L357" s="218"/>
      <c r="M357" s="219"/>
      <c r="N357" s="220"/>
      <c r="O357" s="220"/>
      <c r="P357" s="220"/>
      <c r="Q357" s="220"/>
      <c r="R357" s="220"/>
      <c r="S357" s="220"/>
      <c r="T357" s="221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T357" s="222" t="s">
        <v>189</v>
      </c>
      <c r="AU357" s="222" t="s">
        <v>77</v>
      </c>
      <c r="AV357" s="12" t="s">
        <v>79</v>
      </c>
      <c r="AW357" s="12" t="s">
        <v>31</v>
      </c>
      <c r="AX357" s="12" t="s">
        <v>69</v>
      </c>
      <c r="AY357" s="222" t="s">
        <v>180</v>
      </c>
    </row>
    <row r="358" s="12" customFormat="1">
      <c r="A358" s="12"/>
      <c r="B358" s="211"/>
      <c r="C358" s="212"/>
      <c r="D358" s="213" t="s">
        <v>189</v>
      </c>
      <c r="E358" s="214" t="s">
        <v>19</v>
      </c>
      <c r="F358" s="215" t="s">
        <v>420</v>
      </c>
      <c r="G358" s="212"/>
      <c r="H358" s="216">
        <v>-0.64500000000000002</v>
      </c>
      <c r="I358" s="217"/>
      <c r="J358" s="212"/>
      <c r="K358" s="212"/>
      <c r="L358" s="218"/>
      <c r="M358" s="219"/>
      <c r="N358" s="220"/>
      <c r="O358" s="220"/>
      <c r="P358" s="220"/>
      <c r="Q358" s="220"/>
      <c r="R358" s="220"/>
      <c r="S358" s="220"/>
      <c r="T358" s="221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T358" s="222" t="s">
        <v>189</v>
      </c>
      <c r="AU358" s="222" t="s">
        <v>77</v>
      </c>
      <c r="AV358" s="12" t="s">
        <v>79</v>
      </c>
      <c r="AW358" s="12" t="s">
        <v>31</v>
      </c>
      <c r="AX358" s="12" t="s">
        <v>69</v>
      </c>
      <c r="AY358" s="222" t="s">
        <v>180</v>
      </c>
    </row>
    <row r="359" s="12" customFormat="1">
      <c r="A359" s="12"/>
      <c r="B359" s="211"/>
      <c r="C359" s="212"/>
      <c r="D359" s="213" t="s">
        <v>189</v>
      </c>
      <c r="E359" s="214" t="s">
        <v>19</v>
      </c>
      <c r="F359" s="215" t="s">
        <v>421</v>
      </c>
      <c r="G359" s="212"/>
      <c r="H359" s="216">
        <v>10.77159</v>
      </c>
      <c r="I359" s="217"/>
      <c r="J359" s="212"/>
      <c r="K359" s="212"/>
      <c r="L359" s="218"/>
      <c r="M359" s="219"/>
      <c r="N359" s="220"/>
      <c r="O359" s="220"/>
      <c r="P359" s="220"/>
      <c r="Q359" s="220"/>
      <c r="R359" s="220"/>
      <c r="S359" s="220"/>
      <c r="T359" s="221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T359" s="222" t="s">
        <v>189</v>
      </c>
      <c r="AU359" s="222" t="s">
        <v>77</v>
      </c>
      <c r="AV359" s="12" t="s">
        <v>79</v>
      </c>
      <c r="AW359" s="12" t="s">
        <v>31</v>
      </c>
      <c r="AX359" s="12" t="s">
        <v>69</v>
      </c>
      <c r="AY359" s="222" t="s">
        <v>180</v>
      </c>
    </row>
    <row r="360" s="12" customFormat="1">
      <c r="A360" s="12"/>
      <c r="B360" s="211"/>
      <c r="C360" s="212"/>
      <c r="D360" s="213" t="s">
        <v>189</v>
      </c>
      <c r="E360" s="214" t="s">
        <v>19</v>
      </c>
      <c r="F360" s="215" t="s">
        <v>422</v>
      </c>
      <c r="G360" s="212"/>
      <c r="H360" s="216">
        <v>5.8874899999999997</v>
      </c>
      <c r="I360" s="217"/>
      <c r="J360" s="212"/>
      <c r="K360" s="212"/>
      <c r="L360" s="218"/>
      <c r="M360" s="219"/>
      <c r="N360" s="220"/>
      <c r="O360" s="220"/>
      <c r="P360" s="220"/>
      <c r="Q360" s="220"/>
      <c r="R360" s="220"/>
      <c r="S360" s="220"/>
      <c r="T360" s="221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T360" s="222" t="s">
        <v>189</v>
      </c>
      <c r="AU360" s="222" t="s">
        <v>77</v>
      </c>
      <c r="AV360" s="12" t="s">
        <v>79</v>
      </c>
      <c r="AW360" s="12" t="s">
        <v>31</v>
      </c>
      <c r="AX360" s="12" t="s">
        <v>69</v>
      </c>
      <c r="AY360" s="222" t="s">
        <v>180</v>
      </c>
    </row>
    <row r="361" s="12" customFormat="1">
      <c r="A361" s="12"/>
      <c r="B361" s="211"/>
      <c r="C361" s="212"/>
      <c r="D361" s="213" t="s">
        <v>189</v>
      </c>
      <c r="E361" s="214" t="s">
        <v>19</v>
      </c>
      <c r="F361" s="215" t="s">
        <v>423</v>
      </c>
      <c r="G361" s="212"/>
      <c r="H361" s="216">
        <v>3.8127499999999999</v>
      </c>
      <c r="I361" s="217"/>
      <c r="J361" s="212"/>
      <c r="K361" s="212"/>
      <c r="L361" s="218"/>
      <c r="M361" s="219"/>
      <c r="N361" s="220"/>
      <c r="O361" s="220"/>
      <c r="P361" s="220"/>
      <c r="Q361" s="220"/>
      <c r="R361" s="220"/>
      <c r="S361" s="220"/>
      <c r="T361" s="221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T361" s="222" t="s">
        <v>189</v>
      </c>
      <c r="AU361" s="222" t="s">
        <v>77</v>
      </c>
      <c r="AV361" s="12" t="s">
        <v>79</v>
      </c>
      <c r="AW361" s="12" t="s">
        <v>31</v>
      </c>
      <c r="AX361" s="12" t="s">
        <v>69</v>
      </c>
      <c r="AY361" s="222" t="s">
        <v>180</v>
      </c>
    </row>
    <row r="362" s="12" customFormat="1">
      <c r="A362" s="12"/>
      <c r="B362" s="211"/>
      <c r="C362" s="212"/>
      <c r="D362" s="213" t="s">
        <v>189</v>
      </c>
      <c r="E362" s="214" t="s">
        <v>19</v>
      </c>
      <c r="F362" s="215" t="s">
        <v>424</v>
      </c>
      <c r="G362" s="212"/>
      <c r="H362" s="216">
        <v>0.15804000000000001</v>
      </c>
      <c r="I362" s="217"/>
      <c r="J362" s="212"/>
      <c r="K362" s="212"/>
      <c r="L362" s="218"/>
      <c r="M362" s="219"/>
      <c r="N362" s="220"/>
      <c r="O362" s="220"/>
      <c r="P362" s="220"/>
      <c r="Q362" s="220"/>
      <c r="R362" s="220"/>
      <c r="S362" s="220"/>
      <c r="T362" s="221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T362" s="222" t="s">
        <v>189</v>
      </c>
      <c r="AU362" s="222" t="s">
        <v>77</v>
      </c>
      <c r="AV362" s="12" t="s">
        <v>79</v>
      </c>
      <c r="AW362" s="12" t="s">
        <v>31</v>
      </c>
      <c r="AX362" s="12" t="s">
        <v>69</v>
      </c>
      <c r="AY362" s="222" t="s">
        <v>180</v>
      </c>
    </row>
    <row r="363" s="15" customFormat="1">
      <c r="A363" s="15"/>
      <c r="B363" s="248"/>
      <c r="C363" s="249"/>
      <c r="D363" s="213" t="s">
        <v>189</v>
      </c>
      <c r="E363" s="250" t="s">
        <v>19</v>
      </c>
      <c r="F363" s="251" t="s">
        <v>256</v>
      </c>
      <c r="G363" s="249"/>
      <c r="H363" s="252">
        <v>85.792830000000009</v>
      </c>
      <c r="I363" s="253"/>
      <c r="J363" s="249"/>
      <c r="K363" s="249"/>
      <c r="L363" s="254"/>
      <c r="M363" s="255"/>
      <c r="N363" s="256"/>
      <c r="O363" s="256"/>
      <c r="P363" s="256"/>
      <c r="Q363" s="256"/>
      <c r="R363" s="256"/>
      <c r="S363" s="256"/>
      <c r="T363" s="257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58" t="s">
        <v>189</v>
      </c>
      <c r="AU363" s="258" t="s">
        <v>77</v>
      </c>
      <c r="AV363" s="15" t="s">
        <v>195</v>
      </c>
      <c r="AW363" s="15" t="s">
        <v>31</v>
      </c>
      <c r="AX363" s="15" t="s">
        <v>69</v>
      </c>
      <c r="AY363" s="258" t="s">
        <v>180</v>
      </c>
    </row>
    <row r="364" s="14" customFormat="1">
      <c r="A364" s="14"/>
      <c r="B364" s="238"/>
      <c r="C364" s="239"/>
      <c r="D364" s="213" t="s">
        <v>189</v>
      </c>
      <c r="E364" s="240" t="s">
        <v>19</v>
      </c>
      <c r="F364" s="241" t="s">
        <v>425</v>
      </c>
      <c r="G364" s="239"/>
      <c r="H364" s="240" t="s">
        <v>19</v>
      </c>
      <c r="I364" s="242"/>
      <c r="J364" s="239"/>
      <c r="K364" s="239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189</v>
      </c>
      <c r="AU364" s="247" t="s">
        <v>77</v>
      </c>
      <c r="AV364" s="14" t="s">
        <v>77</v>
      </c>
      <c r="AW364" s="14" t="s">
        <v>31</v>
      </c>
      <c r="AX364" s="14" t="s">
        <v>69</v>
      </c>
      <c r="AY364" s="247" t="s">
        <v>180</v>
      </c>
    </row>
    <row r="365" s="12" customFormat="1">
      <c r="A365" s="12"/>
      <c r="B365" s="211"/>
      <c r="C365" s="212"/>
      <c r="D365" s="213" t="s">
        <v>189</v>
      </c>
      <c r="E365" s="214" t="s">
        <v>19</v>
      </c>
      <c r="F365" s="215" t="s">
        <v>426</v>
      </c>
      <c r="G365" s="212"/>
      <c r="H365" s="216">
        <v>4.4770599999999998</v>
      </c>
      <c r="I365" s="217"/>
      <c r="J365" s="212"/>
      <c r="K365" s="212"/>
      <c r="L365" s="218"/>
      <c r="M365" s="219"/>
      <c r="N365" s="220"/>
      <c r="O365" s="220"/>
      <c r="P365" s="220"/>
      <c r="Q365" s="220"/>
      <c r="R365" s="220"/>
      <c r="S365" s="220"/>
      <c r="T365" s="221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T365" s="222" t="s">
        <v>189</v>
      </c>
      <c r="AU365" s="222" t="s">
        <v>77</v>
      </c>
      <c r="AV365" s="12" t="s">
        <v>79</v>
      </c>
      <c r="AW365" s="12" t="s">
        <v>31</v>
      </c>
      <c r="AX365" s="12" t="s">
        <v>69</v>
      </c>
      <c r="AY365" s="222" t="s">
        <v>180</v>
      </c>
    </row>
    <row r="366" s="12" customFormat="1">
      <c r="A366" s="12"/>
      <c r="B366" s="211"/>
      <c r="C366" s="212"/>
      <c r="D366" s="213" t="s">
        <v>189</v>
      </c>
      <c r="E366" s="214" t="s">
        <v>19</v>
      </c>
      <c r="F366" s="215" t="s">
        <v>427</v>
      </c>
      <c r="G366" s="212"/>
      <c r="H366" s="216">
        <v>4.1452299999999997</v>
      </c>
      <c r="I366" s="217"/>
      <c r="J366" s="212"/>
      <c r="K366" s="212"/>
      <c r="L366" s="218"/>
      <c r="M366" s="219"/>
      <c r="N366" s="220"/>
      <c r="O366" s="220"/>
      <c r="P366" s="220"/>
      <c r="Q366" s="220"/>
      <c r="R366" s="220"/>
      <c r="S366" s="220"/>
      <c r="T366" s="221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T366" s="222" t="s">
        <v>189</v>
      </c>
      <c r="AU366" s="222" t="s">
        <v>77</v>
      </c>
      <c r="AV366" s="12" t="s">
        <v>79</v>
      </c>
      <c r="AW366" s="12" t="s">
        <v>31</v>
      </c>
      <c r="AX366" s="12" t="s">
        <v>69</v>
      </c>
      <c r="AY366" s="222" t="s">
        <v>180</v>
      </c>
    </row>
    <row r="367" s="12" customFormat="1">
      <c r="A367" s="12"/>
      <c r="B367" s="211"/>
      <c r="C367" s="212"/>
      <c r="D367" s="213" t="s">
        <v>189</v>
      </c>
      <c r="E367" s="214" t="s">
        <v>19</v>
      </c>
      <c r="F367" s="215" t="s">
        <v>428</v>
      </c>
      <c r="G367" s="212"/>
      <c r="H367" s="216">
        <v>4.08216</v>
      </c>
      <c r="I367" s="217"/>
      <c r="J367" s="212"/>
      <c r="K367" s="212"/>
      <c r="L367" s="218"/>
      <c r="M367" s="219"/>
      <c r="N367" s="220"/>
      <c r="O367" s="220"/>
      <c r="P367" s="220"/>
      <c r="Q367" s="220"/>
      <c r="R367" s="220"/>
      <c r="S367" s="220"/>
      <c r="T367" s="221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T367" s="222" t="s">
        <v>189</v>
      </c>
      <c r="AU367" s="222" t="s">
        <v>77</v>
      </c>
      <c r="AV367" s="12" t="s">
        <v>79</v>
      </c>
      <c r="AW367" s="12" t="s">
        <v>31</v>
      </c>
      <c r="AX367" s="12" t="s">
        <v>69</v>
      </c>
      <c r="AY367" s="222" t="s">
        <v>180</v>
      </c>
    </row>
    <row r="368" s="12" customFormat="1">
      <c r="A368" s="12"/>
      <c r="B368" s="211"/>
      <c r="C368" s="212"/>
      <c r="D368" s="213" t="s">
        <v>189</v>
      </c>
      <c r="E368" s="214" t="s">
        <v>19</v>
      </c>
      <c r="F368" s="215" t="s">
        <v>429</v>
      </c>
      <c r="G368" s="212"/>
      <c r="H368" s="216">
        <v>4.08216</v>
      </c>
      <c r="I368" s="217"/>
      <c r="J368" s="212"/>
      <c r="K368" s="212"/>
      <c r="L368" s="218"/>
      <c r="M368" s="219"/>
      <c r="N368" s="220"/>
      <c r="O368" s="220"/>
      <c r="P368" s="220"/>
      <c r="Q368" s="220"/>
      <c r="R368" s="220"/>
      <c r="S368" s="220"/>
      <c r="T368" s="221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T368" s="222" t="s">
        <v>189</v>
      </c>
      <c r="AU368" s="222" t="s">
        <v>77</v>
      </c>
      <c r="AV368" s="12" t="s">
        <v>79</v>
      </c>
      <c r="AW368" s="12" t="s">
        <v>31</v>
      </c>
      <c r="AX368" s="12" t="s">
        <v>69</v>
      </c>
      <c r="AY368" s="222" t="s">
        <v>180</v>
      </c>
    </row>
    <row r="369" s="12" customFormat="1">
      <c r="A369" s="12"/>
      <c r="B369" s="211"/>
      <c r="C369" s="212"/>
      <c r="D369" s="213" t="s">
        <v>189</v>
      </c>
      <c r="E369" s="214" t="s">
        <v>19</v>
      </c>
      <c r="F369" s="215" t="s">
        <v>430</v>
      </c>
      <c r="G369" s="212"/>
      <c r="H369" s="216">
        <v>3.2425799999999998</v>
      </c>
      <c r="I369" s="217"/>
      <c r="J369" s="212"/>
      <c r="K369" s="212"/>
      <c r="L369" s="218"/>
      <c r="M369" s="219"/>
      <c r="N369" s="220"/>
      <c r="O369" s="220"/>
      <c r="P369" s="220"/>
      <c r="Q369" s="220"/>
      <c r="R369" s="220"/>
      <c r="S369" s="220"/>
      <c r="T369" s="221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T369" s="222" t="s">
        <v>189</v>
      </c>
      <c r="AU369" s="222" t="s">
        <v>77</v>
      </c>
      <c r="AV369" s="12" t="s">
        <v>79</v>
      </c>
      <c r="AW369" s="12" t="s">
        <v>31</v>
      </c>
      <c r="AX369" s="12" t="s">
        <v>69</v>
      </c>
      <c r="AY369" s="222" t="s">
        <v>180</v>
      </c>
    </row>
    <row r="370" s="12" customFormat="1">
      <c r="A370" s="12"/>
      <c r="B370" s="211"/>
      <c r="C370" s="212"/>
      <c r="D370" s="213" t="s">
        <v>189</v>
      </c>
      <c r="E370" s="214" t="s">
        <v>19</v>
      </c>
      <c r="F370" s="215" t="s">
        <v>431</v>
      </c>
      <c r="G370" s="212"/>
      <c r="H370" s="216">
        <v>4.1574</v>
      </c>
      <c r="I370" s="217"/>
      <c r="J370" s="212"/>
      <c r="K370" s="212"/>
      <c r="L370" s="218"/>
      <c r="M370" s="219"/>
      <c r="N370" s="220"/>
      <c r="O370" s="220"/>
      <c r="P370" s="220"/>
      <c r="Q370" s="220"/>
      <c r="R370" s="220"/>
      <c r="S370" s="220"/>
      <c r="T370" s="221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T370" s="222" t="s">
        <v>189</v>
      </c>
      <c r="AU370" s="222" t="s">
        <v>77</v>
      </c>
      <c r="AV370" s="12" t="s">
        <v>79</v>
      </c>
      <c r="AW370" s="12" t="s">
        <v>31</v>
      </c>
      <c r="AX370" s="12" t="s">
        <v>69</v>
      </c>
      <c r="AY370" s="222" t="s">
        <v>180</v>
      </c>
    </row>
    <row r="371" s="12" customFormat="1">
      <c r="A371" s="12"/>
      <c r="B371" s="211"/>
      <c r="C371" s="212"/>
      <c r="D371" s="213" t="s">
        <v>189</v>
      </c>
      <c r="E371" s="214" t="s">
        <v>19</v>
      </c>
      <c r="F371" s="215" t="s">
        <v>432</v>
      </c>
      <c r="G371" s="212"/>
      <c r="H371" s="216">
        <v>-0.78749999999999998</v>
      </c>
      <c r="I371" s="217"/>
      <c r="J371" s="212"/>
      <c r="K371" s="212"/>
      <c r="L371" s="218"/>
      <c r="M371" s="219"/>
      <c r="N371" s="220"/>
      <c r="O371" s="220"/>
      <c r="P371" s="220"/>
      <c r="Q371" s="220"/>
      <c r="R371" s="220"/>
      <c r="S371" s="220"/>
      <c r="T371" s="221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T371" s="222" t="s">
        <v>189</v>
      </c>
      <c r="AU371" s="222" t="s">
        <v>77</v>
      </c>
      <c r="AV371" s="12" t="s">
        <v>79</v>
      </c>
      <c r="AW371" s="12" t="s">
        <v>31</v>
      </c>
      <c r="AX371" s="12" t="s">
        <v>69</v>
      </c>
      <c r="AY371" s="222" t="s">
        <v>180</v>
      </c>
    </row>
    <row r="372" s="12" customFormat="1">
      <c r="A372" s="12"/>
      <c r="B372" s="211"/>
      <c r="C372" s="212"/>
      <c r="D372" s="213" t="s">
        <v>189</v>
      </c>
      <c r="E372" s="214" t="s">
        <v>19</v>
      </c>
      <c r="F372" s="215" t="s">
        <v>433</v>
      </c>
      <c r="G372" s="212"/>
      <c r="H372" s="216">
        <v>5.5187999999999997</v>
      </c>
      <c r="I372" s="217"/>
      <c r="J372" s="212"/>
      <c r="K372" s="212"/>
      <c r="L372" s="218"/>
      <c r="M372" s="219"/>
      <c r="N372" s="220"/>
      <c r="O372" s="220"/>
      <c r="P372" s="220"/>
      <c r="Q372" s="220"/>
      <c r="R372" s="220"/>
      <c r="S372" s="220"/>
      <c r="T372" s="221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T372" s="222" t="s">
        <v>189</v>
      </c>
      <c r="AU372" s="222" t="s">
        <v>77</v>
      </c>
      <c r="AV372" s="12" t="s">
        <v>79</v>
      </c>
      <c r="AW372" s="12" t="s">
        <v>31</v>
      </c>
      <c r="AX372" s="12" t="s">
        <v>69</v>
      </c>
      <c r="AY372" s="222" t="s">
        <v>180</v>
      </c>
    </row>
    <row r="373" s="12" customFormat="1">
      <c r="A373" s="12"/>
      <c r="B373" s="211"/>
      <c r="C373" s="212"/>
      <c r="D373" s="213" t="s">
        <v>189</v>
      </c>
      <c r="E373" s="214" t="s">
        <v>19</v>
      </c>
      <c r="F373" s="215" t="s">
        <v>434</v>
      </c>
      <c r="G373" s="212"/>
      <c r="H373" s="216">
        <v>-1.0908</v>
      </c>
      <c r="I373" s="217"/>
      <c r="J373" s="212"/>
      <c r="K373" s="212"/>
      <c r="L373" s="218"/>
      <c r="M373" s="219"/>
      <c r="N373" s="220"/>
      <c r="O373" s="220"/>
      <c r="P373" s="220"/>
      <c r="Q373" s="220"/>
      <c r="R373" s="220"/>
      <c r="S373" s="220"/>
      <c r="T373" s="221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T373" s="222" t="s">
        <v>189</v>
      </c>
      <c r="AU373" s="222" t="s">
        <v>77</v>
      </c>
      <c r="AV373" s="12" t="s">
        <v>79</v>
      </c>
      <c r="AW373" s="12" t="s">
        <v>31</v>
      </c>
      <c r="AX373" s="12" t="s">
        <v>69</v>
      </c>
      <c r="AY373" s="222" t="s">
        <v>180</v>
      </c>
    </row>
    <row r="374" s="12" customFormat="1">
      <c r="A374" s="12"/>
      <c r="B374" s="211"/>
      <c r="C374" s="212"/>
      <c r="D374" s="213" t="s">
        <v>189</v>
      </c>
      <c r="E374" s="214" t="s">
        <v>19</v>
      </c>
      <c r="F374" s="215" t="s">
        <v>435</v>
      </c>
      <c r="G374" s="212"/>
      <c r="H374" s="216">
        <v>7.2664999999999997</v>
      </c>
      <c r="I374" s="217"/>
      <c r="J374" s="212"/>
      <c r="K374" s="212"/>
      <c r="L374" s="218"/>
      <c r="M374" s="219"/>
      <c r="N374" s="220"/>
      <c r="O374" s="220"/>
      <c r="P374" s="220"/>
      <c r="Q374" s="220"/>
      <c r="R374" s="220"/>
      <c r="S374" s="220"/>
      <c r="T374" s="221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T374" s="222" t="s">
        <v>189</v>
      </c>
      <c r="AU374" s="222" t="s">
        <v>77</v>
      </c>
      <c r="AV374" s="12" t="s">
        <v>79</v>
      </c>
      <c r="AW374" s="12" t="s">
        <v>31</v>
      </c>
      <c r="AX374" s="12" t="s">
        <v>69</v>
      </c>
      <c r="AY374" s="222" t="s">
        <v>180</v>
      </c>
    </row>
    <row r="375" s="12" customFormat="1">
      <c r="A375" s="12"/>
      <c r="B375" s="211"/>
      <c r="C375" s="212"/>
      <c r="D375" s="213" t="s">
        <v>189</v>
      </c>
      <c r="E375" s="214" t="s">
        <v>19</v>
      </c>
      <c r="F375" s="215" t="s">
        <v>436</v>
      </c>
      <c r="G375" s="212"/>
      <c r="H375" s="216">
        <v>4.8932000000000002</v>
      </c>
      <c r="I375" s="217"/>
      <c r="J375" s="212"/>
      <c r="K375" s="212"/>
      <c r="L375" s="218"/>
      <c r="M375" s="219"/>
      <c r="N375" s="220"/>
      <c r="O375" s="220"/>
      <c r="P375" s="220"/>
      <c r="Q375" s="220"/>
      <c r="R375" s="220"/>
      <c r="S375" s="220"/>
      <c r="T375" s="221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T375" s="222" t="s">
        <v>189</v>
      </c>
      <c r="AU375" s="222" t="s">
        <v>77</v>
      </c>
      <c r="AV375" s="12" t="s">
        <v>79</v>
      </c>
      <c r="AW375" s="12" t="s">
        <v>31</v>
      </c>
      <c r="AX375" s="12" t="s">
        <v>69</v>
      </c>
      <c r="AY375" s="222" t="s">
        <v>180</v>
      </c>
    </row>
    <row r="376" s="12" customFormat="1">
      <c r="A376" s="12"/>
      <c r="B376" s="211"/>
      <c r="C376" s="212"/>
      <c r="D376" s="213" t="s">
        <v>189</v>
      </c>
      <c r="E376" s="214" t="s">
        <v>19</v>
      </c>
      <c r="F376" s="215" t="s">
        <v>437</v>
      </c>
      <c r="G376" s="212"/>
      <c r="H376" s="216">
        <v>13.292730000000001</v>
      </c>
      <c r="I376" s="217"/>
      <c r="J376" s="212"/>
      <c r="K376" s="212"/>
      <c r="L376" s="218"/>
      <c r="M376" s="219"/>
      <c r="N376" s="220"/>
      <c r="O376" s="220"/>
      <c r="P376" s="220"/>
      <c r="Q376" s="220"/>
      <c r="R376" s="220"/>
      <c r="S376" s="220"/>
      <c r="T376" s="221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T376" s="222" t="s">
        <v>189</v>
      </c>
      <c r="AU376" s="222" t="s">
        <v>77</v>
      </c>
      <c r="AV376" s="12" t="s">
        <v>79</v>
      </c>
      <c r="AW376" s="12" t="s">
        <v>31</v>
      </c>
      <c r="AX376" s="12" t="s">
        <v>69</v>
      </c>
      <c r="AY376" s="222" t="s">
        <v>180</v>
      </c>
    </row>
    <row r="377" s="12" customFormat="1">
      <c r="A377" s="12"/>
      <c r="B377" s="211"/>
      <c r="C377" s="212"/>
      <c r="D377" s="213" t="s">
        <v>189</v>
      </c>
      <c r="E377" s="214" t="s">
        <v>19</v>
      </c>
      <c r="F377" s="215" t="s">
        <v>438</v>
      </c>
      <c r="G377" s="212"/>
      <c r="H377" s="216">
        <v>7.9823700000000004</v>
      </c>
      <c r="I377" s="217"/>
      <c r="J377" s="212"/>
      <c r="K377" s="212"/>
      <c r="L377" s="218"/>
      <c r="M377" s="219"/>
      <c r="N377" s="220"/>
      <c r="O377" s="220"/>
      <c r="P377" s="220"/>
      <c r="Q377" s="220"/>
      <c r="R377" s="220"/>
      <c r="S377" s="220"/>
      <c r="T377" s="221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T377" s="222" t="s">
        <v>189</v>
      </c>
      <c r="AU377" s="222" t="s">
        <v>77</v>
      </c>
      <c r="AV377" s="12" t="s">
        <v>79</v>
      </c>
      <c r="AW377" s="12" t="s">
        <v>31</v>
      </c>
      <c r="AX377" s="12" t="s">
        <v>69</v>
      </c>
      <c r="AY377" s="222" t="s">
        <v>180</v>
      </c>
    </row>
    <row r="378" s="12" customFormat="1">
      <c r="A378" s="12"/>
      <c r="B378" s="211"/>
      <c r="C378" s="212"/>
      <c r="D378" s="213" t="s">
        <v>189</v>
      </c>
      <c r="E378" s="214" t="s">
        <v>19</v>
      </c>
      <c r="F378" s="215" t="s">
        <v>439</v>
      </c>
      <c r="G378" s="212"/>
      <c r="H378" s="216">
        <v>5.4605499999999996</v>
      </c>
      <c r="I378" s="217"/>
      <c r="J378" s="212"/>
      <c r="K378" s="212"/>
      <c r="L378" s="218"/>
      <c r="M378" s="219"/>
      <c r="N378" s="220"/>
      <c r="O378" s="220"/>
      <c r="P378" s="220"/>
      <c r="Q378" s="220"/>
      <c r="R378" s="220"/>
      <c r="S378" s="220"/>
      <c r="T378" s="221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T378" s="222" t="s">
        <v>189</v>
      </c>
      <c r="AU378" s="222" t="s">
        <v>77</v>
      </c>
      <c r="AV378" s="12" t="s">
        <v>79</v>
      </c>
      <c r="AW378" s="12" t="s">
        <v>31</v>
      </c>
      <c r="AX378" s="12" t="s">
        <v>69</v>
      </c>
      <c r="AY378" s="222" t="s">
        <v>180</v>
      </c>
    </row>
    <row r="379" s="12" customFormat="1">
      <c r="A379" s="12"/>
      <c r="B379" s="211"/>
      <c r="C379" s="212"/>
      <c r="D379" s="213" t="s">
        <v>189</v>
      </c>
      <c r="E379" s="214" t="s">
        <v>19</v>
      </c>
      <c r="F379" s="215" t="s">
        <v>440</v>
      </c>
      <c r="G379" s="212"/>
      <c r="H379" s="216">
        <v>-0.90900000000000003</v>
      </c>
      <c r="I379" s="217"/>
      <c r="J379" s="212"/>
      <c r="K379" s="212"/>
      <c r="L379" s="218"/>
      <c r="M379" s="219"/>
      <c r="N379" s="220"/>
      <c r="O379" s="220"/>
      <c r="P379" s="220"/>
      <c r="Q379" s="220"/>
      <c r="R379" s="220"/>
      <c r="S379" s="220"/>
      <c r="T379" s="221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T379" s="222" t="s">
        <v>189</v>
      </c>
      <c r="AU379" s="222" t="s">
        <v>77</v>
      </c>
      <c r="AV379" s="12" t="s">
        <v>79</v>
      </c>
      <c r="AW379" s="12" t="s">
        <v>31</v>
      </c>
      <c r="AX379" s="12" t="s">
        <v>69</v>
      </c>
      <c r="AY379" s="222" t="s">
        <v>180</v>
      </c>
    </row>
    <row r="380" s="12" customFormat="1">
      <c r="A380" s="12"/>
      <c r="B380" s="211"/>
      <c r="C380" s="212"/>
      <c r="D380" s="213" t="s">
        <v>189</v>
      </c>
      <c r="E380" s="214" t="s">
        <v>19</v>
      </c>
      <c r="F380" s="215" t="s">
        <v>441</v>
      </c>
      <c r="G380" s="212"/>
      <c r="H380" s="216">
        <v>1.4012899999999999</v>
      </c>
      <c r="I380" s="217"/>
      <c r="J380" s="212"/>
      <c r="K380" s="212"/>
      <c r="L380" s="218"/>
      <c r="M380" s="219"/>
      <c r="N380" s="220"/>
      <c r="O380" s="220"/>
      <c r="P380" s="220"/>
      <c r="Q380" s="220"/>
      <c r="R380" s="220"/>
      <c r="S380" s="220"/>
      <c r="T380" s="221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T380" s="222" t="s">
        <v>189</v>
      </c>
      <c r="AU380" s="222" t="s">
        <v>77</v>
      </c>
      <c r="AV380" s="12" t="s">
        <v>79</v>
      </c>
      <c r="AW380" s="12" t="s">
        <v>31</v>
      </c>
      <c r="AX380" s="12" t="s">
        <v>69</v>
      </c>
      <c r="AY380" s="222" t="s">
        <v>180</v>
      </c>
    </row>
    <row r="381" s="12" customFormat="1">
      <c r="A381" s="12"/>
      <c r="B381" s="211"/>
      <c r="C381" s="212"/>
      <c r="D381" s="213" t="s">
        <v>189</v>
      </c>
      <c r="E381" s="214" t="s">
        <v>19</v>
      </c>
      <c r="F381" s="215" t="s">
        <v>442</v>
      </c>
      <c r="G381" s="212"/>
      <c r="H381" s="216">
        <v>1.11182</v>
      </c>
      <c r="I381" s="217"/>
      <c r="J381" s="212"/>
      <c r="K381" s="212"/>
      <c r="L381" s="218"/>
      <c r="M381" s="219"/>
      <c r="N381" s="220"/>
      <c r="O381" s="220"/>
      <c r="P381" s="220"/>
      <c r="Q381" s="220"/>
      <c r="R381" s="220"/>
      <c r="S381" s="220"/>
      <c r="T381" s="221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T381" s="222" t="s">
        <v>189</v>
      </c>
      <c r="AU381" s="222" t="s">
        <v>77</v>
      </c>
      <c r="AV381" s="12" t="s">
        <v>79</v>
      </c>
      <c r="AW381" s="12" t="s">
        <v>31</v>
      </c>
      <c r="AX381" s="12" t="s">
        <v>69</v>
      </c>
      <c r="AY381" s="222" t="s">
        <v>180</v>
      </c>
    </row>
    <row r="382" s="12" customFormat="1">
      <c r="A382" s="12"/>
      <c r="B382" s="211"/>
      <c r="C382" s="212"/>
      <c r="D382" s="213" t="s">
        <v>189</v>
      </c>
      <c r="E382" s="214" t="s">
        <v>19</v>
      </c>
      <c r="F382" s="215" t="s">
        <v>443</v>
      </c>
      <c r="G382" s="212"/>
      <c r="H382" s="216">
        <v>0.99045000000000005</v>
      </c>
      <c r="I382" s="217"/>
      <c r="J382" s="212"/>
      <c r="K382" s="212"/>
      <c r="L382" s="218"/>
      <c r="M382" s="219"/>
      <c r="N382" s="220"/>
      <c r="O382" s="220"/>
      <c r="P382" s="220"/>
      <c r="Q382" s="220"/>
      <c r="R382" s="220"/>
      <c r="S382" s="220"/>
      <c r="T382" s="221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T382" s="222" t="s">
        <v>189</v>
      </c>
      <c r="AU382" s="222" t="s">
        <v>77</v>
      </c>
      <c r="AV382" s="12" t="s">
        <v>79</v>
      </c>
      <c r="AW382" s="12" t="s">
        <v>31</v>
      </c>
      <c r="AX382" s="12" t="s">
        <v>69</v>
      </c>
      <c r="AY382" s="222" t="s">
        <v>180</v>
      </c>
    </row>
    <row r="383" s="12" customFormat="1">
      <c r="A383" s="12"/>
      <c r="B383" s="211"/>
      <c r="C383" s="212"/>
      <c r="D383" s="213" t="s">
        <v>189</v>
      </c>
      <c r="E383" s="214" t="s">
        <v>19</v>
      </c>
      <c r="F383" s="215" t="s">
        <v>444</v>
      </c>
      <c r="G383" s="212"/>
      <c r="H383" s="216">
        <v>-0.65100000000000002</v>
      </c>
      <c r="I383" s="217"/>
      <c r="J383" s="212"/>
      <c r="K383" s="212"/>
      <c r="L383" s="218"/>
      <c r="M383" s="219"/>
      <c r="N383" s="220"/>
      <c r="O383" s="220"/>
      <c r="P383" s="220"/>
      <c r="Q383" s="220"/>
      <c r="R383" s="220"/>
      <c r="S383" s="220"/>
      <c r="T383" s="221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T383" s="222" t="s">
        <v>189</v>
      </c>
      <c r="AU383" s="222" t="s">
        <v>77</v>
      </c>
      <c r="AV383" s="12" t="s">
        <v>79</v>
      </c>
      <c r="AW383" s="12" t="s">
        <v>31</v>
      </c>
      <c r="AX383" s="12" t="s">
        <v>69</v>
      </c>
      <c r="AY383" s="222" t="s">
        <v>180</v>
      </c>
    </row>
    <row r="384" s="12" customFormat="1">
      <c r="A384" s="12"/>
      <c r="B384" s="211"/>
      <c r="C384" s="212"/>
      <c r="D384" s="213" t="s">
        <v>189</v>
      </c>
      <c r="E384" s="214" t="s">
        <v>19</v>
      </c>
      <c r="F384" s="215" t="s">
        <v>445</v>
      </c>
      <c r="G384" s="212"/>
      <c r="H384" s="216">
        <v>13.28571</v>
      </c>
      <c r="I384" s="217"/>
      <c r="J384" s="212"/>
      <c r="K384" s="212"/>
      <c r="L384" s="218"/>
      <c r="M384" s="219"/>
      <c r="N384" s="220"/>
      <c r="O384" s="220"/>
      <c r="P384" s="220"/>
      <c r="Q384" s="220"/>
      <c r="R384" s="220"/>
      <c r="S384" s="220"/>
      <c r="T384" s="221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T384" s="222" t="s">
        <v>189</v>
      </c>
      <c r="AU384" s="222" t="s">
        <v>77</v>
      </c>
      <c r="AV384" s="12" t="s">
        <v>79</v>
      </c>
      <c r="AW384" s="12" t="s">
        <v>31</v>
      </c>
      <c r="AX384" s="12" t="s">
        <v>69</v>
      </c>
      <c r="AY384" s="222" t="s">
        <v>180</v>
      </c>
    </row>
    <row r="385" s="12" customFormat="1">
      <c r="A385" s="12"/>
      <c r="B385" s="211"/>
      <c r="C385" s="212"/>
      <c r="D385" s="213" t="s">
        <v>189</v>
      </c>
      <c r="E385" s="214" t="s">
        <v>19</v>
      </c>
      <c r="F385" s="215" t="s">
        <v>446</v>
      </c>
      <c r="G385" s="212"/>
      <c r="H385" s="216">
        <v>-1.8</v>
      </c>
      <c r="I385" s="217"/>
      <c r="J385" s="212"/>
      <c r="K385" s="212"/>
      <c r="L385" s="218"/>
      <c r="M385" s="219"/>
      <c r="N385" s="220"/>
      <c r="O385" s="220"/>
      <c r="P385" s="220"/>
      <c r="Q385" s="220"/>
      <c r="R385" s="220"/>
      <c r="S385" s="220"/>
      <c r="T385" s="221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T385" s="222" t="s">
        <v>189</v>
      </c>
      <c r="AU385" s="222" t="s">
        <v>77</v>
      </c>
      <c r="AV385" s="12" t="s">
        <v>79</v>
      </c>
      <c r="AW385" s="12" t="s">
        <v>31</v>
      </c>
      <c r="AX385" s="12" t="s">
        <v>69</v>
      </c>
      <c r="AY385" s="222" t="s">
        <v>180</v>
      </c>
    </row>
    <row r="386" s="12" customFormat="1">
      <c r="A386" s="12"/>
      <c r="B386" s="211"/>
      <c r="C386" s="212"/>
      <c r="D386" s="213" t="s">
        <v>189</v>
      </c>
      <c r="E386" s="214" t="s">
        <v>19</v>
      </c>
      <c r="F386" s="215" t="s">
        <v>447</v>
      </c>
      <c r="G386" s="212"/>
      <c r="H386" s="216">
        <v>-0.85680000000000001</v>
      </c>
      <c r="I386" s="217"/>
      <c r="J386" s="212"/>
      <c r="K386" s="212"/>
      <c r="L386" s="218"/>
      <c r="M386" s="219"/>
      <c r="N386" s="220"/>
      <c r="O386" s="220"/>
      <c r="P386" s="220"/>
      <c r="Q386" s="220"/>
      <c r="R386" s="220"/>
      <c r="S386" s="220"/>
      <c r="T386" s="221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T386" s="222" t="s">
        <v>189</v>
      </c>
      <c r="AU386" s="222" t="s">
        <v>77</v>
      </c>
      <c r="AV386" s="12" t="s">
        <v>79</v>
      </c>
      <c r="AW386" s="12" t="s">
        <v>31</v>
      </c>
      <c r="AX386" s="12" t="s">
        <v>69</v>
      </c>
      <c r="AY386" s="222" t="s">
        <v>180</v>
      </c>
    </row>
    <row r="387" s="12" customFormat="1">
      <c r="A387" s="12"/>
      <c r="B387" s="211"/>
      <c r="C387" s="212"/>
      <c r="D387" s="213" t="s">
        <v>189</v>
      </c>
      <c r="E387" s="214" t="s">
        <v>19</v>
      </c>
      <c r="F387" s="215" t="s">
        <v>448</v>
      </c>
      <c r="G387" s="212"/>
      <c r="H387" s="216">
        <v>1.9314800000000001</v>
      </c>
      <c r="I387" s="217"/>
      <c r="J387" s="212"/>
      <c r="K387" s="212"/>
      <c r="L387" s="218"/>
      <c r="M387" s="219"/>
      <c r="N387" s="220"/>
      <c r="O387" s="220"/>
      <c r="P387" s="220"/>
      <c r="Q387" s="220"/>
      <c r="R387" s="220"/>
      <c r="S387" s="220"/>
      <c r="T387" s="221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T387" s="222" t="s">
        <v>189</v>
      </c>
      <c r="AU387" s="222" t="s">
        <v>77</v>
      </c>
      <c r="AV387" s="12" t="s">
        <v>79</v>
      </c>
      <c r="AW387" s="12" t="s">
        <v>31</v>
      </c>
      <c r="AX387" s="12" t="s">
        <v>69</v>
      </c>
      <c r="AY387" s="222" t="s">
        <v>180</v>
      </c>
    </row>
    <row r="388" s="12" customFormat="1">
      <c r="A388" s="12"/>
      <c r="B388" s="211"/>
      <c r="C388" s="212"/>
      <c r="D388" s="213" t="s">
        <v>189</v>
      </c>
      <c r="E388" s="214" t="s">
        <v>19</v>
      </c>
      <c r="F388" s="215" t="s">
        <v>449</v>
      </c>
      <c r="G388" s="212"/>
      <c r="H388" s="216">
        <v>10.20595</v>
      </c>
      <c r="I388" s="217"/>
      <c r="J388" s="212"/>
      <c r="K388" s="212"/>
      <c r="L388" s="218"/>
      <c r="M388" s="219"/>
      <c r="N388" s="220"/>
      <c r="O388" s="220"/>
      <c r="P388" s="220"/>
      <c r="Q388" s="220"/>
      <c r="R388" s="220"/>
      <c r="S388" s="220"/>
      <c r="T388" s="221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T388" s="222" t="s">
        <v>189</v>
      </c>
      <c r="AU388" s="222" t="s">
        <v>77</v>
      </c>
      <c r="AV388" s="12" t="s">
        <v>79</v>
      </c>
      <c r="AW388" s="12" t="s">
        <v>31</v>
      </c>
      <c r="AX388" s="12" t="s">
        <v>69</v>
      </c>
      <c r="AY388" s="222" t="s">
        <v>180</v>
      </c>
    </row>
    <row r="389" s="12" customFormat="1">
      <c r="A389" s="12"/>
      <c r="B389" s="211"/>
      <c r="C389" s="212"/>
      <c r="D389" s="213" t="s">
        <v>189</v>
      </c>
      <c r="E389" s="214" t="s">
        <v>19</v>
      </c>
      <c r="F389" s="215" t="s">
        <v>450</v>
      </c>
      <c r="G389" s="212"/>
      <c r="H389" s="216">
        <v>0.42157</v>
      </c>
      <c r="I389" s="217"/>
      <c r="J389" s="212"/>
      <c r="K389" s="212"/>
      <c r="L389" s="218"/>
      <c r="M389" s="219"/>
      <c r="N389" s="220"/>
      <c r="O389" s="220"/>
      <c r="P389" s="220"/>
      <c r="Q389" s="220"/>
      <c r="R389" s="220"/>
      <c r="S389" s="220"/>
      <c r="T389" s="221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T389" s="222" t="s">
        <v>189</v>
      </c>
      <c r="AU389" s="222" t="s">
        <v>77</v>
      </c>
      <c r="AV389" s="12" t="s">
        <v>79</v>
      </c>
      <c r="AW389" s="12" t="s">
        <v>31</v>
      </c>
      <c r="AX389" s="12" t="s">
        <v>69</v>
      </c>
      <c r="AY389" s="222" t="s">
        <v>180</v>
      </c>
    </row>
    <row r="390" s="12" customFormat="1">
      <c r="A390" s="12"/>
      <c r="B390" s="211"/>
      <c r="C390" s="212"/>
      <c r="D390" s="213" t="s">
        <v>189</v>
      </c>
      <c r="E390" s="214" t="s">
        <v>19</v>
      </c>
      <c r="F390" s="215" t="s">
        <v>451</v>
      </c>
      <c r="G390" s="212"/>
      <c r="H390" s="216">
        <v>0.66840999999999995</v>
      </c>
      <c r="I390" s="217"/>
      <c r="J390" s="212"/>
      <c r="K390" s="212"/>
      <c r="L390" s="218"/>
      <c r="M390" s="219"/>
      <c r="N390" s="220"/>
      <c r="O390" s="220"/>
      <c r="P390" s="220"/>
      <c r="Q390" s="220"/>
      <c r="R390" s="220"/>
      <c r="S390" s="220"/>
      <c r="T390" s="221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T390" s="222" t="s">
        <v>189</v>
      </c>
      <c r="AU390" s="222" t="s">
        <v>77</v>
      </c>
      <c r="AV390" s="12" t="s">
        <v>79</v>
      </c>
      <c r="AW390" s="12" t="s">
        <v>31</v>
      </c>
      <c r="AX390" s="12" t="s">
        <v>69</v>
      </c>
      <c r="AY390" s="222" t="s">
        <v>180</v>
      </c>
    </row>
    <row r="391" s="12" customFormat="1">
      <c r="A391" s="12"/>
      <c r="B391" s="211"/>
      <c r="C391" s="212"/>
      <c r="D391" s="213" t="s">
        <v>189</v>
      </c>
      <c r="E391" s="214" t="s">
        <v>19</v>
      </c>
      <c r="F391" s="215" t="s">
        <v>452</v>
      </c>
      <c r="G391" s="212"/>
      <c r="H391" s="216">
        <v>1.3639300000000001</v>
      </c>
      <c r="I391" s="217"/>
      <c r="J391" s="212"/>
      <c r="K391" s="212"/>
      <c r="L391" s="218"/>
      <c r="M391" s="219"/>
      <c r="N391" s="220"/>
      <c r="O391" s="220"/>
      <c r="P391" s="220"/>
      <c r="Q391" s="220"/>
      <c r="R391" s="220"/>
      <c r="S391" s="220"/>
      <c r="T391" s="221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T391" s="222" t="s">
        <v>189</v>
      </c>
      <c r="AU391" s="222" t="s">
        <v>77</v>
      </c>
      <c r="AV391" s="12" t="s">
        <v>79</v>
      </c>
      <c r="AW391" s="12" t="s">
        <v>31</v>
      </c>
      <c r="AX391" s="12" t="s">
        <v>69</v>
      </c>
      <c r="AY391" s="222" t="s">
        <v>180</v>
      </c>
    </row>
    <row r="392" s="12" customFormat="1">
      <c r="A392" s="12"/>
      <c r="B392" s="211"/>
      <c r="C392" s="212"/>
      <c r="D392" s="213" t="s">
        <v>189</v>
      </c>
      <c r="E392" s="214" t="s">
        <v>19</v>
      </c>
      <c r="F392" s="215" t="s">
        <v>453</v>
      </c>
      <c r="G392" s="212"/>
      <c r="H392" s="216">
        <v>0.42714000000000002</v>
      </c>
      <c r="I392" s="217"/>
      <c r="J392" s="212"/>
      <c r="K392" s="212"/>
      <c r="L392" s="218"/>
      <c r="M392" s="219"/>
      <c r="N392" s="220"/>
      <c r="O392" s="220"/>
      <c r="P392" s="220"/>
      <c r="Q392" s="220"/>
      <c r="R392" s="220"/>
      <c r="S392" s="220"/>
      <c r="T392" s="221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T392" s="222" t="s">
        <v>189</v>
      </c>
      <c r="AU392" s="222" t="s">
        <v>77</v>
      </c>
      <c r="AV392" s="12" t="s">
        <v>79</v>
      </c>
      <c r="AW392" s="12" t="s">
        <v>31</v>
      </c>
      <c r="AX392" s="12" t="s">
        <v>69</v>
      </c>
      <c r="AY392" s="222" t="s">
        <v>180</v>
      </c>
    </row>
    <row r="393" s="12" customFormat="1">
      <c r="A393" s="12"/>
      <c r="B393" s="211"/>
      <c r="C393" s="212"/>
      <c r="D393" s="213" t="s">
        <v>189</v>
      </c>
      <c r="E393" s="214" t="s">
        <v>19</v>
      </c>
      <c r="F393" s="215" t="s">
        <v>454</v>
      </c>
      <c r="G393" s="212"/>
      <c r="H393" s="216">
        <v>1.1278699999999999</v>
      </c>
      <c r="I393" s="217"/>
      <c r="J393" s="212"/>
      <c r="K393" s="212"/>
      <c r="L393" s="218"/>
      <c r="M393" s="219"/>
      <c r="N393" s="220"/>
      <c r="O393" s="220"/>
      <c r="P393" s="220"/>
      <c r="Q393" s="220"/>
      <c r="R393" s="220"/>
      <c r="S393" s="220"/>
      <c r="T393" s="221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T393" s="222" t="s">
        <v>189</v>
      </c>
      <c r="AU393" s="222" t="s">
        <v>77</v>
      </c>
      <c r="AV393" s="12" t="s">
        <v>79</v>
      </c>
      <c r="AW393" s="12" t="s">
        <v>31</v>
      </c>
      <c r="AX393" s="12" t="s">
        <v>69</v>
      </c>
      <c r="AY393" s="222" t="s">
        <v>180</v>
      </c>
    </row>
    <row r="394" s="12" customFormat="1">
      <c r="A394" s="12"/>
      <c r="B394" s="211"/>
      <c r="C394" s="212"/>
      <c r="D394" s="213" t="s">
        <v>189</v>
      </c>
      <c r="E394" s="214" t="s">
        <v>19</v>
      </c>
      <c r="F394" s="215" t="s">
        <v>455</v>
      </c>
      <c r="G394" s="212"/>
      <c r="H394" s="216">
        <v>0.67728999999999995</v>
      </c>
      <c r="I394" s="217"/>
      <c r="J394" s="212"/>
      <c r="K394" s="212"/>
      <c r="L394" s="218"/>
      <c r="M394" s="219"/>
      <c r="N394" s="220"/>
      <c r="O394" s="220"/>
      <c r="P394" s="220"/>
      <c r="Q394" s="220"/>
      <c r="R394" s="220"/>
      <c r="S394" s="220"/>
      <c r="T394" s="221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T394" s="222" t="s">
        <v>189</v>
      </c>
      <c r="AU394" s="222" t="s">
        <v>77</v>
      </c>
      <c r="AV394" s="12" t="s">
        <v>79</v>
      </c>
      <c r="AW394" s="12" t="s">
        <v>31</v>
      </c>
      <c r="AX394" s="12" t="s">
        <v>69</v>
      </c>
      <c r="AY394" s="222" t="s">
        <v>180</v>
      </c>
    </row>
    <row r="395" s="12" customFormat="1">
      <c r="A395" s="12"/>
      <c r="B395" s="211"/>
      <c r="C395" s="212"/>
      <c r="D395" s="213" t="s">
        <v>189</v>
      </c>
      <c r="E395" s="214" t="s">
        <v>19</v>
      </c>
      <c r="F395" s="215" t="s">
        <v>456</v>
      </c>
      <c r="G395" s="212"/>
      <c r="H395" s="216">
        <v>2.0249999999999999</v>
      </c>
      <c r="I395" s="217"/>
      <c r="J395" s="212"/>
      <c r="K395" s="212"/>
      <c r="L395" s="218"/>
      <c r="M395" s="219"/>
      <c r="N395" s="220"/>
      <c r="O395" s="220"/>
      <c r="P395" s="220"/>
      <c r="Q395" s="220"/>
      <c r="R395" s="220"/>
      <c r="S395" s="220"/>
      <c r="T395" s="221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T395" s="222" t="s">
        <v>189</v>
      </c>
      <c r="AU395" s="222" t="s">
        <v>77</v>
      </c>
      <c r="AV395" s="12" t="s">
        <v>79</v>
      </c>
      <c r="AW395" s="12" t="s">
        <v>31</v>
      </c>
      <c r="AX395" s="12" t="s">
        <v>69</v>
      </c>
      <c r="AY395" s="222" t="s">
        <v>180</v>
      </c>
    </row>
    <row r="396" s="15" customFormat="1">
      <c r="A396" s="15"/>
      <c r="B396" s="248"/>
      <c r="C396" s="249"/>
      <c r="D396" s="213" t="s">
        <v>189</v>
      </c>
      <c r="E396" s="250" t="s">
        <v>19</v>
      </c>
      <c r="F396" s="251" t="s">
        <v>256</v>
      </c>
      <c r="G396" s="249"/>
      <c r="H396" s="252">
        <v>98.143549999999962</v>
      </c>
      <c r="I396" s="253"/>
      <c r="J396" s="249"/>
      <c r="K396" s="249"/>
      <c r="L396" s="254"/>
      <c r="M396" s="255"/>
      <c r="N396" s="256"/>
      <c r="O396" s="256"/>
      <c r="P396" s="256"/>
      <c r="Q396" s="256"/>
      <c r="R396" s="256"/>
      <c r="S396" s="256"/>
      <c r="T396" s="25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8" t="s">
        <v>189</v>
      </c>
      <c r="AU396" s="258" t="s">
        <v>77</v>
      </c>
      <c r="AV396" s="15" t="s">
        <v>195</v>
      </c>
      <c r="AW396" s="15" t="s">
        <v>31</v>
      </c>
      <c r="AX396" s="15" t="s">
        <v>69</v>
      </c>
      <c r="AY396" s="258" t="s">
        <v>180</v>
      </c>
    </row>
    <row r="397" s="12" customFormat="1">
      <c r="A397" s="12"/>
      <c r="B397" s="211"/>
      <c r="C397" s="212"/>
      <c r="D397" s="213" t="s">
        <v>189</v>
      </c>
      <c r="E397" s="214" t="s">
        <v>19</v>
      </c>
      <c r="F397" s="215" t="s">
        <v>457</v>
      </c>
      <c r="G397" s="212"/>
      <c r="H397" s="216">
        <v>2.44035</v>
      </c>
      <c r="I397" s="217"/>
      <c r="J397" s="212"/>
      <c r="K397" s="212"/>
      <c r="L397" s="218"/>
      <c r="M397" s="219"/>
      <c r="N397" s="220"/>
      <c r="O397" s="220"/>
      <c r="P397" s="220"/>
      <c r="Q397" s="220"/>
      <c r="R397" s="220"/>
      <c r="S397" s="220"/>
      <c r="T397" s="221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T397" s="222" t="s">
        <v>189</v>
      </c>
      <c r="AU397" s="222" t="s">
        <v>77</v>
      </c>
      <c r="AV397" s="12" t="s">
        <v>79</v>
      </c>
      <c r="AW397" s="12" t="s">
        <v>31</v>
      </c>
      <c r="AX397" s="12" t="s">
        <v>69</v>
      </c>
      <c r="AY397" s="222" t="s">
        <v>180</v>
      </c>
    </row>
    <row r="398" s="12" customFormat="1">
      <c r="A398" s="12"/>
      <c r="B398" s="211"/>
      <c r="C398" s="212"/>
      <c r="D398" s="213" t="s">
        <v>189</v>
      </c>
      <c r="E398" s="214" t="s">
        <v>19</v>
      </c>
      <c r="F398" s="215" t="s">
        <v>458</v>
      </c>
      <c r="G398" s="212"/>
      <c r="H398" s="216">
        <v>2.7731300000000001</v>
      </c>
      <c r="I398" s="217"/>
      <c r="J398" s="212"/>
      <c r="K398" s="212"/>
      <c r="L398" s="218"/>
      <c r="M398" s="219"/>
      <c r="N398" s="220"/>
      <c r="O398" s="220"/>
      <c r="P398" s="220"/>
      <c r="Q398" s="220"/>
      <c r="R398" s="220"/>
      <c r="S398" s="220"/>
      <c r="T398" s="221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T398" s="222" t="s">
        <v>189</v>
      </c>
      <c r="AU398" s="222" t="s">
        <v>77</v>
      </c>
      <c r="AV398" s="12" t="s">
        <v>79</v>
      </c>
      <c r="AW398" s="12" t="s">
        <v>31</v>
      </c>
      <c r="AX398" s="12" t="s">
        <v>69</v>
      </c>
      <c r="AY398" s="222" t="s">
        <v>180</v>
      </c>
    </row>
    <row r="399" s="12" customFormat="1">
      <c r="A399" s="12"/>
      <c r="B399" s="211"/>
      <c r="C399" s="212"/>
      <c r="D399" s="213" t="s">
        <v>189</v>
      </c>
      <c r="E399" s="214" t="s">
        <v>19</v>
      </c>
      <c r="F399" s="215" t="s">
        <v>459</v>
      </c>
      <c r="G399" s="212"/>
      <c r="H399" s="216">
        <v>1.29413</v>
      </c>
      <c r="I399" s="217"/>
      <c r="J399" s="212"/>
      <c r="K399" s="212"/>
      <c r="L399" s="218"/>
      <c r="M399" s="219"/>
      <c r="N399" s="220"/>
      <c r="O399" s="220"/>
      <c r="P399" s="220"/>
      <c r="Q399" s="220"/>
      <c r="R399" s="220"/>
      <c r="S399" s="220"/>
      <c r="T399" s="221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T399" s="222" t="s">
        <v>189</v>
      </c>
      <c r="AU399" s="222" t="s">
        <v>77</v>
      </c>
      <c r="AV399" s="12" t="s">
        <v>79</v>
      </c>
      <c r="AW399" s="12" t="s">
        <v>31</v>
      </c>
      <c r="AX399" s="12" t="s">
        <v>69</v>
      </c>
      <c r="AY399" s="222" t="s">
        <v>180</v>
      </c>
    </row>
    <row r="400" s="12" customFormat="1">
      <c r="A400" s="12"/>
      <c r="B400" s="211"/>
      <c r="C400" s="212"/>
      <c r="D400" s="213" t="s">
        <v>189</v>
      </c>
      <c r="E400" s="214" t="s">
        <v>19</v>
      </c>
      <c r="F400" s="215" t="s">
        <v>460</v>
      </c>
      <c r="G400" s="212"/>
      <c r="H400" s="216">
        <v>2.9242499999999998</v>
      </c>
      <c r="I400" s="217"/>
      <c r="J400" s="212"/>
      <c r="K400" s="212"/>
      <c r="L400" s="218"/>
      <c r="M400" s="219"/>
      <c r="N400" s="220"/>
      <c r="O400" s="220"/>
      <c r="P400" s="220"/>
      <c r="Q400" s="220"/>
      <c r="R400" s="220"/>
      <c r="S400" s="220"/>
      <c r="T400" s="221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T400" s="222" t="s">
        <v>189</v>
      </c>
      <c r="AU400" s="222" t="s">
        <v>77</v>
      </c>
      <c r="AV400" s="12" t="s">
        <v>79</v>
      </c>
      <c r="AW400" s="12" t="s">
        <v>31</v>
      </c>
      <c r="AX400" s="12" t="s">
        <v>69</v>
      </c>
      <c r="AY400" s="222" t="s">
        <v>180</v>
      </c>
    </row>
    <row r="401" s="12" customFormat="1">
      <c r="A401" s="12"/>
      <c r="B401" s="211"/>
      <c r="C401" s="212"/>
      <c r="D401" s="213" t="s">
        <v>189</v>
      </c>
      <c r="E401" s="214" t="s">
        <v>19</v>
      </c>
      <c r="F401" s="215" t="s">
        <v>461</v>
      </c>
      <c r="G401" s="212"/>
      <c r="H401" s="216">
        <v>1.3646499999999999</v>
      </c>
      <c r="I401" s="217"/>
      <c r="J401" s="212"/>
      <c r="K401" s="212"/>
      <c r="L401" s="218"/>
      <c r="M401" s="219"/>
      <c r="N401" s="220"/>
      <c r="O401" s="220"/>
      <c r="P401" s="220"/>
      <c r="Q401" s="220"/>
      <c r="R401" s="220"/>
      <c r="S401" s="220"/>
      <c r="T401" s="221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T401" s="222" t="s">
        <v>189</v>
      </c>
      <c r="AU401" s="222" t="s">
        <v>77</v>
      </c>
      <c r="AV401" s="12" t="s">
        <v>79</v>
      </c>
      <c r="AW401" s="12" t="s">
        <v>31</v>
      </c>
      <c r="AX401" s="12" t="s">
        <v>69</v>
      </c>
      <c r="AY401" s="222" t="s">
        <v>180</v>
      </c>
    </row>
    <row r="402" s="12" customFormat="1">
      <c r="A402" s="12"/>
      <c r="B402" s="211"/>
      <c r="C402" s="212"/>
      <c r="D402" s="213" t="s">
        <v>189</v>
      </c>
      <c r="E402" s="214" t="s">
        <v>19</v>
      </c>
      <c r="F402" s="215" t="s">
        <v>462</v>
      </c>
      <c r="G402" s="212"/>
      <c r="H402" s="216">
        <v>1.6297999999999999</v>
      </c>
      <c r="I402" s="217"/>
      <c r="J402" s="212"/>
      <c r="K402" s="212"/>
      <c r="L402" s="218"/>
      <c r="M402" s="219"/>
      <c r="N402" s="220"/>
      <c r="O402" s="220"/>
      <c r="P402" s="220"/>
      <c r="Q402" s="220"/>
      <c r="R402" s="220"/>
      <c r="S402" s="220"/>
      <c r="T402" s="221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T402" s="222" t="s">
        <v>189</v>
      </c>
      <c r="AU402" s="222" t="s">
        <v>77</v>
      </c>
      <c r="AV402" s="12" t="s">
        <v>79</v>
      </c>
      <c r="AW402" s="12" t="s">
        <v>31</v>
      </c>
      <c r="AX402" s="12" t="s">
        <v>69</v>
      </c>
      <c r="AY402" s="222" t="s">
        <v>180</v>
      </c>
    </row>
    <row r="403" s="15" customFormat="1">
      <c r="A403" s="15"/>
      <c r="B403" s="248"/>
      <c r="C403" s="249"/>
      <c r="D403" s="213" t="s">
        <v>189</v>
      </c>
      <c r="E403" s="250" t="s">
        <v>19</v>
      </c>
      <c r="F403" s="251" t="s">
        <v>256</v>
      </c>
      <c r="G403" s="249"/>
      <c r="H403" s="252">
        <v>12.426309999999999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8" t="s">
        <v>189</v>
      </c>
      <c r="AU403" s="258" t="s">
        <v>77</v>
      </c>
      <c r="AV403" s="15" t="s">
        <v>195</v>
      </c>
      <c r="AW403" s="15" t="s">
        <v>31</v>
      </c>
      <c r="AX403" s="15" t="s">
        <v>69</v>
      </c>
      <c r="AY403" s="258" t="s">
        <v>180</v>
      </c>
    </row>
    <row r="404" s="12" customFormat="1">
      <c r="A404" s="12"/>
      <c r="B404" s="211"/>
      <c r="C404" s="212"/>
      <c r="D404" s="213" t="s">
        <v>189</v>
      </c>
      <c r="E404" s="214" t="s">
        <v>19</v>
      </c>
      <c r="F404" s="215" t="s">
        <v>463</v>
      </c>
      <c r="G404" s="212"/>
      <c r="H404" s="216">
        <v>4.9104000000000001</v>
      </c>
      <c r="I404" s="217"/>
      <c r="J404" s="212"/>
      <c r="K404" s="212"/>
      <c r="L404" s="218"/>
      <c r="M404" s="219"/>
      <c r="N404" s="220"/>
      <c r="O404" s="220"/>
      <c r="P404" s="220"/>
      <c r="Q404" s="220"/>
      <c r="R404" s="220"/>
      <c r="S404" s="220"/>
      <c r="T404" s="221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T404" s="222" t="s">
        <v>189</v>
      </c>
      <c r="AU404" s="222" t="s">
        <v>77</v>
      </c>
      <c r="AV404" s="12" t="s">
        <v>79</v>
      </c>
      <c r="AW404" s="12" t="s">
        <v>31</v>
      </c>
      <c r="AX404" s="12" t="s">
        <v>69</v>
      </c>
      <c r="AY404" s="222" t="s">
        <v>180</v>
      </c>
    </row>
    <row r="405" s="12" customFormat="1">
      <c r="A405" s="12"/>
      <c r="B405" s="211"/>
      <c r="C405" s="212"/>
      <c r="D405" s="213" t="s">
        <v>189</v>
      </c>
      <c r="E405" s="214" t="s">
        <v>19</v>
      </c>
      <c r="F405" s="215" t="s">
        <v>464</v>
      </c>
      <c r="G405" s="212"/>
      <c r="H405" s="216">
        <v>7.0289999999999999</v>
      </c>
      <c r="I405" s="217"/>
      <c r="J405" s="212"/>
      <c r="K405" s="212"/>
      <c r="L405" s="218"/>
      <c r="M405" s="219"/>
      <c r="N405" s="220"/>
      <c r="O405" s="220"/>
      <c r="P405" s="220"/>
      <c r="Q405" s="220"/>
      <c r="R405" s="220"/>
      <c r="S405" s="220"/>
      <c r="T405" s="221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T405" s="222" t="s">
        <v>189</v>
      </c>
      <c r="AU405" s="222" t="s">
        <v>77</v>
      </c>
      <c r="AV405" s="12" t="s">
        <v>79</v>
      </c>
      <c r="AW405" s="12" t="s">
        <v>31</v>
      </c>
      <c r="AX405" s="12" t="s">
        <v>69</v>
      </c>
      <c r="AY405" s="222" t="s">
        <v>180</v>
      </c>
    </row>
    <row r="406" s="12" customFormat="1">
      <c r="A406" s="12"/>
      <c r="B406" s="211"/>
      <c r="C406" s="212"/>
      <c r="D406" s="213" t="s">
        <v>189</v>
      </c>
      <c r="E406" s="214" t="s">
        <v>19</v>
      </c>
      <c r="F406" s="215" t="s">
        <v>464</v>
      </c>
      <c r="G406" s="212"/>
      <c r="H406" s="216">
        <v>7.0289999999999999</v>
      </c>
      <c r="I406" s="217"/>
      <c r="J406" s="212"/>
      <c r="K406" s="212"/>
      <c r="L406" s="218"/>
      <c r="M406" s="219"/>
      <c r="N406" s="220"/>
      <c r="O406" s="220"/>
      <c r="P406" s="220"/>
      <c r="Q406" s="220"/>
      <c r="R406" s="220"/>
      <c r="S406" s="220"/>
      <c r="T406" s="221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T406" s="222" t="s">
        <v>189</v>
      </c>
      <c r="AU406" s="222" t="s">
        <v>77</v>
      </c>
      <c r="AV406" s="12" t="s">
        <v>79</v>
      </c>
      <c r="AW406" s="12" t="s">
        <v>31</v>
      </c>
      <c r="AX406" s="12" t="s">
        <v>69</v>
      </c>
      <c r="AY406" s="222" t="s">
        <v>180</v>
      </c>
    </row>
    <row r="407" s="12" customFormat="1">
      <c r="A407" s="12"/>
      <c r="B407" s="211"/>
      <c r="C407" s="212"/>
      <c r="D407" s="213" t="s">
        <v>189</v>
      </c>
      <c r="E407" s="214" t="s">
        <v>19</v>
      </c>
      <c r="F407" s="215" t="s">
        <v>463</v>
      </c>
      <c r="G407" s="212"/>
      <c r="H407" s="216">
        <v>4.9104000000000001</v>
      </c>
      <c r="I407" s="217"/>
      <c r="J407" s="212"/>
      <c r="K407" s="212"/>
      <c r="L407" s="218"/>
      <c r="M407" s="219"/>
      <c r="N407" s="220"/>
      <c r="O407" s="220"/>
      <c r="P407" s="220"/>
      <c r="Q407" s="220"/>
      <c r="R407" s="220"/>
      <c r="S407" s="220"/>
      <c r="T407" s="221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T407" s="222" t="s">
        <v>189</v>
      </c>
      <c r="AU407" s="222" t="s">
        <v>77</v>
      </c>
      <c r="AV407" s="12" t="s">
        <v>79</v>
      </c>
      <c r="AW407" s="12" t="s">
        <v>31</v>
      </c>
      <c r="AX407" s="12" t="s">
        <v>69</v>
      </c>
      <c r="AY407" s="222" t="s">
        <v>180</v>
      </c>
    </row>
    <row r="408" s="12" customFormat="1">
      <c r="A408" s="12"/>
      <c r="B408" s="211"/>
      <c r="C408" s="212"/>
      <c r="D408" s="213" t="s">
        <v>189</v>
      </c>
      <c r="E408" s="214" t="s">
        <v>19</v>
      </c>
      <c r="F408" s="215" t="s">
        <v>465</v>
      </c>
      <c r="G408" s="212"/>
      <c r="H408" s="216">
        <v>7.8902999999999999</v>
      </c>
      <c r="I408" s="217"/>
      <c r="J408" s="212"/>
      <c r="K408" s="212"/>
      <c r="L408" s="218"/>
      <c r="M408" s="219"/>
      <c r="N408" s="220"/>
      <c r="O408" s="220"/>
      <c r="P408" s="220"/>
      <c r="Q408" s="220"/>
      <c r="R408" s="220"/>
      <c r="S408" s="220"/>
      <c r="T408" s="221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T408" s="222" t="s">
        <v>189</v>
      </c>
      <c r="AU408" s="222" t="s">
        <v>77</v>
      </c>
      <c r="AV408" s="12" t="s">
        <v>79</v>
      </c>
      <c r="AW408" s="12" t="s">
        <v>31</v>
      </c>
      <c r="AX408" s="12" t="s">
        <v>69</v>
      </c>
      <c r="AY408" s="222" t="s">
        <v>180</v>
      </c>
    </row>
    <row r="409" s="12" customFormat="1">
      <c r="A409" s="12"/>
      <c r="B409" s="211"/>
      <c r="C409" s="212"/>
      <c r="D409" s="213" t="s">
        <v>189</v>
      </c>
      <c r="E409" s="214" t="s">
        <v>19</v>
      </c>
      <c r="F409" s="215" t="s">
        <v>466</v>
      </c>
      <c r="G409" s="212"/>
      <c r="H409" s="216">
        <v>7.9813799999999997</v>
      </c>
      <c r="I409" s="217"/>
      <c r="J409" s="212"/>
      <c r="K409" s="212"/>
      <c r="L409" s="218"/>
      <c r="M409" s="219"/>
      <c r="N409" s="220"/>
      <c r="O409" s="220"/>
      <c r="P409" s="220"/>
      <c r="Q409" s="220"/>
      <c r="R409" s="220"/>
      <c r="S409" s="220"/>
      <c r="T409" s="221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T409" s="222" t="s">
        <v>189</v>
      </c>
      <c r="AU409" s="222" t="s">
        <v>77</v>
      </c>
      <c r="AV409" s="12" t="s">
        <v>79</v>
      </c>
      <c r="AW409" s="12" t="s">
        <v>31</v>
      </c>
      <c r="AX409" s="12" t="s">
        <v>69</v>
      </c>
      <c r="AY409" s="222" t="s">
        <v>180</v>
      </c>
    </row>
    <row r="410" s="12" customFormat="1">
      <c r="A410" s="12"/>
      <c r="B410" s="211"/>
      <c r="C410" s="212"/>
      <c r="D410" s="213" t="s">
        <v>189</v>
      </c>
      <c r="E410" s="214" t="s">
        <v>19</v>
      </c>
      <c r="F410" s="215" t="s">
        <v>467</v>
      </c>
      <c r="G410" s="212"/>
      <c r="H410" s="216">
        <v>3.7025999999999999</v>
      </c>
      <c r="I410" s="217"/>
      <c r="J410" s="212"/>
      <c r="K410" s="212"/>
      <c r="L410" s="218"/>
      <c r="M410" s="219"/>
      <c r="N410" s="220"/>
      <c r="O410" s="220"/>
      <c r="P410" s="220"/>
      <c r="Q410" s="220"/>
      <c r="R410" s="220"/>
      <c r="S410" s="220"/>
      <c r="T410" s="221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T410" s="222" t="s">
        <v>189</v>
      </c>
      <c r="AU410" s="222" t="s">
        <v>77</v>
      </c>
      <c r="AV410" s="12" t="s">
        <v>79</v>
      </c>
      <c r="AW410" s="12" t="s">
        <v>31</v>
      </c>
      <c r="AX410" s="12" t="s">
        <v>69</v>
      </c>
      <c r="AY410" s="222" t="s">
        <v>180</v>
      </c>
    </row>
    <row r="411" s="12" customFormat="1">
      <c r="A411" s="12"/>
      <c r="B411" s="211"/>
      <c r="C411" s="212"/>
      <c r="D411" s="213" t="s">
        <v>189</v>
      </c>
      <c r="E411" s="214" t="s">
        <v>19</v>
      </c>
      <c r="F411" s="215" t="s">
        <v>468</v>
      </c>
      <c r="G411" s="212"/>
      <c r="H411" s="216">
        <v>-6.5999999999999996</v>
      </c>
      <c r="I411" s="217"/>
      <c r="J411" s="212"/>
      <c r="K411" s="212"/>
      <c r="L411" s="218"/>
      <c r="M411" s="219"/>
      <c r="N411" s="220"/>
      <c r="O411" s="220"/>
      <c r="P411" s="220"/>
      <c r="Q411" s="220"/>
      <c r="R411" s="220"/>
      <c r="S411" s="220"/>
      <c r="T411" s="221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T411" s="222" t="s">
        <v>189</v>
      </c>
      <c r="AU411" s="222" t="s">
        <v>77</v>
      </c>
      <c r="AV411" s="12" t="s">
        <v>79</v>
      </c>
      <c r="AW411" s="12" t="s">
        <v>31</v>
      </c>
      <c r="AX411" s="12" t="s">
        <v>69</v>
      </c>
      <c r="AY411" s="222" t="s">
        <v>180</v>
      </c>
    </row>
    <row r="412" s="15" customFormat="1">
      <c r="A412" s="15"/>
      <c r="B412" s="248"/>
      <c r="C412" s="249"/>
      <c r="D412" s="213" t="s">
        <v>189</v>
      </c>
      <c r="E412" s="250" t="s">
        <v>19</v>
      </c>
      <c r="F412" s="251" t="s">
        <v>256</v>
      </c>
      <c r="G412" s="249"/>
      <c r="H412" s="252">
        <v>36.853079999999991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8" t="s">
        <v>189</v>
      </c>
      <c r="AU412" s="258" t="s">
        <v>77</v>
      </c>
      <c r="AV412" s="15" t="s">
        <v>195</v>
      </c>
      <c r="AW412" s="15" t="s">
        <v>31</v>
      </c>
      <c r="AX412" s="15" t="s">
        <v>69</v>
      </c>
      <c r="AY412" s="258" t="s">
        <v>180</v>
      </c>
    </row>
    <row r="413" s="13" customFormat="1">
      <c r="A413" s="13"/>
      <c r="B413" s="223"/>
      <c r="C413" s="224"/>
      <c r="D413" s="213" t="s">
        <v>189</v>
      </c>
      <c r="E413" s="225" t="s">
        <v>19</v>
      </c>
      <c r="F413" s="226" t="s">
        <v>194</v>
      </c>
      <c r="G413" s="224"/>
      <c r="H413" s="227">
        <v>233.21577000000002</v>
      </c>
      <c r="I413" s="228"/>
      <c r="J413" s="224"/>
      <c r="K413" s="224"/>
      <c r="L413" s="229"/>
      <c r="M413" s="230"/>
      <c r="N413" s="231"/>
      <c r="O413" s="231"/>
      <c r="P413" s="231"/>
      <c r="Q413" s="231"/>
      <c r="R413" s="231"/>
      <c r="S413" s="231"/>
      <c r="T413" s="23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3" t="s">
        <v>189</v>
      </c>
      <c r="AU413" s="233" t="s">
        <v>77</v>
      </c>
      <c r="AV413" s="13" t="s">
        <v>185</v>
      </c>
      <c r="AW413" s="13" t="s">
        <v>31</v>
      </c>
      <c r="AX413" s="13" t="s">
        <v>77</v>
      </c>
      <c r="AY413" s="233" t="s">
        <v>180</v>
      </c>
    </row>
    <row r="414" s="2" customFormat="1" ht="63.45" customHeight="1">
      <c r="A414" s="40"/>
      <c r="B414" s="41"/>
      <c r="C414" s="198" t="s">
        <v>469</v>
      </c>
      <c r="D414" s="198" t="s">
        <v>181</v>
      </c>
      <c r="E414" s="199" t="s">
        <v>470</v>
      </c>
      <c r="F414" s="200" t="s">
        <v>471</v>
      </c>
      <c r="G414" s="201" t="s">
        <v>307</v>
      </c>
      <c r="H414" s="202">
        <v>1924.75135</v>
      </c>
      <c r="I414" s="203"/>
      <c r="J414" s="204">
        <f>ROUND(I414*H414,2)</f>
        <v>0</v>
      </c>
      <c r="K414" s="200" t="s">
        <v>19</v>
      </c>
      <c r="L414" s="46"/>
      <c r="M414" s="205" t="s">
        <v>19</v>
      </c>
      <c r="N414" s="206" t="s">
        <v>40</v>
      </c>
      <c r="O414" s="86"/>
      <c r="P414" s="207">
        <f>O414*H414</f>
        <v>0</v>
      </c>
      <c r="Q414" s="207">
        <v>0</v>
      </c>
      <c r="R414" s="207">
        <f>Q414*H414</f>
        <v>0</v>
      </c>
      <c r="S414" s="207">
        <v>0</v>
      </c>
      <c r="T414" s="208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09" t="s">
        <v>185</v>
      </c>
      <c r="AT414" s="209" t="s">
        <v>181</v>
      </c>
      <c r="AU414" s="209" t="s">
        <v>77</v>
      </c>
      <c r="AY414" s="19" t="s">
        <v>180</v>
      </c>
      <c r="BE414" s="210">
        <f>IF(N414="základní",J414,0)</f>
        <v>0</v>
      </c>
      <c r="BF414" s="210">
        <f>IF(N414="snížená",J414,0)</f>
        <v>0</v>
      </c>
      <c r="BG414" s="210">
        <f>IF(N414="zákl. přenesená",J414,0)</f>
        <v>0</v>
      </c>
      <c r="BH414" s="210">
        <f>IF(N414="sníž. přenesená",J414,0)</f>
        <v>0</v>
      </c>
      <c r="BI414" s="210">
        <f>IF(N414="nulová",J414,0)</f>
        <v>0</v>
      </c>
      <c r="BJ414" s="19" t="s">
        <v>77</v>
      </c>
      <c r="BK414" s="210">
        <f>ROUND(I414*H414,2)</f>
        <v>0</v>
      </c>
      <c r="BL414" s="19" t="s">
        <v>185</v>
      </c>
      <c r="BM414" s="209" t="s">
        <v>472</v>
      </c>
    </row>
    <row r="415" s="14" customFormat="1">
      <c r="A415" s="14"/>
      <c r="B415" s="238"/>
      <c r="C415" s="239"/>
      <c r="D415" s="213" t="s">
        <v>189</v>
      </c>
      <c r="E415" s="240" t="s">
        <v>19</v>
      </c>
      <c r="F415" s="241" t="s">
        <v>398</v>
      </c>
      <c r="G415" s="239"/>
      <c r="H415" s="240" t="s">
        <v>19</v>
      </c>
      <c r="I415" s="242"/>
      <c r="J415" s="239"/>
      <c r="K415" s="239"/>
      <c r="L415" s="243"/>
      <c r="M415" s="244"/>
      <c r="N415" s="245"/>
      <c r="O415" s="245"/>
      <c r="P415" s="245"/>
      <c r="Q415" s="245"/>
      <c r="R415" s="245"/>
      <c r="S415" s="245"/>
      <c r="T415" s="24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7" t="s">
        <v>189</v>
      </c>
      <c r="AU415" s="247" t="s">
        <v>77</v>
      </c>
      <c r="AV415" s="14" t="s">
        <v>77</v>
      </c>
      <c r="AW415" s="14" t="s">
        <v>31</v>
      </c>
      <c r="AX415" s="14" t="s">
        <v>69</v>
      </c>
      <c r="AY415" s="247" t="s">
        <v>180</v>
      </c>
    </row>
    <row r="416" s="12" customFormat="1">
      <c r="A416" s="12"/>
      <c r="B416" s="211"/>
      <c r="C416" s="212"/>
      <c r="D416" s="213" t="s">
        <v>189</v>
      </c>
      <c r="E416" s="214" t="s">
        <v>19</v>
      </c>
      <c r="F416" s="215" t="s">
        <v>473</v>
      </c>
      <c r="G416" s="212"/>
      <c r="H416" s="216">
        <v>96.602249999999998</v>
      </c>
      <c r="I416" s="217"/>
      <c r="J416" s="212"/>
      <c r="K416" s="212"/>
      <c r="L416" s="218"/>
      <c r="M416" s="219"/>
      <c r="N416" s="220"/>
      <c r="O416" s="220"/>
      <c r="P416" s="220"/>
      <c r="Q416" s="220"/>
      <c r="R416" s="220"/>
      <c r="S416" s="220"/>
      <c r="T416" s="221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T416" s="222" t="s">
        <v>189</v>
      </c>
      <c r="AU416" s="222" t="s">
        <v>77</v>
      </c>
      <c r="AV416" s="12" t="s">
        <v>79</v>
      </c>
      <c r="AW416" s="12" t="s">
        <v>31</v>
      </c>
      <c r="AX416" s="12" t="s">
        <v>69</v>
      </c>
      <c r="AY416" s="222" t="s">
        <v>180</v>
      </c>
    </row>
    <row r="417" s="12" customFormat="1">
      <c r="A417" s="12"/>
      <c r="B417" s="211"/>
      <c r="C417" s="212"/>
      <c r="D417" s="213" t="s">
        <v>189</v>
      </c>
      <c r="E417" s="214" t="s">
        <v>19</v>
      </c>
      <c r="F417" s="215" t="s">
        <v>474</v>
      </c>
      <c r="G417" s="212"/>
      <c r="H417" s="216">
        <v>93.536950000000004</v>
      </c>
      <c r="I417" s="217"/>
      <c r="J417" s="212"/>
      <c r="K417" s="212"/>
      <c r="L417" s="218"/>
      <c r="M417" s="219"/>
      <c r="N417" s="220"/>
      <c r="O417" s="220"/>
      <c r="P417" s="220"/>
      <c r="Q417" s="220"/>
      <c r="R417" s="220"/>
      <c r="S417" s="220"/>
      <c r="T417" s="221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T417" s="222" t="s">
        <v>189</v>
      </c>
      <c r="AU417" s="222" t="s">
        <v>77</v>
      </c>
      <c r="AV417" s="12" t="s">
        <v>79</v>
      </c>
      <c r="AW417" s="12" t="s">
        <v>31</v>
      </c>
      <c r="AX417" s="12" t="s">
        <v>69</v>
      </c>
      <c r="AY417" s="222" t="s">
        <v>180</v>
      </c>
    </row>
    <row r="418" s="12" customFormat="1">
      <c r="A418" s="12"/>
      <c r="B418" s="211"/>
      <c r="C418" s="212"/>
      <c r="D418" s="213" t="s">
        <v>189</v>
      </c>
      <c r="E418" s="214" t="s">
        <v>19</v>
      </c>
      <c r="F418" s="215" t="s">
        <v>475</v>
      </c>
      <c r="G418" s="212"/>
      <c r="H418" s="216">
        <v>80.784999999999997</v>
      </c>
      <c r="I418" s="217"/>
      <c r="J418" s="212"/>
      <c r="K418" s="212"/>
      <c r="L418" s="218"/>
      <c r="M418" s="219"/>
      <c r="N418" s="220"/>
      <c r="O418" s="220"/>
      <c r="P418" s="220"/>
      <c r="Q418" s="220"/>
      <c r="R418" s="220"/>
      <c r="S418" s="220"/>
      <c r="T418" s="221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T418" s="222" t="s">
        <v>189</v>
      </c>
      <c r="AU418" s="222" t="s">
        <v>77</v>
      </c>
      <c r="AV418" s="12" t="s">
        <v>79</v>
      </c>
      <c r="AW418" s="12" t="s">
        <v>31</v>
      </c>
      <c r="AX418" s="12" t="s">
        <v>69</v>
      </c>
      <c r="AY418" s="222" t="s">
        <v>180</v>
      </c>
    </row>
    <row r="419" s="12" customFormat="1">
      <c r="A419" s="12"/>
      <c r="B419" s="211"/>
      <c r="C419" s="212"/>
      <c r="D419" s="213" t="s">
        <v>189</v>
      </c>
      <c r="E419" s="214" t="s">
        <v>19</v>
      </c>
      <c r="F419" s="215" t="s">
        <v>476</v>
      </c>
      <c r="G419" s="212"/>
      <c r="H419" s="216">
        <v>32.691499999999998</v>
      </c>
      <c r="I419" s="217"/>
      <c r="J419" s="212"/>
      <c r="K419" s="212"/>
      <c r="L419" s="218"/>
      <c r="M419" s="219"/>
      <c r="N419" s="220"/>
      <c r="O419" s="220"/>
      <c r="P419" s="220"/>
      <c r="Q419" s="220"/>
      <c r="R419" s="220"/>
      <c r="S419" s="220"/>
      <c r="T419" s="221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T419" s="222" t="s">
        <v>189</v>
      </c>
      <c r="AU419" s="222" t="s">
        <v>77</v>
      </c>
      <c r="AV419" s="12" t="s">
        <v>79</v>
      </c>
      <c r="AW419" s="12" t="s">
        <v>31</v>
      </c>
      <c r="AX419" s="12" t="s">
        <v>69</v>
      </c>
      <c r="AY419" s="222" t="s">
        <v>180</v>
      </c>
    </row>
    <row r="420" s="12" customFormat="1">
      <c r="A420" s="12"/>
      <c r="B420" s="211"/>
      <c r="C420" s="212"/>
      <c r="D420" s="213" t="s">
        <v>189</v>
      </c>
      <c r="E420" s="214" t="s">
        <v>19</v>
      </c>
      <c r="F420" s="215" t="s">
        <v>477</v>
      </c>
      <c r="G420" s="212"/>
      <c r="H420" s="216">
        <v>26.847799999999999</v>
      </c>
      <c r="I420" s="217"/>
      <c r="J420" s="212"/>
      <c r="K420" s="212"/>
      <c r="L420" s="218"/>
      <c r="M420" s="219"/>
      <c r="N420" s="220"/>
      <c r="O420" s="220"/>
      <c r="P420" s="220"/>
      <c r="Q420" s="220"/>
      <c r="R420" s="220"/>
      <c r="S420" s="220"/>
      <c r="T420" s="221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T420" s="222" t="s">
        <v>189</v>
      </c>
      <c r="AU420" s="222" t="s">
        <v>77</v>
      </c>
      <c r="AV420" s="12" t="s">
        <v>79</v>
      </c>
      <c r="AW420" s="12" t="s">
        <v>31</v>
      </c>
      <c r="AX420" s="12" t="s">
        <v>69</v>
      </c>
      <c r="AY420" s="222" t="s">
        <v>180</v>
      </c>
    </row>
    <row r="421" s="12" customFormat="1">
      <c r="A421" s="12"/>
      <c r="B421" s="211"/>
      <c r="C421" s="212"/>
      <c r="D421" s="213" t="s">
        <v>189</v>
      </c>
      <c r="E421" s="214" t="s">
        <v>19</v>
      </c>
      <c r="F421" s="215" t="s">
        <v>478</v>
      </c>
      <c r="G421" s="212"/>
      <c r="H421" s="216">
        <v>25.549199999999999</v>
      </c>
      <c r="I421" s="217"/>
      <c r="J421" s="212"/>
      <c r="K421" s="212"/>
      <c r="L421" s="218"/>
      <c r="M421" s="219"/>
      <c r="N421" s="220"/>
      <c r="O421" s="220"/>
      <c r="P421" s="220"/>
      <c r="Q421" s="220"/>
      <c r="R421" s="220"/>
      <c r="S421" s="220"/>
      <c r="T421" s="221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T421" s="222" t="s">
        <v>189</v>
      </c>
      <c r="AU421" s="222" t="s">
        <v>77</v>
      </c>
      <c r="AV421" s="12" t="s">
        <v>79</v>
      </c>
      <c r="AW421" s="12" t="s">
        <v>31</v>
      </c>
      <c r="AX421" s="12" t="s">
        <v>69</v>
      </c>
      <c r="AY421" s="222" t="s">
        <v>180</v>
      </c>
    </row>
    <row r="422" s="12" customFormat="1">
      <c r="A422" s="12"/>
      <c r="B422" s="211"/>
      <c r="C422" s="212"/>
      <c r="D422" s="213" t="s">
        <v>189</v>
      </c>
      <c r="E422" s="214" t="s">
        <v>19</v>
      </c>
      <c r="F422" s="215" t="s">
        <v>479</v>
      </c>
      <c r="G422" s="212"/>
      <c r="H422" s="216">
        <v>164.00999999999999</v>
      </c>
      <c r="I422" s="217"/>
      <c r="J422" s="212"/>
      <c r="K422" s="212"/>
      <c r="L422" s="218"/>
      <c r="M422" s="219"/>
      <c r="N422" s="220"/>
      <c r="O422" s="220"/>
      <c r="P422" s="220"/>
      <c r="Q422" s="220"/>
      <c r="R422" s="220"/>
      <c r="S422" s="220"/>
      <c r="T422" s="221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T422" s="222" t="s">
        <v>189</v>
      </c>
      <c r="AU422" s="222" t="s">
        <v>77</v>
      </c>
      <c r="AV422" s="12" t="s">
        <v>79</v>
      </c>
      <c r="AW422" s="12" t="s">
        <v>31</v>
      </c>
      <c r="AX422" s="12" t="s">
        <v>69</v>
      </c>
      <c r="AY422" s="222" t="s">
        <v>180</v>
      </c>
    </row>
    <row r="423" s="12" customFormat="1">
      <c r="A423" s="12"/>
      <c r="B423" s="211"/>
      <c r="C423" s="212"/>
      <c r="D423" s="213" t="s">
        <v>189</v>
      </c>
      <c r="E423" s="214" t="s">
        <v>19</v>
      </c>
      <c r="F423" s="215" t="s">
        <v>480</v>
      </c>
      <c r="G423" s="212"/>
      <c r="H423" s="216">
        <v>21.483000000000001</v>
      </c>
      <c r="I423" s="217"/>
      <c r="J423" s="212"/>
      <c r="K423" s="212"/>
      <c r="L423" s="218"/>
      <c r="M423" s="219"/>
      <c r="N423" s="220"/>
      <c r="O423" s="220"/>
      <c r="P423" s="220"/>
      <c r="Q423" s="220"/>
      <c r="R423" s="220"/>
      <c r="S423" s="220"/>
      <c r="T423" s="221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T423" s="222" t="s">
        <v>189</v>
      </c>
      <c r="AU423" s="222" t="s">
        <v>77</v>
      </c>
      <c r="AV423" s="12" t="s">
        <v>79</v>
      </c>
      <c r="AW423" s="12" t="s">
        <v>31</v>
      </c>
      <c r="AX423" s="12" t="s">
        <v>69</v>
      </c>
      <c r="AY423" s="222" t="s">
        <v>180</v>
      </c>
    </row>
    <row r="424" s="12" customFormat="1">
      <c r="A424" s="12"/>
      <c r="B424" s="211"/>
      <c r="C424" s="212"/>
      <c r="D424" s="213" t="s">
        <v>189</v>
      </c>
      <c r="E424" s="214" t="s">
        <v>19</v>
      </c>
      <c r="F424" s="215" t="s">
        <v>481</v>
      </c>
      <c r="G424" s="212"/>
      <c r="H424" s="216">
        <v>19.780999999999999</v>
      </c>
      <c r="I424" s="217"/>
      <c r="J424" s="212"/>
      <c r="K424" s="212"/>
      <c r="L424" s="218"/>
      <c r="M424" s="219"/>
      <c r="N424" s="220"/>
      <c r="O424" s="220"/>
      <c r="P424" s="220"/>
      <c r="Q424" s="220"/>
      <c r="R424" s="220"/>
      <c r="S424" s="220"/>
      <c r="T424" s="221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T424" s="222" t="s">
        <v>189</v>
      </c>
      <c r="AU424" s="222" t="s">
        <v>77</v>
      </c>
      <c r="AV424" s="12" t="s">
        <v>79</v>
      </c>
      <c r="AW424" s="12" t="s">
        <v>31</v>
      </c>
      <c r="AX424" s="12" t="s">
        <v>69</v>
      </c>
      <c r="AY424" s="222" t="s">
        <v>180</v>
      </c>
    </row>
    <row r="425" s="12" customFormat="1">
      <c r="A425" s="12"/>
      <c r="B425" s="211"/>
      <c r="C425" s="212"/>
      <c r="D425" s="213" t="s">
        <v>189</v>
      </c>
      <c r="E425" s="214" t="s">
        <v>19</v>
      </c>
      <c r="F425" s="215" t="s">
        <v>482</v>
      </c>
      <c r="G425" s="212"/>
      <c r="H425" s="216">
        <v>13.967499999999999</v>
      </c>
      <c r="I425" s="217"/>
      <c r="J425" s="212"/>
      <c r="K425" s="212"/>
      <c r="L425" s="218"/>
      <c r="M425" s="219"/>
      <c r="N425" s="220"/>
      <c r="O425" s="220"/>
      <c r="P425" s="220"/>
      <c r="Q425" s="220"/>
      <c r="R425" s="220"/>
      <c r="S425" s="220"/>
      <c r="T425" s="221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T425" s="222" t="s">
        <v>189</v>
      </c>
      <c r="AU425" s="222" t="s">
        <v>77</v>
      </c>
      <c r="AV425" s="12" t="s">
        <v>79</v>
      </c>
      <c r="AW425" s="12" t="s">
        <v>31</v>
      </c>
      <c r="AX425" s="12" t="s">
        <v>69</v>
      </c>
      <c r="AY425" s="222" t="s">
        <v>180</v>
      </c>
    </row>
    <row r="426" s="12" customFormat="1">
      <c r="A426" s="12"/>
      <c r="B426" s="211"/>
      <c r="C426" s="212"/>
      <c r="D426" s="213" t="s">
        <v>189</v>
      </c>
      <c r="E426" s="214" t="s">
        <v>19</v>
      </c>
      <c r="F426" s="215" t="s">
        <v>483</v>
      </c>
      <c r="G426" s="212"/>
      <c r="H426" s="216">
        <v>19.931999999999999</v>
      </c>
      <c r="I426" s="217"/>
      <c r="J426" s="212"/>
      <c r="K426" s="212"/>
      <c r="L426" s="218"/>
      <c r="M426" s="219"/>
      <c r="N426" s="220"/>
      <c r="O426" s="220"/>
      <c r="P426" s="220"/>
      <c r="Q426" s="220"/>
      <c r="R426" s="220"/>
      <c r="S426" s="220"/>
      <c r="T426" s="221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T426" s="222" t="s">
        <v>189</v>
      </c>
      <c r="AU426" s="222" t="s">
        <v>77</v>
      </c>
      <c r="AV426" s="12" t="s">
        <v>79</v>
      </c>
      <c r="AW426" s="12" t="s">
        <v>31</v>
      </c>
      <c r="AX426" s="12" t="s">
        <v>69</v>
      </c>
      <c r="AY426" s="222" t="s">
        <v>180</v>
      </c>
    </row>
    <row r="427" s="12" customFormat="1">
      <c r="A427" s="12"/>
      <c r="B427" s="211"/>
      <c r="C427" s="212"/>
      <c r="D427" s="213" t="s">
        <v>189</v>
      </c>
      <c r="E427" s="214" t="s">
        <v>19</v>
      </c>
      <c r="F427" s="215" t="s">
        <v>484</v>
      </c>
      <c r="G427" s="212"/>
      <c r="H427" s="216">
        <v>19.063749999999999</v>
      </c>
      <c r="I427" s="217"/>
      <c r="J427" s="212"/>
      <c r="K427" s="212"/>
      <c r="L427" s="218"/>
      <c r="M427" s="219"/>
      <c r="N427" s="220"/>
      <c r="O427" s="220"/>
      <c r="P427" s="220"/>
      <c r="Q427" s="220"/>
      <c r="R427" s="220"/>
      <c r="S427" s="220"/>
      <c r="T427" s="221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T427" s="222" t="s">
        <v>189</v>
      </c>
      <c r="AU427" s="222" t="s">
        <v>77</v>
      </c>
      <c r="AV427" s="12" t="s">
        <v>79</v>
      </c>
      <c r="AW427" s="12" t="s">
        <v>31</v>
      </c>
      <c r="AX427" s="12" t="s">
        <v>69</v>
      </c>
      <c r="AY427" s="222" t="s">
        <v>180</v>
      </c>
    </row>
    <row r="428" s="12" customFormat="1">
      <c r="A428" s="12"/>
      <c r="B428" s="211"/>
      <c r="C428" s="212"/>
      <c r="D428" s="213" t="s">
        <v>189</v>
      </c>
      <c r="E428" s="214" t="s">
        <v>19</v>
      </c>
      <c r="F428" s="215" t="s">
        <v>485</v>
      </c>
      <c r="G428" s="212"/>
      <c r="H428" s="216">
        <v>107.71585</v>
      </c>
      <c r="I428" s="217"/>
      <c r="J428" s="212"/>
      <c r="K428" s="212"/>
      <c r="L428" s="218"/>
      <c r="M428" s="219"/>
      <c r="N428" s="220"/>
      <c r="O428" s="220"/>
      <c r="P428" s="220"/>
      <c r="Q428" s="220"/>
      <c r="R428" s="220"/>
      <c r="S428" s="220"/>
      <c r="T428" s="221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T428" s="222" t="s">
        <v>189</v>
      </c>
      <c r="AU428" s="222" t="s">
        <v>77</v>
      </c>
      <c r="AV428" s="12" t="s">
        <v>79</v>
      </c>
      <c r="AW428" s="12" t="s">
        <v>31</v>
      </c>
      <c r="AX428" s="12" t="s">
        <v>69</v>
      </c>
      <c r="AY428" s="222" t="s">
        <v>180</v>
      </c>
    </row>
    <row r="429" s="12" customFormat="1">
      <c r="A429" s="12"/>
      <c r="B429" s="211"/>
      <c r="C429" s="212"/>
      <c r="D429" s="213" t="s">
        <v>189</v>
      </c>
      <c r="E429" s="214" t="s">
        <v>19</v>
      </c>
      <c r="F429" s="215" t="s">
        <v>486</v>
      </c>
      <c r="G429" s="212"/>
      <c r="H429" s="216">
        <v>58.874899999999997</v>
      </c>
      <c r="I429" s="217"/>
      <c r="J429" s="212"/>
      <c r="K429" s="212"/>
      <c r="L429" s="218"/>
      <c r="M429" s="219"/>
      <c r="N429" s="220"/>
      <c r="O429" s="220"/>
      <c r="P429" s="220"/>
      <c r="Q429" s="220"/>
      <c r="R429" s="220"/>
      <c r="S429" s="220"/>
      <c r="T429" s="221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T429" s="222" t="s">
        <v>189</v>
      </c>
      <c r="AU429" s="222" t="s">
        <v>77</v>
      </c>
      <c r="AV429" s="12" t="s">
        <v>79</v>
      </c>
      <c r="AW429" s="12" t="s">
        <v>31</v>
      </c>
      <c r="AX429" s="12" t="s">
        <v>69</v>
      </c>
      <c r="AY429" s="222" t="s">
        <v>180</v>
      </c>
    </row>
    <row r="430" s="12" customFormat="1">
      <c r="A430" s="12"/>
      <c r="B430" s="211"/>
      <c r="C430" s="212"/>
      <c r="D430" s="213" t="s">
        <v>189</v>
      </c>
      <c r="E430" s="214" t="s">
        <v>19</v>
      </c>
      <c r="F430" s="215" t="s">
        <v>487</v>
      </c>
      <c r="G430" s="212"/>
      <c r="H430" s="216">
        <v>38.127499999999998</v>
      </c>
      <c r="I430" s="217"/>
      <c r="J430" s="212"/>
      <c r="K430" s="212"/>
      <c r="L430" s="218"/>
      <c r="M430" s="219"/>
      <c r="N430" s="220"/>
      <c r="O430" s="220"/>
      <c r="P430" s="220"/>
      <c r="Q430" s="220"/>
      <c r="R430" s="220"/>
      <c r="S430" s="220"/>
      <c r="T430" s="221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T430" s="222" t="s">
        <v>189</v>
      </c>
      <c r="AU430" s="222" t="s">
        <v>77</v>
      </c>
      <c r="AV430" s="12" t="s">
        <v>79</v>
      </c>
      <c r="AW430" s="12" t="s">
        <v>31</v>
      </c>
      <c r="AX430" s="12" t="s">
        <v>69</v>
      </c>
      <c r="AY430" s="222" t="s">
        <v>180</v>
      </c>
    </row>
    <row r="431" s="12" customFormat="1">
      <c r="A431" s="12"/>
      <c r="B431" s="211"/>
      <c r="C431" s="212"/>
      <c r="D431" s="213" t="s">
        <v>189</v>
      </c>
      <c r="E431" s="214" t="s">
        <v>19</v>
      </c>
      <c r="F431" s="215" t="s">
        <v>488</v>
      </c>
      <c r="G431" s="212"/>
      <c r="H431" s="216">
        <v>1.0536000000000001</v>
      </c>
      <c r="I431" s="217"/>
      <c r="J431" s="212"/>
      <c r="K431" s="212"/>
      <c r="L431" s="218"/>
      <c r="M431" s="219"/>
      <c r="N431" s="220"/>
      <c r="O431" s="220"/>
      <c r="P431" s="220"/>
      <c r="Q431" s="220"/>
      <c r="R431" s="220"/>
      <c r="S431" s="220"/>
      <c r="T431" s="221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T431" s="222" t="s">
        <v>189</v>
      </c>
      <c r="AU431" s="222" t="s">
        <v>77</v>
      </c>
      <c r="AV431" s="12" t="s">
        <v>79</v>
      </c>
      <c r="AW431" s="12" t="s">
        <v>31</v>
      </c>
      <c r="AX431" s="12" t="s">
        <v>69</v>
      </c>
      <c r="AY431" s="222" t="s">
        <v>180</v>
      </c>
    </row>
    <row r="432" s="15" customFormat="1">
      <c r="A432" s="15"/>
      <c r="B432" s="248"/>
      <c r="C432" s="249"/>
      <c r="D432" s="213" t="s">
        <v>189</v>
      </c>
      <c r="E432" s="250" t="s">
        <v>19</v>
      </c>
      <c r="F432" s="251" t="s">
        <v>256</v>
      </c>
      <c r="G432" s="249"/>
      <c r="H432" s="252">
        <v>820.02179999999998</v>
      </c>
      <c r="I432" s="253"/>
      <c r="J432" s="249"/>
      <c r="K432" s="249"/>
      <c r="L432" s="254"/>
      <c r="M432" s="255"/>
      <c r="N432" s="256"/>
      <c r="O432" s="256"/>
      <c r="P432" s="256"/>
      <c r="Q432" s="256"/>
      <c r="R432" s="256"/>
      <c r="S432" s="256"/>
      <c r="T432" s="257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58" t="s">
        <v>189</v>
      </c>
      <c r="AU432" s="258" t="s">
        <v>77</v>
      </c>
      <c r="AV432" s="15" t="s">
        <v>195</v>
      </c>
      <c r="AW432" s="15" t="s">
        <v>31</v>
      </c>
      <c r="AX432" s="15" t="s">
        <v>69</v>
      </c>
      <c r="AY432" s="258" t="s">
        <v>180</v>
      </c>
    </row>
    <row r="433" s="14" customFormat="1">
      <c r="A433" s="14"/>
      <c r="B433" s="238"/>
      <c r="C433" s="239"/>
      <c r="D433" s="213" t="s">
        <v>189</v>
      </c>
      <c r="E433" s="240" t="s">
        <v>19</v>
      </c>
      <c r="F433" s="241" t="s">
        <v>425</v>
      </c>
      <c r="G433" s="239"/>
      <c r="H433" s="240" t="s">
        <v>19</v>
      </c>
      <c r="I433" s="242"/>
      <c r="J433" s="239"/>
      <c r="K433" s="239"/>
      <c r="L433" s="243"/>
      <c r="M433" s="244"/>
      <c r="N433" s="245"/>
      <c r="O433" s="245"/>
      <c r="P433" s="245"/>
      <c r="Q433" s="245"/>
      <c r="R433" s="245"/>
      <c r="S433" s="245"/>
      <c r="T433" s="246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47" t="s">
        <v>189</v>
      </c>
      <c r="AU433" s="247" t="s">
        <v>77</v>
      </c>
      <c r="AV433" s="14" t="s">
        <v>77</v>
      </c>
      <c r="AW433" s="14" t="s">
        <v>31</v>
      </c>
      <c r="AX433" s="14" t="s">
        <v>69</v>
      </c>
      <c r="AY433" s="247" t="s">
        <v>180</v>
      </c>
    </row>
    <row r="434" s="12" customFormat="1">
      <c r="A434" s="12"/>
      <c r="B434" s="211"/>
      <c r="C434" s="212"/>
      <c r="D434" s="213" t="s">
        <v>189</v>
      </c>
      <c r="E434" s="214" t="s">
        <v>19</v>
      </c>
      <c r="F434" s="215" t="s">
        <v>489</v>
      </c>
      <c r="G434" s="212"/>
      <c r="H434" s="216">
        <v>44.770600000000002</v>
      </c>
      <c r="I434" s="217"/>
      <c r="J434" s="212"/>
      <c r="K434" s="212"/>
      <c r="L434" s="218"/>
      <c r="M434" s="219"/>
      <c r="N434" s="220"/>
      <c r="O434" s="220"/>
      <c r="P434" s="220"/>
      <c r="Q434" s="220"/>
      <c r="R434" s="220"/>
      <c r="S434" s="220"/>
      <c r="T434" s="221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T434" s="222" t="s">
        <v>189</v>
      </c>
      <c r="AU434" s="222" t="s">
        <v>77</v>
      </c>
      <c r="AV434" s="12" t="s">
        <v>79</v>
      </c>
      <c r="AW434" s="12" t="s">
        <v>31</v>
      </c>
      <c r="AX434" s="12" t="s">
        <v>69</v>
      </c>
      <c r="AY434" s="222" t="s">
        <v>180</v>
      </c>
    </row>
    <row r="435" s="12" customFormat="1">
      <c r="A435" s="12"/>
      <c r="B435" s="211"/>
      <c r="C435" s="212"/>
      <c r="D435" s="213" t="s">
        <v>189</v>
      </c>
      <c r="E435" s="214" t="s">
        <v>19</v>
      </c>
      <c r="F435" s="215" t="s">
        <v>490</v>
      </c>
      <c r="G435" s="212"/>
      <c r="H435" s="216">
        <v>27.634879999999999</v>
      </c>
      <c r="I435" s="217"/>
      <c r="J435" s="212"/>
      <c r="K435" s="212"/>
      <c r="L435" s="218"/>
      <c r="M435" s="219"/>
      <c r="N435" s="220"/>
      <c r="O435" s="220"/>
      <c r="P435" s="220"/>
      <c r="Q435" s="220"/>
      <c r="R435" s="220"/>
      <c r="S435" s="220"/>
      <c r="T435" s="221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T435" s="222" t="s">
        <v>189</v>
      </c>
      <c r="AU435" s="222" t="s">
        <v>77</v>
      </c>
      <c r="AV435" s="12" t="s">
        <v>79</v>
      </c>
      <c r="AW435" s="12" t="s">
        <v>31</v>
      </c>
      <c r="AX435" s="12" t="s">
        <v>69</v>
      </c>
      <c r="AY435" s="222" t="s">
        <v>180</v>
      </c>
    </row>
    <row r="436" s="12" customFormat="1">
      <c r="A436" s="12"/>
      <c r="B436" s="211"/>
      <c r="C436" s="212"/>
      <c r="D436" s="213" t="s">
        <v>189</v>
      </c>
      <c r="E436" s="214" t="s">
        <v>19</v>
      </c>
      <c r="F436" s="215" t="s">
        <v>491</v>
      </c>
      <c r="G436" s="212"/>
      <c r="H436" s="216">
        <v>27.214400000000001</v>
      </c>
      <c r="I436" s="217"/>
      <c r="J436" s="212"/>
      <c r="K436" s="212"/>
      <c r="L436" s="218"/>
      <c r="M436" s="219"/>
      <c r="N436" s="220"/>
      <c r="O436" s="220"/>
      <c r="P436" s="220"/>
      <c r="Q436" s="220"/>
      <c r="R436" s="220"/>
      <c r="S436" s="220"/>
      <c r="T436" s="221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T436" s="222" t="s">
        <v>189</v>
      </c>
      <c r="AU436" s="222" t="s">
        <v>77</v>
      </c>
      <c r="AV436" s="12" t="s">
        <v>79</v>
      </c>
      <c r="AW436" s="12" t="s">
        <v>31</v>
      </c>
      <c r="AX436" s="12" t="s">
        <v>69</v>
      </c>
      <c r="AY436" s="222" t="s">
        <v>180</v>
      </c>
    </row>
    <row r="437" s="12" customFormat="1">
      <c r="A437" s="12"/>
      <c r="B437" s="211"/>
      <c r="C437" s="212"/>
      <c r="D437" s="213" t="s">
        <v>189</v>
      </c>
      <c r="E437" s="214" t="s">
        <v>19</v>
      </c>
      <c r="F437" s="215" t="s">
        <v>492</v>
      </c>
      <c r="G437" s="212"/>
      <c r="H437" s="216">
        <v>27.214400000000001</v>
      </c>
      <c r="I437" s="217"/>
      <c r="J437" s="212"/>
      <c r="K437" s="212"/>
      <c r="L437" s="218"/>
      <c r="M437" s="219"/>
      <c r="N437" s="220"/>
      <c r="O437" s="220"/>
      <c r="P437" s="220"/>
      <c r="Q437" s="220"/>
      <c r="R437" s="220"/>
      <c r="S437" s="220"/>
      <c r="T437" s="221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T437" s="222" t="s">
        <v>189</v>
      </c>
      <c r="AU437" s="222" t="s">
        <v>77</v>
      </c>
      <c r="AV437" s="12" t="s">
        <v>79</v>
      </c>
      <c r="AW437" s="12" t="s">
        <v>31</v>
      </c>
      <c r="AX437" s="12" t="s">
        <v>69</v>
      </c>
      <c r="AY437" s="222" t="s">
        <v>180</v>
      </c>
    </row>
    <row r="438" s="12" customFormat="1">
      <c r="A438" s="12"/>
      <c r="B438" s="211"/>
      <c r="C438" s="212"/>
      <c r="D438" s="213" t="s">
        <v>189</v>
      </c>
      <c r="E438" s="214" t="s">
        <v>19</v>
      </c>
      <c r="F438" s="215" t="s">
        <v>493</v>
      </c>
      <c r="G438" s="212"/>
      <c r="H438" s="216">
        <v>21.6172</v>
      </c>
      <c r="I438" s="217"/>
      <c r="J438" s="212"/>
      <c r="K438" s="212"/>
      <c r="L438" s="218"/>
      <c r="M438" s="219"/>
      <c r="N438" s="220"/>
      <c r="O438" s="220"/>
      <c r="P438" s="220"/>
      <c r="Q438" s="220"/>
      <c r="R438" s="220"/>
      <c r="S438" s="220"/>
      <c r="T438" s="221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T438" s="222" t="s">
        <v>189</v>
      </c>
      <c r="AU438" s="222" t="s">
        <v>77</v>
      </c>
      <c r="AV438" s="12" t="s">
        <v>79</v>
      </c>
      <c r="AW438" s="12" t="s">
        <v>31</v>
      </c>
      <c r="AX438" s="12" t="s">
        <v>69</v>
      </c>
      <c r="AY438" s="222" t="s">
        <v>180</v>
      </c>
    </row>
    <row r="439" s="12" customFormat="1">
      <c r="A439" s="12"/>
      <c r="B439" s="211"/>
      <c r="C439" s="212"/>
      <c r="D439" s="213" t="s">
        <v>189</v>
      </c>
      <c r="E439" s="214" t="s">
        <v>19</v>
      </c>
      <c r="F439" s="215" t="s">
        <v>494</v>
      </c>
      <c r="G439" s="212"/>
      <c r="H439" s="216">
        <v>33.2592</v>
      </c>
      <c r="I439" s="217"/>
      <c r="J439" s="212"/>
      <c r="K439" s="212"/>
      <c r="L439" s="218"/>
      <c r="M439" s="219"/>
      <c r="N439" s="220"/>
      <c r="O439" s="220"/>
      <c r="P439" s="220"/>
      <c r="Q439" s="220"/>
      <c r="R439" s="220"/>
      <c r="S439" s="220"/>
      <c r="T439" s="221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T439" s="222" t="s">
        <v>189</v>
      </c>
      <c r="AU439" s="222" t="s">
        <v>77</v>
      </c>
      <c r="AV439" s="12" t="s">
        <v>79</v>
      </c>
      <c r="AW439" s="12" t="s">
        <v>31</v>
      </c>
      <c r="AX439" s="12" t="s">
        <v>69</v>
      </c>
      <c r="AY439" s="222" t="s">
        <v>180</v>
      </c>
    </row>
    <row r="440" s="12" customFormat="1">
      <c r="A440" s="12"/>
      <c r="B440" s="211"/>
      <c r="C440" s="212"/>
      <c r="D440" s="213" t="s">
        <v>189</v>
      </c>
      <c r="E440" s="214" t="s">
        <v>19</v>
      </c>
      <c r="F440" s="215" t="s">
        <v>495</v>
      </c>
      <c r="G440" s="212"/>
      <c r="H440" s="216">
        <v>36.792000000000002</v>
      </c>
      <c r="I440" s="217"/>
      <c r="J440" s="212"/>
      <c r="K440" s="212"/>
      <c r="L440" s="218"/>
      <c r="M440" s="219"/>
      <c r="N440" s="220"/>
      <c r="O440" s="220"/>
      <c r="P440" s="220"/>
      <c r="Q440" s="220"/>
      <c r="R440" s="220"/>
      <c r="S440" s="220"/>
      <c r="T440" s="221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T440" s="222" t="s">
        <v>189</v>
      </c>
      <c r="AU440" s="222" t="s">
        <v>77</v>
      </c>
      <c r="AV440" s="12" t="s">
        <v>79</v>
      </c>
      <c r="AW440" s="12" t="s">
        <v>31</v>
      </c>
      <c r="AX440" s="12" t="s">
        <v>69</v>
      </c>
      <c r="AY440" s="222" t="s">
        <v>180</v>
      </c>
    </row>
    <row r="441" s="12" customFormat="1">
      <c r="A441" s="12"/>
      <c r="B441" s="211"/>
      <c r="C441" s="212"/>
      <c r="D441" s="213" t="s">
        <v>189</v>
      </c>
      <c r="E441" s="214" t="s">
        <v>19</v>
      </c>
      <c r="F441" s="215" t="s">
        <v>496</v>
      </c>
      <c r="G441" s="212"/>
      <c r="H441" s="216">
        <v>7.2664999999999997</v>
      </c>
      <c r="I441" s="217"/>
      <c r="J441" s="212"/>
      <c r="K441" s="212"/>
      <c r="L441" s="218"/>
      <c r="M441" s="219"/>
      <c r="N441" s="220"/>
      <c r="O441" s="220"/>
      <c r="P441" s="220"/>
      <c r="Q441" s="220"/>
      <c r="R441" s="220"/>
      <c r="S441" s="220"/>
      <c r="T441" s="221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T441" s="222" t="s">
        <v>189</v>
      </c>
      <c r="AU441" s="222" t="s">
        <v>77</v>
      </c>
      <c r="AV441" s="12" t="s">
        <v>79</v>
      </c>
      <c r="AW441" s="12" t="s">
        <v>31</v>
      </c>
      <c r="AX441" s="12" t="s">
        <v>69</v>
      </c>
      <c r="AY441" s="222" t="s">
        <v>180</v>
      </c>
    </row>
    <row r="442" s="12" customFormat="1">
      <c r="A442" s="12"/>
      <c r="B442" s="211"/>
      <c r="C442" s="212"/>
      <c r="D442" s="213" t="s">
        <v>189</v>
      </c>
      <c r="E442" s="214" t="s">
        <v>19</v>
      </c>
      <c r="F442" s="215" t="s">
        <v>497</v>
      </c>
      <c r="G442" s="212"/>
      <c r="H442" s="216">
        <v>48.932000000000002</v>
      </c>
      <c r="I442" s="217"/>
      <c r="J442" s="212"/>
      <c r="K442" s="212"/>
      <c r="L442" s="218"/>
      <c r="M442" s="219"/>
      <c r="N442" s="220"/>
      <c r="O442" s="220"/>
      <c r="P442" s="220"/>
      <c r="Q442" s="220"/>
      <c r="R442" s="220"/>
      <c r="S442" s="220"/>
      <c r="T442" s="221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T442" s="222" t="s">
        <v>189</v>
      </c>
      <c r="AU442" s="222" t="s">
        <v>77</v>
      </c>
      <c r="AV442" s="12" t="s">
        <v>79</v>
      </c>
      <c r="AW442" s="12" t="s">
        <v>31</v>
      </c>
      <c r="AX442" s="12" t="s">
        <v>69</v>
      </c>
      <c r="AY442" s="222" t="s">
        <v>180</v>
      </c>
    </row>
    <row r="443" s="12" customFormat="1">
      <c r="A443" s="12"/>
      <c r="B443" s="211"/>
      <c r="C443" s="212"/>
      <c r="D443" s="213" t="s">
        <v>189</v>
      </c>
      <c r="E443" s="214" t="s">
        <v>19</v>
      </c>
      <c r="F443" s="215" t="s">
        <v>498</v>
      </c>
      <c r="G443" s="212"/>
      <c r="H443" s="216">
        <v>88.618200000000002</v>
      </c>
      <c r="I443" s="217"/>
      <c r="J443" s="212"/>
      <c r="K443" s="212"/>
      <c r="L443" s="218"/>
      <c r="M443" s="219"/>
      <c r="N443" s="220"/>
      <c r="O443" s="220"/>
      <c r="P443" s="220"/>
      <c r="Q443" s="220"/>
      <c r="R443" s="220"/>
      <c r="S443" s="220"/>
      <c r="T443" s="221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T443" s="222" t="s">
        <v>189</v>
      </c>
      <c r="AU443" s="222" t="s">
        <v>77</v>
      </c>
      <c r="AV443" s="12" t="s">
        <v>79</v>
      </c>
      <c r="AW443" s="12" t="s">
        <v>31</v>
      </c>
      <c r="AX443" s="12" t="s">
        <v>69</v>
      </c>
      <c r="AY443" s="222" t="s">
        <v>180</v>
      </c>
    </row>
    <row r="444" s="12" customFormat="1">
      <c r="A444" s="12"/>
      <c r="B444" s="211"/>
      <c r="C444" s="212"/>
      <c r="D444" s="213" t="s">
        <v>189</v>
      </c>
      <c r="E444" s="214" t="s">
        <v>19</v>
      </c>
      <c r="F444" s="215" t="s">
        <v>499</v>
      </c>
      <c r="G444" s="212"/>
      <c r="H444" s="216">
        <v>53.215800000000002</v>
      </c>
      <c r="I444" s="217"/>
      <c r="J444" s="212"/>
      <c r="K444" s="212"/>
      <c r="L444" s="218"/>
      <c r="M444" s="219"/>
      <c r="N444" s="220"/>
      <c r="O444" s="220"/>
      <c r="P444" s="220"/>
      <c r="Q444" s="220"/>
      <c r="R444" s="220"/>
      <c r="S444" s="220"/>
      <c r="T444" s="221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T444" s="222" t="s">
        <v>189</v>
      </c>
      <c r="AU444" s="222" t="s">
        <v>77</v>
      </c>
      <c r="AV444" s="12" t="s">
        <v>79</v>
      </c>
      <c r="AW444" s="12" t="s">
        <v>31</v>
      </c>
      <c r="AX444" s="12" t="s">
        <v>69</v>
      </c>
      <c r="AY444" s="222" t="s">
        <v>180</v>
      </c>
    </row>
    <row r="445" s="12" customFormat="1">
      <c r="A445" s="12"/>
      <c r="B445" s="211"/>
      <c r="C445" s="212"/>
      <c r="D445" s="213" t="s">
        <v>189</v>
      </c>
      <c r="E445" s="214" t="s">
        <v>19</v>
      </c>
      <c r="F445" s="215" t="s">
        <v>500</v>
      </c>
      <c r="G445" s="212"/>
      <c r="H445" s="216">
        <v>36.403680000000001</v>
      </c>
      <c r="I445" s="217"/>
      <c r="J445" s="212"/>
      <c r="K445" s="212"/>
      <c r="L445" s="218"/>
      <c r="M445" s="219"/>
      <c r="N445" s="220"/>
      <c r="O445" s="220"/>
      <c r="P445" s="220"/>
      <c r="Q445" s="220"/>
      <c r="R445" s="220"/>
      <c r="S445" s="220"/>
      <c r="T445" s="221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T445" s="222" t="s">
        <v>189</v>
      </c>
      <c r="AU445" s="222" t="s">
        <v>77</v>
      </c>
      <c r="AV445" s="12" t="s">
        <v>79</v>
      </c>
      <c r="AW445" s="12" t="s">
        <v>31</v>
      </c>
      <c r="AX445" s="12" t="s">
        <v>69</v>
      </c>
      <c r="AY445" s="222" t="s">
        <v>180</v>
      </c>
    </row>
    <row r="446" s="12" customFormat="1">
      <c r="A446" s="12"/>
      <c r="B446" s="211"/>
      <c r="C446" s="212"/>
      <c r="D446" s="213" t="s">
        <v>189</v>
      </c>
      <c r="E446" s="214" t="s">
        <v>19</v>
      </c>
      <c r="F446" s="215" t="s">
        <v>501</v>
      </c>
      <c r="G446" s="212"/>
      <c r="H446" s="216">
        <v>9.34192</v>
      </c>
      <c r="I446" s="217"/>
      <c r="J446" s="212"/>
      <c r="K446" s="212"/>
      <c r="L446" s="218"/>
      <c r="M446" s="219"/>
      <c r="N446" s="220"/>
      <c r="O446" s="220"/>
      <c r="P446" s="220"/>
      <c r="Q446" s="220"/>
      <c r="R446" s="220"/>
      <c r="S446" s="220"/>
      <c r="T446" s="221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T446" s="222" t="s">
        <v>189</v>
      </c>
      <c r="AU446" s="222" t="s">
        <v>77</v>
      </c>
      <c r="AV446" s="12" t="s">
        <v>79</v>
      </c>
      <c r="AW446" s="12" t="s">
        <v>31</v>
      </c>
      <c r="AX446" s="12" t="s">
        <v>69</v>
      </c>
      <c r="AY446" s="222" t="s">
        <v>180</v>
      </c>
    </row>
    <row r="447" s="12" customFormat="1">
      <c r="A447" s="12"/>
      <c r="B447" s="211"/>
      <c r="C447" s="212"/>
      <c r="D447" s="213" t="s">
        <v>189</v>
      </c>
      <c r="E447" s="214" t="s">
        <v>19</v>
      </c>
      <c r="F447" s="215" t="s">
        <v>502</v>
      </c>
      <c r="G447" s="212"/>
      <c r="H447" s="216">
        <v>7.4120999999999997</v>
      </c>
      <c r="I447" s="217"/>
      <c r="J447" s="212"/>
      <c r="K447" s="212"/>
      <c r="L447" s="218"/>
      <c r="M447" s="219"/>
      <c r="N447" s="220"/>
      <c r="O447" s="220"/>
      <c r="P447" s="220"/>
      <c r="Q447" s="220"/>
      <c r="R447" s="220"/>
      <c r="S447" s="220"/>
      <c r="T447" s="221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T447" s="222" t="s">
        <v>189</v>
      </c>
      <c r="AU447" s="222" t="s">
        <v>77</v>
      </c>
      <c r="AV447" s="12" t="s">
        <v>79</v>
      </c>
      <c r="AW447" s="12" t="s">
        <v>31</v>
      </c>
      <c r="AX447" s="12" t="s">
        <v>69</v>
      </c>
      <c r="AY447" s="222" t="s">
        <v>180</v>
      </c>
    </row>
    <row r="448" s="12" customFormat="1">
      <c r="A448" s="12"/>
      <c r="B448" s="211"/>
      <c r="C448" s="212"/>
      <c r="D448" s="213" t="s">
        <v>189</v>
      </c>
      <c r="E448" s="214" t="s">
        <v>19</v>
      </c>
      <c r="F448" s="215" t="s">
        <v>503</v>
      </c>
      <c r="G448" s="212"/>
      <c r="H448" s="216">
        <v>6.6029999999999998</v>
      </c>
      <c r="I448" s="217"/>
      <c r="J448" s="212"/>
      <c r="K448" s="212"/>
      <c r="L448" s="218"/>
      <c r="M448" s="219"/>
      <c r="N448" s="220"/>
      <c r="O448" s="220"/>
      <c r="P448" s="220"/>
      <c r="Q448" s="220"/>
      <c r="R448" s="220"/>
      <c r="S448" s="220"/>
      <c r="T448" s="221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T448" s="222" t="s">
        <v>189</v>
      </c>
      <c r="AU448" s="222" t="s">
        <v>77</v>
      </c>
      <c r="AV448" s="12" t="s">
        <v>79</v>
      </c>
      <c r="AW448" s="12" t="s">
        <v>31</v>
      </c>
      <c r="AX448" s="12" t="s">
        <v>69</v>
      </c>
      <c r="AY448" s="222" t="s">
        <v>180</v>
      </c>
    </row>
    <row r="449" s="12" customFormat="1">
      <c r="A449" s="12"/>
      <c r="B449" s="211"/>
      <c r="C449" s="212"/>
      <c r="D449" s="213" t="s">
        <v>189</v>
      </c>
      <c r="E449" s="214" t="s">
        <v>19</v>
      </c>
      <c r="F449" s="215" t="s">
        <v>504</v>
      </c>
      <c r="G449" s="212"/>
      <c r="H449" s="216">
        <v>132.85708</v>
      </c>
      <c r="I449" s="217"/>
      <c r="J449" s="212"/>
      <c r="K449" s="212"/>
      <c r="L449" s="218"/>
      <c r="M449" s="219"/>
      <c r="N449" s="220"/>
      <c r="O449" s="220"/>
      <c r="P449" s="220"/>
      <c r="Q449" s="220"/>
      <c r="R449" s="220"/>
      <c r="S449" s="220"/>
      <c r="T449" s="221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T449" s="222" t="s">
        <v>189</v>
      </c>
      <c r="AU449" s="222" t="s">
        <v>77</v>
      </c>
      <c r="AV449" s="12" t="s">
        <v>79</v>
      </c>
      <c r="AW449" s="12" t="s">
        <v>31</v>
      </c>
      <c r="AX449" s="12" t="s">
        <v>69</v>
      </c>
      <c r="AY449" s="222" t="s">
        <v>180</v>
      </c>
    </row>
    <row r="450" s="12" customFormat="1">
      <c r="A450" s="12"/>
      <c r="B450" s="211"/>
      <c r="C450" s="212"/>
      <c r="D450" s="213" t="s">
        <v>189</v>
      </c>
      <c r="E450" s="214" t="s">
        <v>19</v>
      </c>
      <c r="F450" s="215" t="s">
        <v>505</v>
      </c>
      <c r="G450" s="212"/>
      <c r="H450" s="216">
        <v>19.314800000000002</v>
      </c>
      <c r="I450" s="217"/>
      <c r="J450" s="212"/>
      <c r="K450" s="212"/>
      <c r="L450" s="218"/>
      <c r="M450" s="219"/>
      <c r="N450" s="220"/>
      <c r="O450" s="220"/>
      <c r="P450" s="220"/>
      <c r="Q450" s="220"/>
      <c r="R450" s="220"/>
      <c r="S450" s="220"/>
      <c r="T450" s="221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T450" s="222" t="s">
        <v>189</v>
      </c>
      <c r="AU450" s="222" t="s">
        <v>77</v>
      </c>
      <c r="AV450" s="12" t="s">
        <v>79</v>
      </c>
      <c r="AW450" s="12" t="s">
        <v>31</v>
      </c>
      <c r="AX450" s="12" t="s">
        <v>69</v>
      </c>
      <c r="AY450" s="222" t="s">
        <v>180</v>
      </c>
    </row>
    <row r="451" s="12" customFormat="1">
      <c r="A451" s="12"/>
      <c r="B451" s="211"/>
      <c r="C451" s="212"/>
      <c r="D451" s="213" t="s">
        <v>189</v>
      </c>
      <c r="E451" s="214" t="s">
        <v>19</v>
      </c>
      <c r="F451" s="215" t="s">
        <v>506</v>
      </c>
      <c r="G451" s="212"/>
      <c r="H451" s="216">
        <v>102.05952000000001</v>
      </c>
      <c r="I451" s="217"/>
      <c r="J451" s="212"/>
      <c r="K451" s="212"/>
      <c r="L451" s="218"/>
      <c r="M451" s="219"/>
      <c r="N451" s="220"/>
      <c r="O451" s="220"/>
      <c r="P451" s="220"/>
      <c r="Q451" s="220"/>
      <c r="R451" s="220"/>
      <c r="S451" s="220"/>
      <c r="T451" s="221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T451" s="222" t="s">
        <v>189</v>
      </c>
      <c r="AU451" s="222" t="s">
        <v>77</v>
      </c>
      <c r="AV451" s="12" t="s">
        <v>79</v>
      </c>
      <c r="AW451" s="12" t="s">
        <v>31</v>
      </c>
      <c r="AX451" s="12" t="s">
        <v>69</v>
      </c>
      <c r="AY451" s="222" t="s">
        <v>180</v>
      </c>
    </row>
    <row r="452" s="12" customFormat="1">
      <c r="A452" s="12"/>
      <c r="B452" s="211"/>
      <c r="C452" s="212"/>
      <c r="D452" s="213" t="s">
        <v>189</v>
      </c>
      <c r="E452" s="214" t="s">
        <v>19</v>
      </c>
      <c r="F452" s="215" t="s">
        <v>507</v>
      </c>
      <c r="G452" s="212"/>
      <c r="H452" s="216">
        <v>4.2156799999999999</v>
      </c>
      <c r="I452" s="217"/>
      <c r="J452" s="212"/>
      <c r="K452" s="212"/>
      <c r="L452" s="218"/>
      <c r="M452" s="219"/>
      <c r="N452" s="220"/>
      <c r="O452" s="220"/>
      <c r="P452" s="220"/>
      <c r="Q452" s="220"/>
      <c r="R452" s="220"/>
      <c r="S452" s="220"/>
      <c r="T452" s="221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T452" s="222" t="s">
        <v>189</v>
      </c>
      <c r="AU452" s="222" t="s">
        <v>77</v>
      </c>
      <c r="AV452" s="12" t="s">
        <v>79</v>
      </c>
      <c r="AW452" s="12" t="s">
        <v>31</v>
      </c>
      <c r="AX452" s="12" t="s">
        <v>69</v>
      </c>
      <c r="AY452" s="222" t="s">
        <v>180</v>
      </c>
    </row>
    <row r="453" s="12" customFormat="1">
      <c r="A453" s="12"/>
      <c r="B453" s="211"/>
      <c r="C453" s="212"/>
      <c r="D453" s="213" t="s">
        <v>189</v>
      </c>
      <c r="E453" s="214" t="s">
        <v>19</v>
      </c>
      <c r="F453" s="215" t="s">
        <v>508</v>
      </c>
      <c r="G453" s="212"/>
      <c r="H453" s="216">
        <v>6.6841200000000001</v>
      </c>
      <c r="I453" s="217"/>
      <c r="J453" s="212"/>
      <c r="K453" s="212"/>
      <c r="L453" s="218"/>
      <c r="M453" s="219"/>
      <c r="N453" s="220"/>
      <c r="O453" s="220"/>
      <c r="P453" s="220"/>
      <c r="Q453" s="220"/>
      <c r="R453" s="220"/>
      <c r="S453" s="220"/>
      <c r="T453" s="221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T453" s="222" t="s">
        <v>189</v>
      </c>
      <c r="AU453" s="222" t="s">
        <v>77</v>
      </c>
      <c r="AV453" s="12" t="s">
        <v>79</v>
      </c>
      <c r="AW453" s="12" t="s">
        <v>31</v>
      </c>
      <c r="AX453" s="12" t="s">
        <v>69</v>
      </c>
      <c r="AY453" s="222" t="s">
        <v>180</v>
      </c>
    </row>
    <row r="454" s="12" customFormat="1">
      <c r="A454" s="12"/>
      <c r="B454" s="211"/>
      <c r="C454" s="212"/>
      <c r="D454" s="213" t="s">
        <v>189</v>
      </c>
      <c r="E454" s="214" t="s">
        <v>19</v>
      </c>
      <c r="F454" s="215" t="s">
        <v>509</v>
      </c>
      <c r="G454" s="212"/>
      <c r="H454" s="216">
        <v>13.63932</v>
      </c>
      <c r="I454" s="217"/>
      <c r="J454" s="212"/>
      <c r="K454" s="212"/>
      <c r="L454" s="218"/>
      <c r="M454" s="219"/>
      <c r="N454" s="220"/>
      <c r="O454" s="220"/>
      <c r="P454" s="220"/>
      <c r="Q454" s="220"/>
      <c r="R454" s="220"/>
      <c r="S454" s="220"/>
      <c r="T454" s="221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T454" s="222" t="s">
        <v>189</v>
      </c>
      <c r="AU454" s="222" t="s">
        <v>77</v>
      </c>
      <c r="AV454" s="12" t="s">
        <v>79</v>
      </c>
      <c r="AW454" s="12" t="s">
        <v>31</v>
      </c>
      <c r="AX454" s="12" t="s">
        <v>69</v>
      </c>
      <c r="AY454" s="222" t="s">
        <v>180</v>
      </c>
    </row>
    <row r="455" s="12" customFormat="1">
      <c r="A455" s="12"/>
      <c r="B455" s="211"/>
      <c r="C455" s="212"/>
      <c r="D455" s="213" t="s">
        <v>189</v>
      </c>
      <c r="E455" s="214" t="s">
        <v>19</v>
      </c>
      <c r="F455" s="215" t="s">
        <v>510</v>
      </c>
      <c r="G455" s="212"/>
      <c r="H455" s="216">
        <v>4.2713999999999999</v>
      </c>
      <c r="I455" s="217"/>
      <c r="J455" s="212"/>
      <c r="K455" s="212"/>
      <c r="L455" s="218"/>
      <c r="M455" s="219"/>
      <c r="N455" s="220"/>
      <c r="O455" s="220"/>
      <c r="P455" s="220"/>
      <c r="Q455" s="220"/>
      <c r="R455" s="220"/>
      <c r="S455" s="220"/>
      <c r="T455" s="221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T455" s="222" t="s">
        <v>189</v>
      </c>
      <c r="AU455" s="222" t="s">
        <v>77</v>
      </c>
      <c r="AV455" s="12" t="s">
        <v>79</v>
      </c>
      <c r="AW455" s="12" t="s">
        <v>31</v>
      </c>
      <c r="AX455" s="12" t="s">
        <v>69</v>
      </c>
      <c r="AY455" s="222" t="s">
        <v>180</v>
      </c>
    </row>
    <row r="456" s="12" customFormat="1">
      <c r="A456" s="12"/>
      <c r="B456" s="211"/>
      <c r="C456" s="212"/>
      <c r="D456" s="213" t="s">
        <v>189</v>
      </c>
      <c r="E456" s="214" t="s">
        <v>19</v>
      </c>
      <c r="F456" s="215" t="s">
        <v>511</v>
      </c>
      <c r="G456" s="212"/>
      <c r="H456" s="216">
        <v>7.51912</v>
      </c>
      <c r="I456" s="217"/>
      <c r="J456" s="212"/>
      <c r="K456" s="212"/>
      <c r="L456" s="218"/>
      <c r="M456" s="219"/>
      <c r="N456" s="220"/>
      <c r="O456" s="220"/>
      <c r="P456" s="220"/>
      <c r="Q456" s="220"/>
      <c r="R456" s="220"/>
      <c r="S456" s="220"/>
      <c r="T456" s="221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T456" s="222" t="s">
        <v>189</v>
      </c>
      <c r="AU456" s="222" t="s">
        <v>77</v>
      </c>
      <c r="AV456" s="12" t="s">
        <v>79</v>
      </c>
      <c r="AW456" s="12" t="s">
        <v>31</v>
      </c>
      <c r="AX456" s="12" t="s">
        <v>69</v>
      </c>
      <c r="AY456" s="222" t="s">
        <v>180</v>
      </c>
    </row>
    <row r="457" s="12" customFormat="1">
      <c r="A457" s="12"/>
      <c r="B457" s="211"/>
      <c r="C457" s="212"/>
      <c r="D457" s="213" t="s">
        <v>189</v>
      </c>
      <c r="E457" s="214" t="s">
        <v>19</v>
      </c>
      <c r="F457" s="215" t="s">
        <v>512</v>
      </c>
      <c r="G457" s="212"/>
      <c r="H457" s="216">
        <v>4.5152799999999997</v>
      </c>
      <c r="I457" s="217"/>
      <c r="J457" s="212"/>
      <c r="K457" s="212"/>
      <c r="L457" s="218"/>
      <c r="M457" s="219"/>
      <c r="N457" s="220"/>
      <c r="O457" s="220"/>
      <c r="P457" s="220"/>
      <c r="Q457" s="220"/>
      <c r="R457" s="220"/>
      <c r="S457" s="220"/>
      <c r="T457" s="221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T457" s="222" t="s">
        <v>189</v>
      </c>
      <c r="AU457" s="222" t="s">
        <v>77</v>
      </c>
      <c r="AV457" s="12" t="s">
        <v>79</v>
      </c>
      <c r="AW457" s="12" t="s">
        <v>31</v>
      </c>
      <c r="AX457" s="12" t="s">
        <v>69</v>
      </c>
      <c r="AY457" s="222" t="s">
        <v>180</v>
      </c>
    </row>
    <row r="458" s="12" customFormat="1">
      <c r="A458" s="12"/>
      <c r="B458" s="211"/>
      <c r="C458" s="212"/>
      <c r="D458" s="213" t="s">
        <v>189</v>
      </c>
      <c r="E458" s="214" t="s">
        <v>19</v>
      </c>
      <c r="F458" s="215" t="s">
        <v>513</v>
      </c>
      <c r="G458" s="212"/>
      <c r="H458" s="216">
        <v>13.5</v>
      </c>
      <c r="I458" s="217"/>
      <c r="J458" s="212"/>
      <c r="K458" s="212"/>
      <c r="L458" s="218"/>
      <c r="M458" s="219"/>
      <c r="N458" s="220"/>
      <c r="O458" s="220"/>
      <c r="P458" s="220"/>
      <c r="Q458" s="220"/>
      <c r="R458" s="220"/>
      <c r="S458" s="220"/>
      <c r="T458" s="221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T458" s="222" t="s">
        <v>189</v>
      </c>
      <c r="AU458" s="222" t="s">
        <v>77</v>
      </c>
      <c r="AV458" s="12" t="s">
        <v>79</v>
      </c>
      <c r="AW458" s="12" t="s">
        <v>31</v>
      </c>
      <c r="AX458" s="12" t="s">
        <v>69</v>
      </c>
      <c r="AY458" s="222" t="s">
        <v>180</v>
      </c>
    </row>
    <row r="459" s="15" customFormat="1">
      <c r="A459" s="15"/>
      <c r="B459" s="248"/>
      <c r="C459" s="249"/>
      <c r="D459" s="213" t="s">
        <v>189</v>
      </c>
      <c r="E459" s="250" t="s">
        <v>19</v>
      </c>
      <c r="F459" s="251" t="s">
        <v>256</v>
      </c>
      <c r="G459" s="249"/>
      <c r="H459" s="252">
        <v>784.87220000000013</v>
      </c>
      <c r="I459" s="253"/>
      <c r="J459" s="249"/>
      <c r="K459" s="249"/>
      <c r="L459" s="254"/>
      <c r="M459" s="255"/>
      <c r="N459" s="256"/>
      <c r="O459" s="256"/>
      <c r="P459" s="256"/>
      <c r="Q459" s="256"/>
      <c r="R459" s="256"/>
      <c r="S459" s="256"/>
      <c r="T459" s="257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58" t="s">
        <v>189</v>
      </c>
      <c r="AU459" s="258" t="s">
        <v>77</v>
      </c>
      <c r="AV459" s="15" t="s">
        <v>195</v>
      </c>
      <c r="AW459" s="15" t="s">
        <v>31</v>
      </c>
      <c r="AX459" s="15" t="s">
        <v>69</v>
      </c>
      <c r="AY459" s="258" t="s">
        <v>180</v>
      </c>
    </row>
    <row r="460" s="12" customFormat="1">
      <c r="A460" s="12"/>
      <c r="B460" s="211"/>
      <c r="C460" s="212"/>
      <c r="D460" s="213" t="s">
        <v>189</v>
      </c>
      <c r="E460" s="214" t="s">
        <v>19</v>
      </c>
      <c r="F460" s="215" t="s">
        <v>514</v>
      </c>
      <c r="G460" s="212"/>
      <c r="H460" s="216">
        <v>4.8807</v>
      </c>
      <c r="I460" s="217"/>
      <c r="J460" s="212"/>
      <c r="K460" s="212"/>
      <c r="L460" s="218"/>
      <c r="M460" s="219"/>
      <c r="N460" s="220"/>
      <c r="O460" s="220"/>
      <c r="P460" s="220"/>
      <c r="Q460" s="220"/>
      <c r="R460" s="220"/>
      <c r="S460" s="220"/>
      <c r="T460" s="221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T460" s="222" t="s">
        <v>189</v>
      </c>
      <c r="AU460" s="222" t="s">
        <v>77</v>
      </c>
      <c r="AV460" s="12" t="s">
        <v>79</v>
      </c>
      <c r="AW460" s="12" t="s">
        <v>31</v>
      </c>
      <c r="AX460" s="12" t="s">
        <v>69</v>
      </c>
      <c r="AY460" s="222" t="s">
        <v>180</v>
      </c>
    </row>
    <row r="461" s="12" customFormat="1">
      <c r="A461" s="12"/>
      <c r="B461" s="211"/>
      <c r="C461" s="212"/>
      <c r="D461" s="213" t="s">
        <v>189</v>
      </c>
      <c r="E461" s="214" t="s">
        <v>19</v>
      </c>
      <c r="F461" s="215" t="s">
        <v>515</v>
      </c>
      <c r="G461" s="212"/>
      <c r="H461" s="216">
        <v>5.5462499999999997</v>
      </c>
      <c r="I461" s="217"/>
      <c r="J461" s="212"/>
      <c r="K461" s="212"/>
      <c r="L461" s="218"/>
      <c r="M461" s="219"/>
      <c r="N461" s="220"/>
      <c r="O461" s="220"/>
      <c r="P461" s="220"/>
      <c r="Q461" s="220"/>
      <c r="R461" s="220"/>
      <c r="S461" s="220"/>
      <c r="T461" s="221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T461" s="222" t="s">
        <v>189</v>
      </c>
      <c r="AU461" s="222" t="s">
        <v>77</v>
      </c>
      <c r="AV461" s="12" t="s">
        <v>79</v>
      </c>
      <c r="AW461" s="12" t="s">
        <v>31</v>
      </c>
      <c r="AX461" s="12" t="s">
        <v>69</v>
      </c>
      <c r="AY461" s="222" t="s">
        <v>180</v>
      </c>
    </row>
    <row r="462" s="12" customFormat="1">
      <c r="A462" s="12"/>
      <c r="B462" s="211"/>
      <c r="C462" s="212"/>
      <c r="D462" s="213" t="s">
        <v>189</v>
      </c>
      <c r="E462" s="214" t="s">
        <v>19</v>
      </c>
      <c r="F462" s="215" t="s">
        <v>516</v>
      </c>
      <c r="G462" s="212"/>
      <c r="H462" s="216">
        <v>5.1764999999999999</v>
      </c>
      <c r="I462" s="217"/>
      <c r="J462" s="212"/>
      <c r="K462" s="212"/>
      <c r="L462" s="218"/>
      <c r="M462" s="219"/>
      <c r="N462" s="220"/>
      <c r="O462" s="220"/>
      <c r="P462" s="220"/>
      <c r="Q462" s="220"/>
      <c r="R462" s="220"/>
      <c r="S462" s="220"/>
      <c r="T462" s="221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T462" s="222" t="s">
        <v>189</v>
      </c>
      <c r="AU462" s="222" t="s">
        <v>77</v>
      </c>
      <c r="AV462" s="12" t="s">
        <v>79</v>
      </c>
      <c r="AW462" s="12" t="s">
        <v>31</v>
      </c>
      <c r="AX462" s="12" t="s">
        <v>69</v>
      </c>
      <c r="AY462" s="222" t="s">
        <v>180</v>
      </c>
    </row>
    <row r="463" s="12" customFormat="1">
      <c r="A463" s="12"/>
      <c r="B463" s="211"/>
      <c r="C463" s="212"/>
      <c r="D463" s="213" t="s">
        <v>189</v>
      </c>
      <c r="E463" s="214" t="s">
        <v>19</v>
      </c>
      <c r="F463" s="215" t="s">
        <v>517</v>
      </c>
      <c r="G463" s="212"/>
      <c r="H463" s="216">
        <v>5.8484999999999996</v>
      </c>
      <c r="I463" s="217"/>
      <c r="J463" s="212"/>
      <c r="K463" s="212"/>
      <c r="L463" s="218"/>
      <c r="M463" s="219"/>
      <c r="N463" s="220"/>
      <c r="O463" s="220"/>
      <c r="P463" s="220"/>
      <c r="Q463" s="220"/>
      <c r="R463" s="220"/>
      <c r="S463" s="220"/>
      <c r="T463" s="221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T463" s="222" t="s">
        <v>189</v>
      </c>
      <c r="AU463" s="222" t="s">
        <v>77</v>
      </c>
      <c r="AV463" s="12" t="s">
        <v>79</v>
      </c>
      <c r="AW463" s="12" t="s">
        <v>31</v>
      </c>
      <c r="AX463" s="12" t="s">
        <v>69</v>
      </c>
      <c r="AY463" s="222" t="s">
        <v>180</v>
      </c>
    </row>
    <row r="464" s="12" customFormat="1">
      <c r="A464" s="12"/>
      <c r="B464" s="211"/>
      <c r="C464" s="212"/>
      <c r="D464" s="213" t="s">
        <v>189</v>
      </c>
      <c r="E464" s="214" t="s">
        <v>19</v>
      </c>
      <c r="F464" s="215" t="s">
        <v>518</v>
      </c>
      <c r="G464" s="212"/>
      <c r="H464" s="216">
        <v>5.4585999999999997</v>
      </c>
      <c r="I464" s="217"/>
      <c r="J464" s="212"/>
      <c r="K464" s="212"/>
      <c r="L464" s="218"/>
      <c r="M464" s="219"/>
      <c r="N464" s="220"/>
      <c r="O464" s="220"/>
      <c r="P464" s="220"/>
      <c r="Q464" s="220"/>
      <c r="R464" s="220"/>
      <c r="S464" s="220"/>
      <c r="T464" s="221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T464" s="222" t="s">
        <v>189</v>
      </c>
      <c r="AU464" s="222" t="s">
        <v>77</v>
      </c>
      <c r="AV464" s="12" t="s">
        <v>79</v>
      </c>
      <c r="AW464" s="12" t="s">
        <v>31</v>
      </c>
      <c r="AX464" s="12" t="s">
        <v>69</v>
      </c>
      <c r="AY464" s="222" t="s">
        <v>180</v>
      </c>
    </row>
    <row r="465" s="12" customFormat="1">
      <c r="A465" s="12"/>
      <c r="B465" s="211"/>
      <c r="C465" s="212"/>
      <c r="D465" s="213" t="s">
        <v>189</v>
      </c>
      <c r="E465" s="214" t="s">
        <v>19</v>
      </c>
      <c r="F465" s="215" t="s">
        <v>519</v>
      </c>
      <c r="G465" s="212"/>
      <c r="H465" s="216">
        <v>3.2595999999999998</v>
      </c>
      <c r="I465" s="217"/>
      <c r="J465" s="212"/>
      <c r="K465" s="212"/>
      <c r="L465" s="218"/>
      <c r="M465" s="219"/>
      <c r="N465" s="220"/>
      <c r="O465" s="220"/>
      <c r="P465" s="220"/>
      <c r="Q465" s="220"/>
      <c r="R465" s="220"/>
      <c r="S465" s="220"/>
      <c r="T465" s="221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T465" s="222" t="s">
        <v>189</v>
      </c>
      <c r="AU465" s="222" t="s">
        <v>77</v>
      </c>
      <c r="AV465" s="12" t="s">
        <v>79</v>
      </c>
      <c r="AW465" s="12" t="s">
        <v>31</v>
      </c>
      <c r="AX465" s="12" t="s">
        <v>69</v>
      </c>
      <c r="AY465" s="222" t="s">
        <v>180</v>
      </c>
    </row>
    <row r="466" s="15" customFormat="1">
      <c r="A466" s="15"/>
      <c r="B466" s="248"/>
      <c r="C466" s="249"/>
      <c r="D466" s="213" t="s">
        <v>189</v>
      </c>
      <c r="E466" s="250" t="s">
        <v>19</v>
      </c>
      <c r="F466" s="251" t="s">
        <v>256</v>
      </c>
      <c r="G466" s="249"/>
      <c r="H466" s="252">
        <v>30.170149999999996</v>
      </c>
      <c r="I466" s="253"/>
      <c r="J466" s="249"/>
      <c r="K466" s="249"/>
      <c r="L466" s="254"/>
      <c r="M466" s="255"/>
      <c r="N466" s="256"/>
      <c r="O466" s="256"/>
      <c r="P466" s="256"/>
      <c r="Q466" s="256"/>
      <c r="R466" s="256"/>
      <c r="S466" s="256"/>
      <c r="T466" s="257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58" t="s">
        <v>189</v>
      </c>
      <c r="AU466" s="258" t="s">
        <v>77</v>
      </c>
      <c r="AV466" s="15" t="s">
        <v>195</v>
      </c>
      <c r="AW466" s="15" t="s">
        <v>31</v>
      </c>
      <c r="AX466" s="15" t="s">
        <v>69</v>
      </c>
      <c r="AY466" s="258" t="s">
        <v>180</v>
      </c>
    </row>
    <row r="467" s="12" customFormat="1">
      <c r="A467" s="12"/>
      <c r="B467" s="211"/>
      <c r="C467" s="212"/>
      <c r="D467" s="213" t="s">
        <v>189</v>
      </c>
      <c r="E467" s="214" t="s">
        <v>19</v>
      </c>
      <c r="F467" s="215" t="s">
        <v>520</v>
      </c>
      <c r="G467" s="212"/>
      <c r="H467" s="216">
        <v>32.735999999999997</v>
      </c>
      <c r="I467" s="217"/>
      <c r="J467" s="212"/>
      <c r="K467" s="212"/>
      <c r="L467" s="218"/>
      <c r="M467" s="219"/>
      <c r="N467" s="220"/>
      <c r="O467" s="220"/>
      <c r="P467" s="220"/>
      <c r="Q467" s="220"/>
      <c r="R467" s="220"/>
      <c r="S467" s="220"/>
      <c r="T467" s="221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T467" s="222" t="s">
        <v>189</v>
      </c>
      <c r="AU467" s="222" t="s">
        <v>77</v>
      </c>
      <c r="AV467" s="12" t="s">
        <v>79</v>
      </c>
      <c r="AW467" s="12" t="s">
        <v>31</v>
      </c>
      <c r="AX467" s="12" t="s">
        <v>69</v>
      </c>
      <c r="AY467" s="222" t="s">
        <v>180</v>
      </c>
    </row>
    <row r="468" s="12" customFormat="1">
      <c r="A468" s="12"/>
      <c r="B468" s="211"/>
      <c r="C468" s="212"/>
      <c r="D468" s="213" t="s">
        <v>189</v>
      </c>
      <c r="E468" s="214" t="s">
        <v>19</v>
      </c>
      <c r="F468" s="215" t="s">
        <v>521</v>
      </c>
      <c r="G468" s="212"/>
      <c r="H468" s="216">
        <v>46.859999999999999</v>
      </c>
      <c r="I468" s="217"/>
      <c r="J468" s="212"/>
      <c r="K468" s="212"/>
      <c r="L468" s="218"/>
      <c r="M468" s="219"/>
      <c r="N468" s="220"/>
      <c r="O468" s="220"/>
      <c r="P468" s="220"/>
      <c r="Q468" s="220"/>
      <c r="R468" s="220"/>
      <c r="S468" s="220"/>
      <c r="T468" s="221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T468" s="222" t="s">
        <v>189</v>
      </c>
      <c r="AU468" s="222" t="s">
        <v>77</v>
      </c>
      <c r="AV468" s="12" t="s">
        <v>79</v>
      </c>
      <c r="AW468" s="12" t="s">
        <v>31</v>
      </c>
      <c r="AX468" s="12" t="s">
        <v>69</v>
      </c>
      <c r="AY468" s="222" t="s">
        <v>180</v>
      </c>
    </row>
    <row r="469" s="12" customFormat="1">
      <c r="A469" s="12"/>
      <c r="B469" s="211"/>
      <c r="C469" s="212"/>
      <c r="D469" s="213" t="s">
        <v>189</v>
      </c>
      <c r="E469" s="214" t="s">
        <v>19</v>
      </c>
      <c r="F469" s="215" t="s">
        <v>521</v>
      </c>
      <c r="G469" s="212"/>
      <c r="H469" s="216">
        <v>46.859999999999999</v>
      </c>
      <c r="I469" s="217"/>
      <c r="J469" s="212"/>
      <c r="K469" s="212"/>
      <c r="L469" s="218"/>
      <c r="M469" s="219"/>
      <c r="N469" s="220"/>
      <c r="O469" s="220"/>
      <c r="P469" s="220"/>
      <c r="Q469" s="220"/>
      <c r="R469" s="220"/>
      <c r="S469" s="220"/>
      <c r="T469" s="221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T469" s="222" t="s">
        <v>189</v>
      </c>
      <c r="AU469" s="222" t="s">
        <v>77</v>
      </c>
      <c r="AV469" s="12" t="s">
        <v>79</v>
      </c>
      <c r="AW469" s="12" t="s">
        <v>31</v>
      </c>
      <c r="AX469" s="12" t="s">
        <v>69</v>
      </c>
      <c r="AY469" s="222" t="s">
        <v>180</v>
      </c>
    </row>
    <row r="470" s="12" customFormat="1">
      <c r="A470" s="12"/>
      <c r="B470" s="211"/>
      <c r="C470" s="212"/>
      <c r="D470" s="213" t="s">
        <v>189</v>
      </c>
      <c r="E470" s="214" t="s">
        <v>19</v>
      </c>
      <c r="F470" s="215" t="s">
        <v>520</v>
      </c>
      <c r="G470" s="212"/>
      <c r="H470" s="216">
        <v>32.735999999999997</v>
      </c>
      <c r="I470" s="217"/>
      <c r="J470" s="212"/>
      <c r="K470" s="212"/>
      <c r="L470" s="218"/>
      <c r="M470" s="219"/>
      <c r="N470" s="220"/>
      <c r="O470" s="220"/>
      <c r="P470" s="220"/>
      <c r="Q470" s="220"/>
      <c r="R470" s="220"/>
      <c r="S470" s="220"/>
      <c r="T470" s="221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T470" s="222" t="s">
        <v>189</v>
      </c>
      <c r="AU470" s="222" t="s">
        <v>77</v>
      </c>
      <c r="AV470" s="12" t="s">
        <v>79</v>
      </c>
      <c r="AW470" s="12" t="s">
        <v>31</v>
      </c>
      <c r="AX470" s="12" t="s">
        <v>69</v>
      </c>
      <c r="AY470" s="222" t="s">
        <v>180</v>
      </c>
    </row>
    <row r="471" s="12" customFormat="1">
      <c r="A471" s="12"/>
      <c r="B471" s="211"/>
      <c r="C471" s="212"/>
      <c r="D471" s="213" t="s">
        <v>189</v>
      </c>
      <c r="E471" s="214" t="s">
        <v>19</v>
      </c>
      <c r="F471" s="215" t="s">
        <v>522</v>
      </c>
      <c r="G471" s="212"/>
      <c r="H471" s="216">
        <v>52.601999999999997</v>
      </c>
      <c r="I471" s="217"/>
      <c r="J471" s="212"/>
      <c r="K471" s="212"/>
      <c r="L471" s="218"/>
      <c r="M471" s="219"/>
      <c r="N471" s="220"/>
      <c r="O471" s="220"/>
      <c r="P471" s="220"/>
      <c r="Q471" s="220"/>
      <c r="R471" s="220"/>
      <c r="S471" s="220"/>
      <c r="T471" s="221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T471" s="222" t="s">
        <v>189</v>
      </c>
      <c r="AU471" s="222" t="s">
        <v>77</v>
      </c>
      <c r="AV471" s="12" t="s">
        <v>79</v>
      </c>
      <c r="AW471" s="12" t="s">
        <v>31</v>
      </c>
      <c r="AX471" s="12" t="s">
        <v>69</v>
      </c>
      <c r="AY471" s="222" t="s">
        <v>180</v>
      </c>
    </row>
    <row r="472" s="12" customFormat="1">
      <c r="A472" s="12"/>
      <c r="B472" s="211"/>
      <c r="C472" s="212"/>
      <c r="D472" s="213" t="s">
        <v>189</v>
      </c>
      <c r="E472" s="214" t="s">
        <v>19</v>
      </c>
      <c r="F472" s="215" t="s">
        <v>523</v>
      </c>
      <c r="G472" s="212"/>
      <c r="H472" s="216">
        <v>53.209200000000003</v>
      </c>
      <c r="I472" s="217"/>
      <c r="J472" s="212"/>
      <c r="K472" s="212"/>
      <c r="L472" s="218"/>
      <c r="M472" s="219"/>
      <c r="N472" s="220"/>
      <c r="O472" s="220"/>
      <c r="P472" s="220"/>
      <c r="Q472" s="220"/>
      <c r="R472" s="220"/>
      <c r="S472" s="220"/>
      <c r="T472" s="221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T472" s="222" t="s">
        <v>189</v>
      </c>
      <c r="AU472" s="222" t="s">
        <v>77</v>
      </c>
      <c r="AV472" s="12" t="s">
        <v>79</v>
      </c>
      <c r="AW472" s="12" t="s">
        <v>31</v>
      </c>
      <c r="AX472" s="12" t="s">
        <v>69</v>
      </c>
      <c r="AY472" s="222" t="s">
        <v>180</v>
      </c>
    </row>
    <row r="473" s="12" customFormat="1">
      <c r="A473" s="12"/>
      <c r="B473" s="211"/>
      <c r="C473" s="212"/>
      <c r="D473" s="213" t="s">
        <v>189</v>
      </c>
      <c r="E473" s="214" t="s">
        <v>19</v>
      </c>
      <c r="F473" s="215" t="s">
        <v>524</v>
      </c>
      <c r="G473" s="212"/>
      <c r="H473" s="216">
        <v>24.684000000000001</v>
      </c>
      <c r="I473" s="217"/>
      <c r="J473" s="212"/>
      <c r="K473" s="212"/>
      <c r="L473" s="218"/>
      <c r="M473" s="219"/>
      <c r="N473" s="220"/>
      <c r="O473" s="220"/>
      <c r="P473" s="220"/>
      <c r="Q473" s="220"/>
      <c r="R473" s="220"/>
      <c r="S473" s="220"/>
      <c r="T473" s="221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T473" s="222" t="s">
        <v>189</v>
      </c>
      <c r="AU473" s="222" t="s">
        <v>77</v>
      </c>
      <c r="AV473" s="12" t="s">
        <v>79</v>
      </c>
      <c r="AW473" s="12" t="s">
        <v>31</v>
      </c>
      <c r="AX473" s="12" t="s">
        <v>69</v>
      </c>
      <c r="AY473" s="222" t="s">
        <v>180</v>
      </c>
    </row>
    <row r="474" s="15" customFormat="1">
      <c r="A474" s="15"/>
      <c r="B474" s="248"/>
      <c r="C474" s="249"/>
      <c r="D474" s="213" t="s">
        <v>189</v>
      </c>
      <c r="E474" s="250" t="s">
        <v>19</v>
      </c>
      <c r="F474" s="251" t="s">
        <v>256</v>
      </c>
      <c r="G474" s="249"/>
      <c r="H474" s="252">
        <v>289.68720000000002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T474" s="258" t="s">
        <v>189</v>
      </c>
      <c r="AU474" s="258" t="s">
        <v>77</v>
      </c>
      <c r="AV474" s="15" t="s">
        <v>195</v>
      </c>
      <c r="AW474" s="15" t="s">
        <v>31</v>
      </c>
      <c r="AX474" s="15" t="s">
        <v>69</v>
      </c>
      <c r="AY474" s="258" t="s">
        <v>180</v>
      </c>
    </row>
    <row r="475" s="13" customFormat="1">
      <c r="A475" s="13"/>
      <c r="B475" s="223"/>
      <c r="C475" s="224"/>
      <c r="D475" s="213" t="s">
        <v>189</v>
      </c>
      <c r="E475" s="225" t="s">
        <v>19</v>
      </c>
      <c r="F475" s="226" t="s">
        <v>194</v>
      </c>
      <c r="G475" s="224"/>
      <c r="H475" s="227">
        <v>1924.7513500000002</v>
      </c>
      <c r="I475" s="228"/>
      <c r="J475" s="224"/>
      <c r="K475" s="224"/>
      <c r="L475" s="229"/>
      <c r="M475" s="230"/>
      <c r="N475" s="231"/>
      <c r="O475" s="231"/>
      <c r="P475" s="231"/>
      <c r="Q475" s="231"/>
      <c r="R475" s="231"/>
      <c r="S475" s="231"/>
      <c r="T475" s="23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3" t="s">
        <v>189</v>
      </c>
      <c r="AU475" s="233" t="s">
        <v>77</v>
      </c>
      <c r="AV475" s="13" t="s">
        <v>185</v>
      </c>
      <c r="AW475" s="13" t="s">
        <v>31</v>
      </c>
      <c r="AX475" s="13" t="s">
        <v>77</v>
      </c>
      <c r="AY475" s="233" t="s">
        <v>180</v>
      </c>
    </row>
    <row r="476" s="2" customFormat="1" ht="49.05" customHeight="1">
      <c r="A476" s="40"/>
      <c r="B476" s="41"/>
      <c r="C476" s="198" t="s">
        <v>266</v>
      </c>
      <c r="D476" s="198" t="s">
        <v>181</v>
      </c>
      <c r="E476" s="199" t="s">
        <v>525</v>
      </c>
      <c r="F476" s="200" t="s">
        <v>526</v>
      </c>
      <c r="G476" s="201" t="s">
        <v>307</v>
      </c>
      <c r="H476" s="202">
        <v>1924.75135</v>
      </c>
      <c r="I476" s="203"/>
      <c r="J476" s="204">
        <f>ROUND(I476*H476,2)</f>
        <v>0</v>
      </c>
      <c r="K476" s="200" t="s">
        <v>19</v>
      </c>
      <c r="L476" s="46"/>
      <c r="M476" s="205" t="s">
        <v>19</v>
      </c>
      <c r="N476" s="206" t="s">
        <v>40</v>
      </c>
      <c r="O476" s="86"/>
      <c r="P476" s="207">
        <f>O476*H476</f>
        <v>0</v>
      </c>
      <c r="Q476" s="207">
        <v>0</v>
      </c>
      <c r="R476" s="207">
        <f>Q476*H476</f>
        <v>0</v>
      </c>
      <c r="S476" s="207">
        <v>0</v>
      </c>
      <c r="T476" s="208">
        <f>S476*H476</f>
        <v>0</v>
      </c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R476" s="209" t="s">
        <v>185</v>
      </c>
      <c r="AT476" s="209" t="s">
        <v>181</v>
      </c>
      <c r="AU476" s="209" t="s">
        <v>77</v>
      </c>
      <c r="AY476" s="19" t="s">
        <v>180</v>
      </c>
      <c r="BE476" s="210">
        <f>IF(N476="základní",J476,0)</f>
        <v>0</v>
      </c>
      <c r="BF476" s="210">
        <f>IF(N476="snížená",J476,0)</f>
        <v>0</v>
      </c>
      <c r="BG476" s="210">
        <f>IF(N476="zákl. přenesená",J476,0)</f>
        <v>0</v>
      </c>
      <c r="BH476" s="210">
        <f>IF(N476="sníž. přenesená",J476,0)</f>
        <v>0</v>
      </c>
      <c r="BI476" s="210">
        <f>IF(N476="nulová",J476,0)</f>
        <v>0</v>
      </c>
      <c r="BJ476" s="19" t="s">
        <v>77</v>
      </c>
      <c r="BK476" s="210">
        <f>ROUND(I476*H476,2)</f>
        <v>0</v>
      </c>
      <c r="BL476" s="19" t="s">
        <v>185</v>
      </c>
      <c r="BM476" s="209" t="s">
        <v>527</v>
      </c>
    </row>
    <row r="477" s="14" customFormat="1">
      <c r="A477" s="14"/>
      <c r="B477" s="238"/>
      <c r="C477" s="239"/>
      <c r="D477" s="213" t="s">
        <v>189</v>
      </c>
      <c r="E477" s="240" t="s">
        <v>19</v>
      </c>
      <c r="F477" s="241" t="s">
        <v>398</v>
      </c>
      <c r="G477" s="239"/>
      <c r="H477" s="240" t="s">
        <v>19</v>
      </c>
      <c r="I477" s="242"/>
      <c r="J477" s="239"/>
      <c r="K477" s="239"/>
      <c r="L477" s="243"/>
      <c r="M477" s="244"/>
      <c r="N477" s="245"/>
      <c r="O477" s="245"/>
      <c r="P477" s="245"/>
      <c r="Q477" s="245"/>
      <c r="R477" s="245"/>
      <c r="S477" s="245"/>
      <c r="T477" s="24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47" t="s">
        <v>189</v>
      </c>
      <c r="AU477" s="247" t="s">
        <v>77</v>
      </c>
      <c r="AV477" s="14" t="s">
        <v>77</v>
      </c>
      <c r="AW477" s="14" t="s">
        <v>31</v>
      </c>
      <c r="AX477" s="14" t="s">
        <v>69</v>
      </c>
      <c r="AY477" s="247" t="s">
        <v>180</v>
      </c>
    </row>
    <row r="478" s="12" customFormat="1">
      <c r="A478" s="12"/>
      <c r="B478" s="211"/>
      <c r="C478" s="212"/>
      <c r="D478" s="213" t="s">
        <v>189</v>
      </c>
      <c r="E478" s="214" t="s">
        <v>19</v>
      </c>
      <c r="F478" s="215" t="s">
        <v>473</v>
      </c>
      <c r="G478" s="212"/>
      <c r="H478" s="216">
        <v>96.602249999999998</v>
      </c>
      <c r="I478" s="217"/>
      <c r="J478" s="212"/>
      <c r="K478" s="212"/>
      <c r="L478" s="218"/>
      <c r="M478" s="219"/>
      <c r="N478" s="220"/>
      <c r="O478" s="220"/>
      <c r="P478" s="220"/>
      <c r="Q478" s="220"/>
      <c r="R478" s="220"/>
      <c r="S478" s="220"/>
      <c r="T478" s="221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T478" s="222" t="s">
        <v>189</v>
      </c>
      <c r="AU478" s="222" t="s">
        <v>77</v>
      </c>
      <c r="AV478" s="12" t="s">
        <v>79</v>
      </c>
      <c r="AW478" s="12" t="s">
        <v>31</v>
      </c>
      <c r="AX478" s="12" t="s">
        <v>69</v>
      </c>
      <c r="AY478" s="222" t="s">
        <v>180</v>
      </c>
    </row>
    <row r="479" s="12" customFormat="1">
      <c r="A479" s="12"/>
      <c r="B479" s="211"/>
      <c r="C479" s="212"/>
      <c r="D479" s="213" t="s">
        <v>189</v>
      </c>
      <c r="E479" s="214" t="s">
        <v>19</v>
      </c>
      <c r="F479" s="215" t="s">
        <v>474</v>
      </c>
      <c r="G479" s="212"/>
      <c r="H479" s="216">
        <v>93.536950000000004</v>
      </c>
      <c r="I479" s="217"/>
      <c r="J479" s="212"/>
      <c r="K479" s="212"/>
      <c r="L479" s="218"/>
      <c r="M479" s="219"/>
      <c r="N479" s="220"/>
      <c r="O479" s="220"/>
      <c r="P479" s="220"/>
      <c r="Q479" s="220"/>
      <c r="R479" s="220"/>
      <c r="S479" s="220"/>
      <c r="T479" s="221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T479" s="222" t="s">
        <v>189</v>
      </c>
      <c r="AU479" s="222" t="s">
        <v>77</v>
      </c>
      <c r="AV479" s="12" t="s">
        <v>79</v>
      </c>
      <c r="AW479" s="12" t="s">
        <v>31</v>
      </c>
      <c r="AX479" s="12" t="s">
        <v>69</v>
      </c>
      <c r="AY479" s="222" t="s">
        <v>180</v>
      </c>
    </row>
    <row r="480" s="12" customFormat="1">
      <c r="A480" s="12"/>
      <c r="B480" s="211"/>
      <c r="C480" s="212"/>
      <c r="D480" s="213" t="s">
        <v>189</v>
      </c>
      <c r="E480" s="214" t="s">
        <v>19</v>
      </c>
      <c r="F480" s="215" t="s">
        <v>475</v>
      </c>
      <c r="G480" s="212"/>
      <c r="H480" s="216">
        <v>80.784999999999997</v>
      </c>
      <c r="I480" s="217"/>
      <c r="J480" s="212"/>
      <c r="K480" s="212"/>
      <c r="L480" s="218"/>
      <c r="M480" s="219"/>
      <c r="N480" s="220"/>
      <c r="O480" s="220"/>
      <c r="P480" s="220"/>
      <c r="Q480" s="220"/>
      <c r="R480" s="220"/>
      <c r="S480" s="220"/>
      <c r="T480" s="221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T480" s="222" t="s">
        <v>189</v>
      </c>
      <c r="AU480" s="222" t="s">
        <v>77</v>
      </c>
      <c r="AV480" s="12" t="s">
        <v>79</v>
      </c>
      <c r="AW480" s="12" t="s">
        <v>31</v>
      </c>
      <c r="AX480" s="12" t="s">
        <v>69</v>
      </c>
      <c r="AY480" s="222" t="s">
        <v>180</v>
      </c>
    </row>
    <row r="481" s="12" customFormat="1">
      <c r="A481" s="12"/>
      <c r="B481" s="211"/>
      <c r="C481" s="212"/>
      <c r="D481" s="213" t="s">
        <v>189</v>
      </c>
      <c r="E481" s="214" t="s">
        <v>19</v>
      </c>
      <c r="F481" s="215" t="s">
        <v>476</v>
      </c>
      <c r="G481" s="212"/>
      <c r="H481" s="216">
        <v>32.691499999999998</v>
      </c>
      <c r="I481" s="217"/>
      <c r="J481" s="212"/>
      <c r="K481" s="212"/>
      <c r="L481" s="218"/>
      <c r="M481" s="219"/>
      <c r="N481" s="220"/>
      <c r="O481" s="220"/>
      <c r="P481" s="220"/>
      <c r="Q481" s="220"/>
      <c r="R481" s="220"/>
      <c r="S481" s="220"/>
      <c r="T481" s="221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T481" s="222" t="s">
        <v>189</v>
      </c>
      <c r="AU481" s="222" t="s">
        <v>77</v>
      </c>
      <c r="AV481" s="12" t="s">
        <v>79</v>
      </c>
      <c r="AW481" s="12" t="s">
        <v>31</v>
      </c>
      <c r="AX481" s="12" t="s">
        <v>69</v>
      </c>
      <c r="AY481" s="222" t="s">
        <v>180</v>
      </c>
    </row>
    <row r="482" s="12" customFormat="1">
      <c r="A482" s="12"/>
      <c r="B482" s="211"/>
      <c r="C482" s="212"/>
      <c r="D482" s="213" t="s">
        <v>189</v>
      </c>
      <c r="E482" s="214" t="s">
        <v>19</v>
      </c>
      <c r="F482" s="215" t="s">
        <v>477</v>
      </c>
      <c r="G482" s="212"/>
      <c r="H482" s="216">
        <v>26.847799999999999</v>
      </c>
      <c r="I482" s="217"/>
      <c r="J482" s="212"/>
      <c r="K482" s="212"/>
      <c r="L482" s="218"/>
      <c r="M482" s="219"/>
      <c r="N482" s="220"/>
      <c r="O482" s="220"/>
      <c r="P482" s="220"/>
      <c r="Q482" s="220"/>
      <c r="R482" s="220"/>
      <c r="S482" s="220"/>
      <c r="T482" s="221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T482" s="222" t="s">
        <v>189</v>
      </c>
      <c r="AU482" s="222" t="s">
        <v>77</v>
      </c>
      <c r="AV482" s="12" t="s">
        <v>79</v>
      </c>
      <c r="AW482" s="12" t="s">
        <v>31</v>
      </c>
      <c r="AX482" s="12" t="s">
        <v>69</v>
      </c>
      <c r="AY482" s="222" t="s">
        <v>180</v>
      </c>
    </row>
    <row r="483" s="12" customFormat="1">
      <c r="A483" s="12"/>
      <c r="B483" s="211"/>
      <c r="C483" s="212"/>
      <c r="D483" s="213" t="s">
        <v>189</v>
      </c>
      <c r="E483" s="214" t="s">
        <v>19</v>
      </c>
      <c r="F483" s="215" t="s">
        <v>478</v>
      </c>
      <c r="G483" s="212"/>
      <c r="H483" s="216">
        <v>25.549199999999999</v>
      </c>
      <c r="I483" s="217"/>
      <c r="J483" s="212"/>
      <c r="K483" s="212"/>
      <c r="L483" s="218"/>
      <c r="M483" s="219"/>
      <c r="N483" s="220"/>
      <c r="O483" s="220"/>
      <c r="P483" s="220"/>
      <c r="Q483" s="220"/>
      <c r="R483" s="220"/>
      <c r="S483" s="220"/>
      <c r="T483" s="221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T483" s="222" t="s">
        <v>189</v>
      </c>
      <c r="AU483" s="222" t="s">
        <v>77</v>
      </c>
      <c r="AV483" s="12" t="s">
        <v>79</v>
      </c>
      <c r="AW483" s="12" t="s">
        <v>31</v>
      </c>
      <c r="AX483" s="12" t="s">
        <v>69</v>
      </c>
      <c r="AY483" s="222" t="s">
        <v>180</v>
      </c>
    </row>
    <row r="484" s="12" customFormat="1">
      <c r="A484" s="12"/>
      <c r="B484" s="211"/>
      <c r="C484" s="212"/>
      <c r="D484" s="213" t="s">
        <v>189</v>
      </c>
      <c r="E484" s="214" t="s">
        <v>19</v>
      </c>
      <c r="F484" s="215" t="s">
        <v>479</v>
      </c>
      <c r="G484" s="212"/>
      <c r="H484" s="216">
        <v>164.00999999999999</v>
      </c>
      <c r="I484" s="217"/>
      <c r="J484" s="212"/>
      <c r="K484" s="212"/>
      <c r="L484" s="218"/>
      <c r="M484" s="219"/>
      <c r="N484" s="220"/>
      <c r="O484" s="220"/>
      <c r="P484" s="220"/>
      <c r="Q484" s="220"/>
      <c r="R484" s="220"/>
      <c r="S484" s="220"/>
      <c r="T484" s="221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T484" s="222" t="s">
        <v>189</v>
      </c>
      <c r="AU484" s="222" t="s">
        <v>77</v>
      </c>
      <c r="AV484" s="12" t="s">
        <v>79</v>
      </c>
      <c r="AW484" s="12" t="s">
        <v>31</v>
      </c>
      <c r="AX484" s="12" t="s">
        <v>69</v>
      </c>
      <c r="AY484" s="222" t="s">
        <v>180</v>
      </c>
    </row>
    <row r="485" s="12" customFormat="1">
      <c r="A485" s="12"/>
      <c r="B485" s="211"/>
      <c r="C485" s="212"/>
      <c r="D485" s="213" t="s">
        <v>189</v>
      </c>
      <c r="E485" s="214" t="s">
        <v>19</v>
      </c>
      <c r="F485" s="215" t="s">
        <v>480</v>
      </c>
      <c r="G485" s="212"/>
      <c r="H485" s="216">
        <v>21.483000000000001</v>
      </c>
      <c r="I485" s="217"/>
      <c r="J485" s="212"/>
      <c r="K485" s="212"/>
      <c r="L485" s="218"/>
      <c r="M485" s="219"/>
      <c r="N485" s="220"/>
      <c r="O485" s="220"/>
      <c r="P485" s="220"/>
      <c r="Q485" s="220"/>
      <c r="R485" s="220"/>
      <c r="S485" s="220"/>
      <c r="T485" s="221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T485" s="222" t="s">
        <v>189</v>
      </c>
      <c r="AU485" s="222" t="s">
        <v>77</v>
      </c>
      <c r="AV485" s="12" t="s">
        <v>79</v>
      </c>
      <c r="AW485" s="12" t="s">
        <v>31</v>
      </c>
      <c r="AX485" s="12" t="s">
        <v>69</v>
      </c>
      <c r="AY485" s="222" t="s">
        <v>180</v>
      </c>
    </row>
    <row r="486" s="12" customFormat="1">
      <c r="A486" s="12"/>
      <c r="B486" s="211"/>
      <c r="C486" s="212"/>
      <c r="D486" s="213" t="s">
        <v>189</v>
      </c>
      <c r="E486" s="214" t="s">
        <v>19</v>
      </c>
      <c r="F486" s="215" t="s">
        <v>481</v>
      </c>
      <c r="G486" s="212"/>
      <c r="H486" s="216">
        <v>19.780999999999999</v>
      </c>
      <c r="I486" s="217"/>
      <c r="J486" s="212"/>
      <c r="K486" s="212"/>
      <c r="L486" s="218"/>
      <c r="M486" s="219"/>
      <c r="N486" s="220"/>
      <c r="O486" s="220"/>
      <c r="P486" s="220"/>
      <c r="Q486" s="220"/>
      <c r="R486" s="220"/>
      <c r="S486" s="220"/>
      <c r="T486" s="221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T486" s="222" t="s">
        <v>189</v>
      </c>
      <c r="AU486" s="222" t="s">
        <v>77</v>
      </c>
      <c r="AV486" s="12" t="s">
        <v>79</v>
      </c>
      <c r="AW486" s="12" t="s">
        <v>31</v>
      </c>
      <c r="AX486" s="12" t="s">
        <v>69</v>
      </c>
      <c r="AY486" s="222" t="s">
        <v>180</v>
      </c>
    </row>
    <row r="487" s="12" customFormat="1">
      <c r="A487" s="12"/>
      <c r="B487" s="211"/>
      <c r="C487" s="212"/>
      <c r="D487" s="213" t="s">
        <v>189</v>
      </c>
      <c r="E487" s="214" t="s">
        <v>19</v>
      </c>
      <c r="F487" s="215" t="s">
        <v>482</v>
      </c>
      <c r="G487" s="212"/>
      <c r="H487" s="216">
        <v>13.967499999999999</v>
      </c>
      <c r="I487" s="217"/>
      <c r="J487" s="212"/>
      <c r="K487" s="212"/>
      <c r="L487" s="218"/>
      <c r="M487" s="219"/>
      <c r="N487" s="220"/>
      <c r="O487" s="220"/>
      <c r="P487" s="220"/>
      <c r="Q487" s="220"/>
      <c r="R487" s="220"/>
      <c r="S487" s="220"/>
      <c r="T487" s="221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T487" s="222" t="s">
        <v>189</v>
      </c>
      <c r="AU487" s="222" t="s">
        <v>77</v>
      </c>
      <c r="AV487" s="12" t="s">
        <v>79</v>
      </c>
      <c r="AW487" s="12" t="s">
        <v>31</v>
      </c>
      <c r="AX487" s="12" t="s">
        <v>69</v>
      </c>
      <c r="AY487" s="222" t="s">
        <v>180</v>
      </c>
    </row>
    <row r="488" s="12" customFormat="1">
      <c r="A488" s="12"/>
      <c r="B488" s="211"/>
      <c r="C488" s="212"/>
      <c r="D488" s="213" t="s">
        <v>189</v>
      </c>
      <c r="E488" s="214" t="s">
        <v>19</v>
      </c>
      <c r="F488" s="215" t="s">
        <v>483</v>
      </c>
      <c r="G488" s="212"/>
      <c r="H488" s="216">
        <v>19.931999999999999</v>
      </c>
      <c r="I488" s="217"/>
      <c r="J488" s="212"/>
      <c r="K488" s="212"/>
      <c r="L488" s="218"/>
      <c r="M488" s="219"/>
      <c r="N488" s="220"/>
      <c r="O488" s="220"/>
      <c r="P488" s="220"/>
      <c r="Q488" s="220"/>
      <c r="R488" s="220"/>
      <c r="S488" s="220"/>
      <c r="T488" s="221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T488" s="222" t="s">
        <v>189</v>
      </c>
      <c r="AU488" s="222" t="s">
        <v>77</v>
      </c>
      <c r="AV488" s="12" t="s">
        <v>79</v>
      </c>
      <c r="AW488" s="12" t="s">
        <v>31</v>
      </c>
      <c r="AX488" s="12" t="s">
        <v>69</v>
      </c>
      <c r="AY488" s="222" t="s">
        <v>180</v>
      </c>
    </row>
    <row r="489" s="12" customFormat="1">
      <c r="A489" s="12"/>
      <c r="B489" s="211"/>
      <c r="C489" s="212"/>
      <c r="D489" s="213" t="s">
        <v>189</v>
      </c>
      <c r="E489" s="214" t="s">
        <v>19</v>
      </c>
      <c r="F489" s="215" t="s">
        <v>484</v>
      </c>
      <c r="G489" s="212"/>
      <c r="H489" s="216">
        <v>19.063749999999999</v>
      </c>
      <c r="I489" s="217"/>
      <c r="J489" s="212"/>
      <c r="K489" s="212"/>
      <c r="L489" s="218"/>
      <c r="M489" s="219"/>
      <c r="N489" s="220"/>
      <c r="O489" s="220"/>
      <c r="P489" s="220"/>
      <c r="Q489" s="220"/>
      <c r="R489" s="220"/>
      <c r="S489" s="220"/>
      <c r="T489" s="221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T489" s="222" t="s">
        <v>189</v>
      </c>
      <c r="AU489" s="222" t="s">
        <v>77</v>
      </c>
      <c r="AV489" s="12" t="s">
        <v>79</v>
      </c>
      <c r="AW489" s="12" t="s">
        <v>31</v>
      </c>
      <c r="AX489" s="12" t="s">
        <v>69</v>
      </c>
      <c r="AY489" s="222" t="s">
        <v>180</v>
      </c>
    </row>
    <row r="490" s="12" customFormat="1">
      <c r="A490" s="12"/>
      <c r="B490" s="211"/>
      <c r="C490" s="212"/>
      <c r="D490" s="213" t="s">
        <v>189</v>
      </c>
      <c r="E490" s="214" t="s">
        <v>19</v>
      </c>
      <c r="F490" s="215" t="s">
        <v>485</v>
      </c>
      <c r="G490" s="212"/>
      <c r="H490" s="216">
        <v>107.71585</v>
      </c>
      <c r="I490" s="217"/>
      <c r="J490" s="212"/>
      <c r="K490" s="212"/>
      <c r="L490" s="218"/>
      <c r="M490" s="219"/>
      <c r="N490" s="220"/>
      <c r="O490" s="220"/>
      <c r="P490" s="220"/>
      <c r="Q490" s="220"/>
      <c r="R490" s="220"/>
      <c r="S490" s="220"/>
      <c r="T490" s="221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T490" s="222" t="s">
        <v>189</v>
      </c>
      <c r="AU490" s="222" t="s">
        <v>77</v>
      </c>
      <c r="AV490" s="12" t="s">
        <v>79</v>
      </c>
      <c r="AW490" s="12" t="s">
        <v>31</v>
      </c>
      <c r="AX490" s="12" t="s">
        <v>69</v>
      </c>
      <c r="AY490" s="222" t="s">
        <v>180</v>
      </c>
    </row>
    <row r="491" s="12" customFormat="1">
      <c r="A491" s="12"/>
      <c r="B491" s="211"/>
      <c r="C491" s="212"/>
      <c r="D491" s="213" t="s">
        <v>189</v>
      </c>
      <c r="E491" s="214" t="s">
        <v>19</v>
      </c>
      <c r="F491" s="215" t="s">
        <v>486</v>
      </c>
      <c r="G491" s="212"/>
      <c r="H491" s="216">
        <v>58.874899999999997</v>
      </c>
      <c r="I491" s="217"/>
      <c r="J491" s="212"/>
      <c r="K491" s="212"/>
      <c r="L491" s="218"/>
      <c r="M491" s="219"/>
      <c r="N491" s="220"/>
      <c r="O491" s="220"/>
      <c r="P491" s="220"/>
      <c r="Q491" s="220"/>
      <c r="R491" s="220"/>
      <c r="S491" s="220"/>
      <c r="T491" s="221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T491" s="222" t="s">
        <v>189</v>
      </c>
      <c r="AU491" s="222" t="s">
        <v>77</v>
      </c>
      <c r="AV491" s="12" t="s">
        <v>79</v>
      </c>
      <c r="AW491" s="12" t="s">
        <v>31</v>
      </c>
      <c r="AX491" s="12" t="s">
        <v>69</v>
      </c>
      <c r="AY491" s="222" t="s">
        <v>180</v>
      </c>
    </row>
    <row r="492" s="12" customFormat="1">
      <c r="A492" s="12"/>
      <c r="B492" s="211"/>
      <c r="C492" s="212"/>
      <c r="D492" s="213" t="s">
        <v>189</v>
      </c>
      <c r="E492" s="214" t="s">
        <v>19</v>
      </c>
      <c r="F492" s="215" t="s">
        <v>487</v>
      </c>
      <c r="G492" s="212"/>
      <c r="H492" s="216">
        <v>38.127499999999998</v>
      </c>
      <c r="I492" s="217"/>
      <c r="J492" s="212"/>
      <c r="K492" s="212"/>
      <c r="L492" s="218"/>
      <c r="M492" s="219"/>
      <c r="N492" s="220"/>
      <c r="O492" s="220"/>
      <c r="P492" s="220"/>
      <c r="Q492" s="220"/>
      <c r="R492" s="220"/>
      <c r="S492" s="220"/>
      <c r="T492" s="221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T492" s="222" t="s">
        <v>189</v>
      </c>
      <c r="AU492" s="222" t="s">
        <v>77</v>
      </c>
      <c r="AV492" s="12" t="s">
        <v>79</v>
      </c>
      <c r="AW492" s="12" t="s">
        <v>31</v>
      </c>
      <c r="AX492" s="12" t="s">
        <v>69</v>
      </c>
      <c r="AY492" s="222" t="s">
        <v>180</v>
      </c>
    </row>
    <row r="493" s="12" customFormat="1">
      <c r="A493" s="12"/>
      <c r="B493" s="211"/>
      <c r="C493" s="212"/>
      <c r="D493" s="213" t="s">
        <v>189</v>
      </c>
      <c r="E493" s="214" t="s">
        <v>19</v>
      </c>
      <c r="F493" s="215" t="s">
        <v>488</v>
      </c>
      <c r="G493" s="212"/>
      <c r="H493" s="216">
        <v>1.0536000000000001</v>
      </c>
      <c r="I493" s="217"/>
      <c r="J493" s="212"/>
      <c r="K493" s="212"/>
      <c r="L493" s="218"/>
      <c r="M493" s="219"/>
      <c r="N493" s="220"/>
      <c r="O493" s="220"/>
      <c r="P493" s="220"/>
      <c r="Q493" s="220"/>
      <c r="R493" s="220"/>
      <c r="S493" s="220"/>
      <c r="T493" s="221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T493" s="222" t="s">
        <v>189</v>
      </c>
      <c r="AU493" s="222" t="s">
        <v>77</v>
      </c>
      <c r="AV493" s="12" t="s">
        <v>79</v>
      </c>
      <c r="AW493" s="12" t="s">
        <v>31</v>
      </c>
      <c r="AX493" s="12" t="s">
        <v>69</v>
      </c>
      <c r="AY493" s="222" t="s">
        <v>180</v>
      </c>
    </row>
    <row r="494" s="15" customFormat="1">
      <c r="A494" s="15"/>
      <c r="B494" s="248"/>
      <c r="C494" s="249"/>
      <c r="D494" s="213" t="s">
        <v>189</v>
      </c>
      <c r="E494" s="250" t="s">
        <v>19</v>
      </c>
      <c r="F494" s="251" t="s">
        <v>256</v>
      </c>
      <c r="G494" s="249"/>
      <c r="H494" s="252">
        <v>820.02179999999998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58" t="s">
        <v>189</v>
      </c>
      <c r="AU494" s="258" t="s">
        <v>77</v>
      </c>
      <c r="AV494" s="15" t="s">
        <v>195</v>
      </c>
      <c r="AW494" s="15" t="s">
        <v>31</v>
      </c>
      <c r="AX494" s="15" t="s">
        <v>69</v>
      </c>
      <c r="AY494" s="258" t="s">
        <v>180</v>
      </c>
    </row>
    <row r="495" s="14" customFormat="1">
      <c r="A495" s="14"/>
      <c r="B495" s="238"/>
      <c r="C495" s="239"/>
      <c r="D495" s="213" t="s">
        <v>189</v>
      </c>
      <c r="E495" s="240" t="s">
        <v>19</v>
      </c>
      <c r="F495" s="241" t="s">
        <v>425</v>
      </c>
      <c r="G495" s="239"/>
      <c r="H495" s="240" t="s">
        <v>19</v>
      </c>
      <c r="I495" s="242"/>
      <c r="J495" s="239"/>
      <c r="K495" s="239"/>
      <c r="L495" s="243"/>
      <c r="M495" s="244"/>
      <c r="N495" s="245"/>
      <c r="O495" s="245"/>
      <c r="P495" s="245"/>
      <c r="Q495" s="245"/>
      <c r="R495" s="245"/>
      <c r="S495" s="245"/>
      <c r="T495" s="246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47" t="s">
        <v>189</v>
      </c>
      <c r="AU495" s="247" t="s">
        <v>77</v>
      </c>
      <c r="AV495" s="14" t="s">
        <v>77</v>
      </c>
      <c r="AW495" s="14" t="s">
        <v>31</v>
      </c>
      <c r="AX495" s="14" t="s">
        <v>69</v>
      </c>
      <c r="AY495" s="247" t="s">
        <v>180</v>
      </c>
    </row>
    <row r="496" s="12" customFormat="1">
      <c r="A496" s="12"/>
      <c r="B496" s="211"/>
      <c r="C496" s="212"/>
      <c r="D496" s="213" t="s">
        <v>189</v>
      </c>
      <c r="E496" s="214" t="s">
        <v>19</v>
      </c>
      <c r="F496" s="215" t="s">
        <v>489</v>
      </c>
      <c r="G496" s="212"/>
      <c r="H496" s="216">
        <v>44.770600000000002</v>
      </c>
      <c r="I496" s="217"/>
      <c r="J496" s="212"/>
      <c r="K496" s="212"/>
      <c r="L496" s="218"/>
      <c r="M496" s="219"/>
      <c r="N496" s="220"/>
      <c r="O496" s="220"/>
      <c r="P496" s="220"/>
      <c r="Q496" s="220"/>
      <c r="R496" s="220"/>
      <c r="S496" s="220"/>
      <c r="T496" s="221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T496" s="222" t="s">
        <v>189</v>
      </c>
      <c r="AU496" s="222" t="s">
        <v>77</v>
      </c>
      <c r="AV496" s="12" t="s">
        <v>79</v>
      </c>
      <c r="AW496" s="12" t="s">
        <v>31</v>
      </c>
      <c r="AX496" s="12" t="s">
        <v>69</v>
      </c>
      <c r="AY496" s="222" t="s">
        <v>180</v>
      </c>
    </row>
    <row r="497" s="12" customFormat="1">
      <c r="A497" s="12"/>
      <c r="B497" s="211"/>
      <c r="C497" s="212"/>
      <c r="D497" s="213" t="s">
        <v>189</v>
      </c>
      <c r="E497" s="214" t="s">
        <v>19</v>
      </c>
      <c r="F497" s="215" t="s">
        <v>490</v>
      </c>
      <c r="G497" s="212"/>
      <c r="H497" s="216">
        <v>27.634879999999999</v>
      </c>
      <c r="I497" s="217"/>
      <c r="J497" s="212"/>
      <c r="K497" s="212"/>
      <c r="L497" s="218"/>
      <c r="M497" s="219"/>
      <c r="N497" s="220"/>
      <c r="O497" s="220"/>
      <c r="P497" s="220"/>
      <c r="Q497" s="220"/>
      <c r="R497" s="220"/>
      <c r="S497" s="220"/>
      <c r="T497" s="221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T497" s="222" t="s">
        <v>189</v>
      </c>
      <c r="AU497" s="222" t="s">
        <v>77</v>
      </c>
      <c r="AV497" s="12" t="s">
        <v>79</v>
      </c>
      <c r="AW497" s="12" t="s">
        <v>31</v>
      </c>
      <c r="AX497" s="12" t="s">
        <v>69</v>
      </c>
      <c r="AY497" s="222" t="s">
        <v>180</v>
      </c>
    </row>
    <row r="498" s="12" customFormat="1">
      <c r="A498" s="12"/>
      <c r="B498" s="211"/>
      <c r="C498" s="212"/>
      <c r="D498" s="213" t="s">
        <v>189</v>
      </c>
      <c r="E498" s="214" t="s">
        <v>19</v>
      </c>
      <c r="F498" s="215" t="s">
        <v>491</v>
      </c>
      <c r="G498" s="212"/>
      <c r="H498" s="216">
        <v>27.214400000000001</v>
      </c>
      <c r="I498" s="217"/>
      <c r="J498" s="212"/>
      <c r="K498" s="212"/>
      <c r="L498" s="218"/>
      <c r="M498" s="219"/>
      <c r="N498" s="220"/>
      <c r="O498" s="220"/>
      <c r="P498" s="220"/>
      <c r="Q498" s="220"/>
      <c r="R498" s="220"/>
      <c r="S498" s="220"/>
      <c r="T498" s="221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T498" s="222" t="s">
        <v>189</v>
      </c>
      <c r="AU498" s="222" t="s">
        <v>77</v>
      </c>
      <c r="AV498" s="12" t="s">
        <v>79</v>
      </c>
      <c r="AW498" s="12" t="s">
        <v>31</v>
      </c>
      <c r="AX498" s="12" t="s">
        <v>69</v>
      </c>
      <c r="AY498" s="222" t="s">
        <v>180</v>
      </c>
    </row>
    <row r="499" s="12" customFormat="1">
      <c r="A499" s="12"/>
      <c r="B499" s="211"/>
      <c r="C499" s="212"/>
      <c r="D499" s="213" t="s">
        <v>189</v>
      </c>
      <c r="E499" s="214" t="s">
        <v>19</v>
      </c>
      <c r="F499" s="215" t="s">
        <v>492</v>
      </c>
      <c r="G499" s="212"/>
      <c r="H499" s="216">
        <v>27.214400000000001</v>
      </c>
      <c r="I499" s="217"/>
      <c r="J499" s="212"/>
      <c r="K499" s="212"/>
      <c r="L499" s="218"/>
      <c r="M499" s="219"/>
      <c r="N499" s="220"/>
      <c r="O499" s="220"/>
      <c r="P499" s="220"/>
      <c r="Q499" s="220"/>
      <c r="R499" s="220"/>
      <c r="S499" s="220"/>
      <c r="T499" s="221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T499" s="222" t="s">
        <v>189</v>
      </c>
      <c r="AU499" s="222" t="s">
        <v>77</v>
      </c>
      <c r="AV499" s="12" t="s">
        <v>79</v>
      </c>
      <c r="AW499" s="12" t="s">
        <v>31</v>
      </c>
      <c r="AX499" s="12" t="s">
        <v>69</v>
      </c>
      <c r="AY499" s="222" t="s">
        <v>180</v>
      </c>
    </row>
    <row r="500" s="12" customFormat="1">
      <c r="A500" s="12"/>
      <c r="B500" s="211"/>
      <c r="C500" s="212"/>
      <c r="D500" s="213" t="s">
        <v>189</v>
      </c>
      <c r="E500" s="214" t="s">
        <v>19</v>
      </c>
      <c r="F500" s="215" t="s">
        <v>493</v>
      </c>
      <c r="G500" s="212"/>
      <c r="H500" s="216">
        <v>21.6172</v>
      </c>
      <c r="I500" s="217"/>
      <c r="J500" s="212"/>
      <c r="K500" s="212"/>
      <c r="L500" s="218"/>
      <c r="M500" s="219"/>
      <c r="N500" s="220"/>
      <c r="O500" s="220"/>
      <c r="P500" s="220"/>
      <c r="Q500" s="220"/>
      <c r="R500" s="220"/>
      <c r="S500" s="220"/>
      <c r="T500" s="221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T500" s="222" t="s">
        <v>189</v>
      </c>
      <c r="AU500" s="222" t="s">
        <v>77</v>
      </c>
      <c r="AV500" s="12" t="s">
        <v>79</v>
      </c>
      <c r="AW500" s="12" t="s">
        <v>31</v>
      </c>
      <c r="AX500" s="12" t="s">
        <v>69</v>
      </c>
      <c r="AY500" s="222" t="s">
        <v>180</v>
      </c>
    </row>
    <row r="501" s="12" customFormat="1">
      <c r="A501" s="12"/>
      <c r="B501" s="211"/>
      <c r="C501" s="212"/>
      <c r="D501" s="213" t="s">
        <v>189</v>
      </c>
      <c r="E501" s="214" t="s">
        <v>19</v>
      </c>
      <c r="F501" s="215" t="s">
        <v>494</v>
      </c>
      <c r="G501" s="212"/>
      <c r="H501" s="216">
        <v>33.2592</v>
      </c>
      <c r="I501" s="217"/>
      <c r="J501" s="212"/>
      <c r="K501" s="212"/>
      <c r="L501" s="218"/>
      <c r="M501" s="219"/>
      <c r="N501" s="220"/>
      <c r="O501" s="220"/>
      <c r="P501" s="220"/>
      <c r="Q501" s="220"/>
      <c r="R501" s="220"/>
      <c r="S501" s="220"/>
      <c r="T501" s="221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T501" s="222" t="s">
        <v>189</v>
      </c>
      <c r="AU501" s="222" t="s">
        <v>77</v>
      </c>
      <c r="AV501" s="12" t="s">
        <v>79</v>
      </c>
      <c r="AW501" s="12" t="s">
        <v>31</v>
      </c>
      <c r="AX501" s="12" t="s">
        <v>69</v>
      </c>
      <c r="AY501" s="222" t="s">
        <v>180</v>
      </c>
    </row>
    <row r="502" s="12" customFormat="1">
      <c r="A502" s="12"/>
      <c r="B502" s="211"/>
      <c r="C502" s="212"/>
      <c r="D502" s="213" t="s">
        <v>189</v>
      </c>
      <c r="E502" s="214" t="s">
        <v>19</v>
      </c>
      <c r="F502" s="215" t="s">
        <v>495</v>
      </c>
      <c r="G502" s="212"/>
      <c r="H502" s="216">
        <v>36.792000000000002</v>
      </c>
      <c r="I502" s="217"/>
      <c r="J502" s="212"/>
      <c r="K502" s="212"/>
      <c r="L502" s="218"/>
      <c r="M502" s="219"/>
      <c r="N502" s="220"/>
      <c r="O502" s="220"/>
      <c r="P502" s="220"/>
      <c r="Q502" s="220"/>
      <c r="R502" s="220"/>
      <c r="S502" s="220"/>
      <c r="T502" s="221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T502" s="222" t="s">
        <v>189</v>
      </c>
      <c r="AU502" s="222" t="s">
        <v>77</v>
      </c>
      <c r="AV502" s="12" t="s">
        <v>79</v>
      </c>
      <c r="AW502" s="12" t="s">
        <v>31</v>
      </c>
      <c r="AX502" s="12" t="s">
        <v>69</v>
      </c>
      <c r="AY502" s="222" t="s">
        <v>180</v>
      </c>
    </row>
    <row r="503" s="12" customFormat="1">
      <c r="A503" s="12"/>
      <c r="B503" s="211"/>
      <c r="C503" s="212"/>
      <c r="D503" s="213" t="s">
        <v>189</v>
      </c>
      <c r="E503" s="214" t="s">
        <v>19</v>
      </c>
      <c r="F503" s="215" t="s">
        <v>496</v>
      </c>
      <c r="G503" s="212"/>
      <c r="H503" s="216">
        <v>7.2664999999999997</v>
      </c>
      <c r="I503" s="217"/>
      <c r="J503" s="212"/>
      <c r="K503" s="212"/>
      <c r="L503" s="218"/>
      <c r="M503" s="219"/>
      <c r="N503" s="220"/>
      <c r="O503" s="220"/>
      <c r="P503" s="220"/>
      <c r="Q503" s="220"/>
      <c r="R503" s="220"/>
      <c r="S503" s="220"/>
      <c r="T503" s="221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T503" s="222" t="s">
        <v>189</v>
      </c>
      <c r="AU503" s="222" t="s">
        <v>77</v>
      </c>
      <c r="AV503" s="12" t="s">
        <v>79</v>
      </c>
      <c r="AW503" s="12" t="s">
        <v>31</v>
      </c>
      <c r="AX503" s="12" t="s">
        <v>69</v>
      </c>
      <c r="AY503" s="222" t="s">
        <v>180</v>
      </c>
    </row>
    <row r="504" s="12" customFormat="1">
      <c r="A504" s="12"/>
      <c r="B504" s="211"/>
      <c r="C504" s="212"/>
      <c r="D504" s="213" t="s">
        <v>189</v>
      </c>
      <c r="E504" s="214" t="s">
        <v>19</v>
      </c>
      <c r="F504" s="215" t="s">
        <v>497</v>
      </c>
      <c r="G504" s="212"/>
      <c r="H504" s="216">
        <v>48.932000000000002</v>
      </c>
      <c r="I504" s="217"/>
      <c r="J504" s="212"/>
      <c r="K504" s="212"/>
      <c r="L504" s="218"/>
      <c r="M504" s="219"/>
      <c r="N504" s="220"/>
      <c r="O504" s="220"/>
      <c r="P504" s="220"/>
      <c r="Q504" s="220"/>
      <c r="R504" s="220"/>
      <c r="S504" s="220"/>
      <c r="T504" s="221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T504" s="222" t="s">
        <v>189</v>
      </c>
      <c r="AU504" s="222" t="s">
        <v>77</v>
      </c>
      <c r="AV504" s="12" t="s">
        <v>79</v>
      </c>
      <c r="AW504" s="12" t="s">
        <v>31</v>
      </c>
      <c r="AX504" s="12" t="s">
        <v>69</v>
      </c>
      <c r="AY504" s="222" t="s">
        <v>180</v>
      </c>
    </row>
    <row r="505" s="12" customFormat="1">
      <c r="A505" s="12"/>
      <c r="B505" s="211"/>
      <c r="C505" s="212"/>
      <c r="D505" s="213" t="s">
        <v>189</v>
      </c>
      <c r="E505" s="214" t="s">
        <v>19</v>
      </c>
      <c r="F505" s="215" t="s">
        <v>498</v>
      </c>
      <c r="G505" s="212"/>
      <c r="H505" s="216">
        <v>88.618200000000002</v>
      </c>
      <c r="I505" s="217"/>
      <c r="J505" s="212"/>
      <c r="K505" s="212"/>
      <c r="L505" s="218"/>
      <c r="M505" s="219"/>
      <c r="N505" s="220"/>
      <c r="O505" s="220"/>
      <c r="P505" s="220"/>
      <c r="Q505" s="220"/>
      <c r="R505" s="220"/>
      <c r="S505" s="220"/>
      <c r="T505" s="221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T505" s="222" t="s">
        <v>189</v>
      </c>
      <c r="AU505" s="222" t="s">
        <v>77</v>
      </c>
      <c r="AV505" s="12" t="s">
        <v>79</v>
      </c>
      <c r="AW505" s="12" t="s">
        <v>31</v>
      </c>
      <c r="AX505" s="12" t="s">
        <v>69</v>
      </c>
      <c r="AY505" s="222" t="s">
        <v>180</v>
      </c>
    </row>
    <row r="506" s="12" customFormat="1">
      <c r="A506" s="12"/>
      <c r="B506" s="211"/>
      <c r="C506" s="212"/>
      <c r="D506" s="213" t="s">
        <v>189</v>
      </c>
      <c r="E506" s="214" t="s">
        <v>19</v>
      </c>
      <c r="F506" s="215" t="s">
        <v>499</v>
      </c>
      <c r="G506" s="212"/>
      <c r="H506" s="216">
        <v>53.215800000000002</v>
      </c>
      <c r="I506" s="217"/>
      <c r="J506" s="212"/>
      <c r="K506" s="212"/>
      <c r="L506" s="218"/>
      <c r="M506" s="219"/>
      <c r="N506" s="220"/>
      <c r="O506" s="220"/>
      <c r="P506" s="220"/>
      <c r="Q506" s="220"/>
      <c r="R506" s="220"/>
      <c r="S506" s="220"/>
      <c r="T506" s="221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T506" s="222" t="s">
        <v>189</v>
      </c>
      <c r="AU506" s="222" t="s">
        <v>77</v>
      </c>
      <c r="AV506" s="12" t="s">
        <v>79</v>
      </c>
      <c r="AW506" s="12" t="s">
        <v>31</v>
      </c>
      <c r="AX506" s="12" t="s">
        <v>69</v>
      </c>
      <c r="AY506" s="222" t="s">
        <v>180</v>
      </c>
    </row>
    <row r="507" s="12" customFormat="1">
      <c r="A507" s="12"/>
      <c r="B507" s="211"/>
      <c r="C507" s="212"/>
      <c r="D507" s="213" t="s">
        <v>189</v>
      </c>
      <c r="E507" s="214" t="s">
        <v>19</v>
      </c>
      <c r="F507" s="215" t="s">
        <v>500</v>
      </c>
      <c r="G507" s="212"/>
      <c r="H507" s="216">
        <v>36.403680000000001</v>
      </c>
      <c r="I507" s="217"/>
      <c r="J507" s="212"/>
      <c r="K507" s="212"/>
      <c r="L507" s="218"/>
      <c r="M507" s="219"/>
      <c r="N507" s="220"/>
      <c r="O507" s="220"/>
      <c r="P507" s="220"/>
      <c r="Q507" s="220"/>
      <c r="R507" s="220"/>
      <c r="S507" s="220"/>
      <c r="T507" s="221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T507" s="222" t="s">
        <v>189</v>
      </c>
      <c r="AU507" s="222" t="s">
        <v>77</v>
      </c>
      <c r="AV507" s="12" t="s">
        <v>79</v>
      </c>
      <c r="AW507" s="12" t="s">
        <v>31</v>
      </c>
      <c r="AX507" s="12" t="s">
        <v>69</v>
      </c>
      <c r="AY507" s="222" t="s">
        <v>180</v>
      </c>
    </row>
    <row r="508" s="12" customFormat="1">
      <c r="A508" s="12"/>
      <c r="B508" s="211"/>
      <c r="C508" s="212"/>
      <c r="D508" s="213" t="s">
        <v>189</v>
      </c>
      <c r="E508" s="214" t="s">
        <v>19</v>
      </c>
      <c r="F508" s="215" t="s">
        <v>501</v>
      </c>
      <c r="G508" s="212"/>
      <c r="H508" s="216">
        <v>9.34192</v>
      </c>
      <c r="I508" s="217"/>
      <c r="J508" s="212"/>
      <c r="K508" s="212"/>
      <c r="L508" s="218"/>
      <c r="M508" s="219"/>
      <c r="N508" s="220"/>
      <c r="O508" s="220"/>
      <c r="P508" s="220"/>
      <c r="Q508" s="220"/>
      <c r="R508" s="220"/>
      <c r="S508" s="220"/>
      <c r="T508" s="221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T508" s="222" t="s">
        <v>189</v>
      </c>
      <c r="AU508" s="222" t="s">
        <v>77</v>
      </c>
      <c r="AV508" s="12" t="s">
        <v>79</v>
      </c>
      <c r="AW508" s="12" t="s">
        <v>31</v>
      </c>
      <c r="AX508" s="12" t="s">
        <v>69</v>
      </c>
      <c r="AY508" s="222" t="s">
        <v>180</v>
      </c>
    </row>
    <row r="509" s="12" customFormat="1">
      <c r="A509" s="12"/>
      <c r="B509" s="211"/>
      <c r="C509" s="212"/>
      <c r="D509" s="213" t="s">
        <v>189</v>
      </c>
      <c r="E509" s="214" t="s">
        <v>19</v>
      </c>
      <c r="F509" s="215" t="s">
        <v>502</v>
      </c>
      <c r="G509" s="212"/>
      <c r="H509" s="216">
        <v>7.4120999999999997</v>
      </c>
      <c r="I509" s="217"/>
      <c r="J509" s="212"/>
      <c r="K509" s="212"/>
      <c r="L509" s="218"/>
      <c r="M509" s="219"/>
      <c r="N509" s="220"/>
      <c r="O509" s="220"/>
      <c r="P509" s="220"/>
      <c r="Q509" s="220"/>
      <c r="R509" s="220"/>
      <c r="S509" s="220"/>
      <c r="T509" s="221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T509" s="222" t="s">
        <v>189</v>
      </c>
      <c r="AU509" s="222" t="s">
        <v>77</v>
      </c>
      <c r="AV509" s="12" t="s">
        <v>79</v>
      </c>
      <c r="AW509" s="12" t="s">
        <v>31</v>
      </c>
      <c r="AX509" s="12" t="s">
        <v>69</v>
      </c>
      <c r="AY509" s="222" t="s">
        <v>180</v>
      </c>
    </row>
    <row r="510" s="12" customFormat="1">
      <c r="A510" s="12"/>
      <c r="B510" s="211"/>
      <c r="C510" s="212"/>
      <c r="D510" s="213" t="s">
        <v>189</v>
      </c>
      <c r="E510" s="214" t="s">
        <v>19</v>
      </c>
      <c r="F510" s="215" t="s">
        <v>503</v>
      </c>
      <c r="G510" s="212"/>
      <c r="H510" s="216">
        <v>6.6029999999999998</v>
      </c>
      <c r="I510" s="217"/>
      <c r="J510" s="212"/>
      <c r="K510" s="212"/>
      <c r="L510" s="218"/>
      <c r="M510" s="219"/>
      <c r="N510" s="220"/>
      <c r="O510" s="220"/>
      <c r="P510" s="220"/>
      <c r="Q510" s="220"/>
      <c r="R510" s="220"/>
      <c r="S510" s="220"/>
      <c r="T510" s="221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T510" s="222" t="s">
        <v>189</v>
      </c>
      <c r="AU510" s="222" t="s">
        <v>77</v>
      </c>
      <c r="AV510" s="12" t="s">
        <v>79</v>
      </c>
      <c r="AW510" s="12" t="s">
        <v>31</v>
      </c>
      <c r="AX510" s="12" t="s">
        <v>69</v>
      </c>
      <c r="AY510" s="222" t="s">
        <v>180</v>
      </c>
    </row>
    <row r="511" s="12" customFormat="1">
      <c r="A511" s="12"/>
      <c r="B511" s="211"/>
      <c r="C511" s="212"/>
      <c r="D511" s="213" t="s">
        <v>189</v>
      </c>
      <c r="E511" s="214" t="s">
        <v>19</v>
      </c>
      <c r="F511" s="215" t="s">
        <v>504</v>
      </c>
      <c r="G511" s="212"/>
      <c r="H511" s="216">
        <v>132.85708</v>
      </c>
      <c r="I511" s="217"/>
      <c r="J511" s="212"/>
      <c r="K511" s="212"/>
      <c r="L511" s="218"/>
      <c r="M511" s="219"/>
      <c r="N511" s="220"/>
      <c r="O511" s="220"/>
      <c r="P511" s="220"/>
      <c r="Q511" s="220"/>
      <c r="R511" s="220"/>
      <c r="S511" s="220"/>
      <c r="T511" s="221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T511" s="222" t="s">
        <v>189</v>
      </c>
      <c r="AU511" s="222" t="s">
        <v>77</v>
      </c>
      <c r="AV511" s="12" t="s">
        <v>79</v>
      </c>
      <c r="AW511" s="12" t="s">
        <v>31</v>
      </c>
      <c r="AX511" s="12" t="s">
        <v>69</v>
      </c>
      <c r="AY511" s="222" t="s">
        <v>180</v>
      </c>
    </row>
    <row r="512" s="12" customFormat="1">
      <c r="A512" s="12"/>
      <c r="B512" s="211"/>
      <c r="C512" s="212"/>
      <c r="D512" s="213" t="s">
        <v>189</v>
      </c>
      <c r="E512" s="214" t="s">
        <v>19</v>
      </c>
      <c r="F512" s="215" t="s">
        <v>505</v>
      </c>
      <c r="G512" s="212"/>
      <c r="H512" s="216">
        <v>19.314800000000002</v>
      </c>
      <c r="I512" s="217"/>
      <c r="J512" s="212"/>
      <c r="K512" s="212"/>
      <c r="L512" s="218"/>
      <c r="M512" s="219"/>
      <c r="N512" s="220"/>
      <c r="O512" s="220"/>
      <c r="P512" s="220"/>
      <c r="Q512" s="220"/>
      <c r="R512" s="220"/>
      <c r="S512" s="220"/>
      <c r="T512" s="221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T512" s="222" t="s">
        <v>189</v>
      </c>
      <c r="AU512" s="222" t="s">
        <v>77</v>
      </c>
      <c r="AV512" s="12" t="s">
        <v>79</v>
      </c>
      <c r="AW512" s="12" t="s">
        <v>31</v>
      </c>
      <c r="AX512" s="12" t="s">
        <v>69</v>
      </c>
      <c r="AY512" s="222" t="s">
        <v>180</v>
      </c>
    </row>
    <row r="513" s="12" customFormat="1">
      <c r="A513" s="12"/>
      <c r="B513" s="211"/>
      <c r="C513" s="212"/>
      <c r="D513" s="213" t="s">
        <v>189</v>
      </c>
      <c r="E513" s="214" t="s">
        <v>19</v>
      </c>
      <c r="F513" s="215" t="s">
        <v>506</v>
      </c>
      <c r="G513" s="212"/>
      <c r="H513" s="216">
        <v>102.05952000000001</v>
      </c>
      <c r="I513" s="217"/>
      <c r="J513" s="212"/>
      <c r="K513" s="212"/>
      <c r="L513" s="218"/>
      <c r="M513" s="219"/>
      <c r="N513" s="220"/>
      <c r="O513" s="220"/>
      <c r="P513" s="220"/>
      <c r="Q513" s="220"/>
      <c r="R513" s="220"/>
      <c r="S513" s="220"/>
      <c r="T513" s="221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T513" s="222" t="s">
        <v>189</v>
      </c>
      <c r="AU513" s="222" t="s">
        <v>77</v>
      </c>
      <c r="AV513" s="12" t="s">
        <v>79</v>
      </c>
      <c r="AW513" s="12" t="s">
        <v>31</v>
      </c>
      <c r="AX513" s="12" t="s">
        <v>69</v>
      </c>
      <c r="AY513" s="222" t="s">
        <v>180</v>
      </c>
    </row>
    <row r="514" s="12" customFormat="1">
      <c r="A514" s="12"/>
      <c r="B514" s="211"/>
      <c r="C514" s="212"/>
      <c r="D514" s="213" t="s">
        <v>189</v>
      </c>
      <c r="E514" s="214" t="s">
        <v>19</v>
      </c>
      <c r="F514" s="215" t="s">
        <v>507</v>
      </c>
      <c r="G514" s="212"/>
      <c r="H514" s="216">
        <v>4.2156799999999999</v>
      </c>
      <c r="I514" s="217"/>
      <c r="J514" s="212"/>
      <c r="K514" s="212"/>
      <c r="L514" s="218"/>
      <c r="M514" s="219"/>
      <c r="N514" s="220"/>
      <c r="O514" s="220"/>
      <c r="P514" s="220"/>
      <c r="Q514" s="220"/>
      <c r="R514" s="220"/>
      <c r="S514" s="220"/>
      <c r="T514" s="221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T514" s="222" t="s">
        <v>189</v>
      </c>
      <c r="AU514" s="222" t="s">
        <v>77</v>
      </c>
      <c r="AV514" s="12" t="s">
        <v>79</v>
      </c>
      <c r="AW514" s="12" t="s">
        <v>31</v>
      </c>
      <c r="AX514" s="12" t="s">
        <v>69</v>
      </c>
      <c r="AY514" s="222" t="s">
        <v>180</v>
      </c>
    </row>
    <row r="515" s="12" customFormat="1">
      <c r="A515" s="12"/>
      <c r="B515" s="211"/>
      <c r="C515" s="212"/>
      <c r="D515" s="213" t="s">
        <v>189</v>
      </c>
      <c r="E515" s="214" t="s">
        <v>19</v>
      </c>
      <c r="F515" s="215" t="s">
        <v>508</v>
      </c>
      <c r="G515" s="212"/>
      <c r="H515" s="216">
        <v>6.6841200000000001</v>
      </c>
      <c r="I515" s="217"/>
      <c r="J515" s="212"/>
      <c r="K515" s="212"/>
      <c r="L515" s="218"/>
      <c r="M515" s="219"/>
      <c r="N515" s="220"/>
      <c r="O515" s="220"/>
      <c r="P515" s="220"/>
      <c r="Q515" s="220"/>
      <c r="R515" s="220"/>
      <c r="S515" s="220"/>
      <c r="T515" s="221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T515" s="222" t="s">
        <v>189</v>
      </c>
      <c r="AU515" s="222" t="s">
        <v>77</v>
      </c>
      <c r="AV515" s="12" t="s">
        <v>79</v>
      </c>
      <c r="AW515" s="12" t="s">
        <v>31</v>
      </c>
      <c r="AX515" s="12" t="s">
        <v>69</v>
      </c>
      <c r="AY515" s="222" t="s">
        <v>180</v>
      </c>
    </row>
    <row r="516" s="12" customFormat="1">
      <c r="A516" s="12"/>
      <c r="B516" s="211"/>
      <c r="C516" s="212"/>
      <c r="D516" s="213" t="s">
        <v>189</v>
      </c>
      <c r="E516" s="214" t="s">
        <v>19</v>
      </c>
      <c r="F516" s="215" t="s">
        <v>509</v>
      </c>
      <c r="G516" s="212"/>
      <c r="H516" s="216">
        <v>13.63932</v>
      </c>
      <c r="I516" s="217"/>
      <c r="J516" s="212"/>
      <c r="K516" s="212"/>
      <c r="L516" s="218"/>
      <c r="M516" s="219"/>
      <c r="N516" s="220"/>
      <c r="O516" s="220"/>
      <c r="P516" s="220"/>
      <c r="Q516" s="220"/>
      <c r="R516" s="220"/>
      <c r="S516" s="220"/>
      <c r="T516" s="221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T516" s="222" t="s">
        <v>189</v>
      </c>
      <c r="AU516" s="222" t="s">
        <v>77</v>
      </c>
      <c r="AV516" s="12" t="s">
        <v>79</v>
      </c>
      <c r="AW516" s="12" t="s">
        <v>31</v>
      </c>
      <c r="AX516" s="12" t="s">
        <v>69</v>
      </c>
      <c r="AY516" s="222" t="s">
        <v>180</v>
      </c>
    </row>
    <row r="517" s="12" customFormat="1">
      <c r="A517" s="12"/>
      <c r="B517" s="211"/>
      <c r="C517" s="212"/>
      <c r="D517" s="213" t="s">
        <v>189</v>
      </c>
      <c r="E517" s="214" t="s">
        <v>19</v>
      </c>
      <c r="F517" s="215" t="s">
        <v>510</v>
      </c>
      <c r="G517" s="212"/>
      <c r="H517" s="216">
        <v>4.2713999999999999</v>
      </c>
      <c r="I517" s="217"/>
      <c r="J517" s="212"/>
      <c r="K517" s="212"/>
      <c r="L517" s="218"/>
      <c r="M517" s="219"/>
      <c r="N517" s="220"/>
      <c r="O517" s="220"/>
      <c r="P517" s="220"/>
      <c r="Q517" s="220"/>
      <c r="R517" s="220"/>
      <c r="S517" s="220"/>
      <c r="T517" s="221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T517" s="222" t="s">
        <v>189</v>
      </c>
      <c r="AU517" s="222" t="s">
        <v>77</v>
      </c>
      <c r="AV517" s="12" t="s">
        <v>79</v>
      </c>
      <c r="AW517" s="12" t="s">
        <v>31</v>
      </c>
      <c r="AX517" s="12" t="s">
        <v>69</v>
      </c>
      <c r="AY517" s="222" t="s">
        <v>180</v>
      </c>
    </row>
    <row r="518" s="12" customFormat="1">
      <c r="A518" s="12"/>
      <c r="B518" s="211"/>
      <c r="C518" s="212"/>
      <c r="D518" s="213" t="s">
        <v>189</v>
      </c>
      <c r="E518" s="214" t="s">
        <v>19</v>
      </c>
      <c r="F518" s="215" t="s">
        <v>511</v>
      </c>
      <c r="G518" s="212"/>
      <c r="H518" s="216">
        <v>7.51912</v>
      </c>
      <c r="I518" s="217"/>
      <c r="J518" s="212"/>
      <c r="K518" s="212"/>
      <c r="L518" s="218"/>
      <c r="M518" s="219"/>
      <c r="N518" s="220"/>
      <c r="O518" s="220"/>
      <c r="P518" s="220"/>
      <c r="Q518" s="220"/>
      <c r="R518" s="220"/>
      <c r="S518" s="220"/>
      <c r="T518" s="221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T518" s="222" t="s">
        <v>189</v>
      </c>
      <c r="AU518" s="222" t="s">
        <v>77</v>
      </c>
      <c r="AV518" s="12" t="s">
        <v>79</v>
      </c>
      <c r="AW518" s="12" t="s">
        <v>31</v>
      </c>
      <c r="AX518" s="12" t="s">
        <v>69</v>
      </c>
      <c r="AY518" s="222" t="s">
        <v>180</v>
      </c>
    </row>
    <row r="519" s="12" customFormat="1">
      <c r="A519" s="12"/>
      <c r="B519" s="211"/>
      <c r="C519" s="212"/>
      <c r="D519" s="213" t="s">
        <v>189</v>
      </c>
      <c r="E519" s="214" t="s">
        <v>19</v>
      </c>
      <c r="F519" s="215" t="s">
        <v>512</v>
      </c>
      <c r="G519" s="212"/>
      <c r="H519" s="216">
        <v>4.5152799999999997</v>
      </c>
      <c r="I519" s="217"/>
      <c r="J519" s="212"/>
      <c r="K519" s="212"/>
      <c r="L519" s="218"/>
      <c r="M519" s="219"/>
      <c r="N519" s="220"/>
      <c r="O519" s="220"/>
      <c r="P519" s="220"/>
      <c r="Q519" s="220"/>
      <c r="R519" s="220"/>
      <c r="S519" s="220"/>
      <c r="T519" s="221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T519" s="222" t="s">
        <v>189</v>
      </c>
      <c r="AU519" s="222" t="s">
        <v>77</v>
      </c>
      <c r="AV519" s="12" t="s">
        <v>79</v>
      </c>
      <c r="AW519" s="12" t="s">
        <v>31</v>
      </c>
      <c r="AX519" s="12" t="s">
        <v>69</v>
      </c>
      <c r="AY519" s="222" t="s">
        <v>180</v>
      </c>
    </row>
    <row r="520" s="12" customFormat="1">
      <c r="A520" s="12"/>
      <c r="B520" s="211"/>
      <c r="C520" s="212"/>
      <c r="D520" s="213" t="s">
        <v>189</v>
      </c>
      <c r="E520" s="214" t="s">
        <v>19</v>
      </c>
      <c r="F520" s="215" t="s">
        <v>513</v>
      </c>
      <c r="G520" s="212"/>
      <c r="H520" s="216">
        <v>13.5</v>
      </c>
      <c r="I520" s="217"/>
      <c r="J520" s="212"/>
      <c r="K520" s="212"/>
      <c r="L520" s="218"/>
      <c r="M520" s="219"/>
      <c r="N520" s="220"/>
      <c r="O520" s="220"/>
      <c r="P520" s="220"/>
      <c r="Q520" s="220"/>
      <c r="R520" s="220"/>
      <c r="S520" s="220"/>
      <c r="T520" s="221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T520" s="222" t="s">
        <v>189</v>
      </c>
      <c r="AU520" s="222" t="s">
        <v>77</v>
      </c>
      <c r="AV520" s="12" t="s">
        <v>79</v>
      </c>
      <c r="AW520" s="12" t="s">
        <v>31</v>
      </c>
      <c r="AX520" s="12" t="s">
        <v>69</v>
      </c>
      <c r="AY520" s="222" t="s">
        <v>180</v>
      </c>
    </row>
    <row r="521" s="15" customFormat="1">
      <c r="A521" s="15"/>
      <c r="B521" s="248"/>
      <c r="C521" s="249"/>
      <c r="D521" s="213" t="s">
        <v>189</v>
      </c>
      <c r="E521" s="250" t="s">
        <v>19</v>
      </c>
      <c r="F521" s="251" t="s">
        <v>256</v>
      </c>
      <c r="G521" s="249"/>
      <c r="H521" s="252">
        <v>784.87220000000013</v>
      </c>
      <c r="I521" s="253"/>
      <c r="J521" s="249"/>
      <c r="K521" s="249"/>
      <c r="L521" s="254"/>
      <c r="M521" s="255"/>
      <c r="N521" s="256"/>
      <c r="O521" s="256"/>
      <c r="P521" s="256"/>
      <c r="Q521" s="256"/>
      <c r="R521" s="256"/>
      <c r="S521" s="256"/>
      <c r="T521" s="257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58" t="s">
        <v>189</v>
      </c>
      <c r="AU521" s="258" t="s">
        <v>77</v>
      </c>
      <c r="AV521" s="15" t="s">
        <v>195</v>
      </c>
      <c r="AW521" s="15" t="s">
        <v>31</v>
      </c>
      <c r="AX521" s="15" t="s">
        <v>69</v>
      </c>
      <c r="AY521" s="258" t="s">
        <v>180</v>
      </c>
    </row>
    <row r="522" s="12" customFormat="1">
      <c r="A522" s="12"/>
      <c r="B522" s="211"/>
      <c r="C522" s="212"/>
      <c r="D522" s="213" t="s">
        <v>189</v>
      </c>
      <c r="E522" s="214" t="s">
        <v>19</v>
      </c>
      <c r="F522" s="215" t="s">
        <v>514</v>
      </c>
      <c r="G522" s="212"/>
      <c r="H522" s="216">
        <v>4.8807</v>
      </c>
      <c r="I522" s="217"/>
      <c r="J522" s="212"/>
      <c r="K522" s="212"/>
      <c r="L522" s="218"/>
      <c r="M522" s="219"/>
      <c r="N522" s="220"/>
      <c r="O522" s="220"/>
      <c r="P522" s="220"/>
      <c r="Q522" s="220"/>
      <c r="R522" s="220"/>
      <c r="S522" s="220"/>
      <c r="T522" s="221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T522" s="222" t="s">
        <v>189</v>
      </c>
      <c r="AU522" s="222" t="s">
        <v>77</v>
      </c>
      <c r="AV522" s="12" t="s">
        <v>79</v>
      </c>
      <c r="AW522" s="12" t="s">
        <v>31</v>
      </c>
      <c r="AX522" s="12" t="s">
        <v>69</v>
      </c>
      <c r="AY522" s="222" t="s">
        <v>180</v>
      </c>
    </row>
    <row r="523" s="12" customFormat="1">
      <c r="A523" s="12"/>
      <c r="B523" s="211"/>
      <c r="C523" s="212"/>
      <c r="D523" s="213" t="s">
        <v>189</v>
      </c>
      <c r="E523" s="214" t="s">
        <v>19</v>
      </c>
      <c r="F523" s="215" t="s">
        <v>515</v>
      </c>
      <c r="G523" s="212"/>
      <c r="H523" s="216">
        <v>5.5462499999999997</v>
      </c>
      <c r="I523" s="217"/>
      <c r="J523" s="212"/>
      <c r="K523" s="212"/>
      <c r="L523" s="218"/>
      <c r="M523" s="219"/>
      <c r="N523" s="220"/>
      <c r="O523" s="220"/>
      <c r="P523" s="220"/>
      <c r="Q523" s="220"/>
      <c r="R523" s="220"/>
      <c r="S523" s="220"/>
      <c r="T523" s="221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T523" s="222" t="s">
        <v>189</v>
      </c>
      <c r="AU523" s="222" t="s">
        <v>77</v>
      </c>
      <c r="AV523" s="12" t="s">
        <v>79</v>
      </c>
      <c r="AW523" s="12" t="s">
        <v>31</v>
      </c>
      <c r="AX523" s="12" t="s">
        <v>69</v>
      </c>
      <c r="AY523" s="222" t="s">
        <v>180</v>
      </c>
    </row>
    <row r="524" s="12" customFormat="1">
      <c r="A524" s="12"/>
      <c r="B524" s="211"/>
      <c r="C524" s="212"/>
      <c r="D524" s="213" t="s">
        <v>189</v>
      </c>
      <c r="E524" s="214" t="s">
        <v>19</v>
      </c>
      <c r="F524" s="215" t="s">
        <v>516</v>
      </c>
      <c r="G524" s="212"/>
      <c r="H524" s="216">
        <v>5.1764999999999999</v>
      </c>
      <c r="I524" s="217"/>
      <c r="J524" s="212"/>
      <c r="K524" s="212"/>
      <c r="L524" s="218"/>
      <c r="M524" s="219"/>
      <c r="N524" s="220"/>
      <c r="O524" s="220"/>
      <c r="P524" s="220"/>
      <c r="Q524" s="220"/>
      <c r="R524" s="220"/>
      <c r="S524" s="220"/>
      <c r="T524" s="221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T524" s="222" t="s">
        <v>189</v>
      </c>
      <c r="AU524" s="222" t="s">
        <v>77</v>
      </c>
      <c r="AV524" s="12" t="s">
        <v>79</v>
      </c>
      <c r="AW524" s="12" t="s">
        <v>31</v>
      </c>
      <c r="AX524" s="12" t="s">
        <v>69</v>
      </c>
      <c r="AY524" s="222" t="s">
        <v>180</v>
      </c>
    </row>
    <row r="525" s="12" customFormat="1">
      <c r="A525" s="12"/>
      <c r="B525" s="211"/>
      <c r="C525" s="212"/>
      <c r="D525" s="213" t="s">
        <v>189</v>
      </c>
      <c r="E525" s="214" t="s">
        <v>19</v>
      </c>
      <c r="F525" s="215" t="s">
        <v>517</v>
      </c>
      <c r="G525" s="212"/>
      <c r="H525" s="216">
        <v>5.8484999999999996</v>
      </c>
      <c r="I525" s="217"/>
      <c r="J525" s="212"/>
      <c r="K525" s="212"/>
      <c r="L525" s="218"/>
      <c r="M525" s="219"/>
      <c r="N525" s="220"/>
      <c r="O525" s="220"/>
      <c r="P525" s="220"/>
      <c r="Q525" s="220"/>
      <c r="R525" s="220"/>
      <c r="S525" s="220"/>
      <c r="T525" s="221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T525" s="222" t="s">
        <v>189</v>
      </c>
      <c r="AU525" s="222" t="s">
        <v>77</v>
      </c>
      <c r="AV525" s="12" t="s">
        <v>79</v>
      </c>
      <c r="AW525" s="12" t="s">
        <v>31</v>
      </c>
      <c r="AX525" s="12" t="s">
        <v>69</v>
      </c>
      <c r="AY525" s="222" t="s">
        <v>180</v>
      </c>
    </row>
    <row r="526" s="12" customFormat="1">
      <c r="A526" s="12"/>
      <c r="B526" s="211"/>
      <c r="C526" s="212"/>
      <c r="D526" s="213" t="s">
        <v>189</v>
      </c>
      <c r="E526" s="214" t="s">
        <v>19</v>
      </c>
      <c r="F526" s="215" t="s">
        <v>518</v>
      </c>
      <c r="G526" s="212"/>
      <c r="H526" s="216">
        <v>5.4585999999999997</v>
      </c>
      <c r="I526" s="217"/>
      <c r="J526" s="212"/>
      <c r="K526" s="212"/>
      <c r="L526" s="218"/>
      <c r="M526" s="219"/>
      <c r="N526" s="220"/>
      <c r="O526" s="220"/>
      <c r="P526" s="220"/>
      <c r="Q526" s="220"/>
      <c r="R526" s="220"/>
      <c r="S526" s="220"/>
      <c r="T526" s="221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T526" s="222" t="s">
        <v>189</v>
      </c>
      <c r="AU526" s="222" t="s">
        <v>77</v>
      </c>
      <c r="AV526" s="12" t="s">
        <v>79</v>
      </c>
      <c r="AW526" s="12" t="s">
        <v>31</v>
      </c>
      <c r="AX526" s="12" t="s">
        <v>69</v>
      </c>
      <c r="AY526" s="222" t="s">
        <v>180</v>
      </c>
    </row>
    <row r="527" s="12" customFormat="1">
      <c r="A527" s="12"/>
      <c r="B527" s="211"/>
      <c r="C527" s="212"/>
      <c r="D527" s="213" t="s">
        <v>189</v>
      </c>
      <c r="E527" s="214" t="s">
        <v>19</v>
      </c>
      <c r="F527" s="215" t="s">
        <v>519</v>
      </c>
      <c r="G527" s="212"/>
      <c r="H527" s="216">
        <v>3.2595999999999998</v>
      </c>
      <c r="I527" s="217"/>
      <c r="J527" s="212"/>
      <c r="K527" s="212"/>
      <c r="L527" s="218"/>
      <c r="M527" s="219"/>
      <c r="N527" s="220"/>
      <c r="O527" s="220"/>
      <c r="P527" s="220"/>
      <c r="Q527" s="220"/>
      <c r="R527" s="220"/>
      <c r="S527" s="220"/>
      <c r="T527" s="221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T527" s="222" t="s">
        <v>189</v>
      </c>
      <c r="AU527" s="222" t="s">
        <v>77</v>
      </c>
      <c r="AV527" s="12" t="s">
        <v>79</v>
      </c>
      <c r="AW527" s="12" t="s">
        <v>31</v>
      </c>
      <c r="AX527" s="12" t="s">
        <v>69</v>
      </c>
      <c r="AY527" s="222" t="s">
        <v>180</v>
      </c>
    </row>
    <row r="528" s="15" customFormat="1">
      <c r="A528" s="15"/>
      <c r="B528" s="248"/>
      <c r="C528" s="249"/>
      <c r="D528" s="213" t="s">
        <v>189</v>
      </c>
      <c r="E528" s="250" t="s">
        <v>19</v>
      </c>
      <c r="F528" s="251" t="s">
        <v>256</v>
      </c>
      <c r="G528" s="249"/>
      <c r="H528" s="252">
        <v>30.170149999999996</v>
      </c>
      <c r="I528" s="253"/>
      <c r="J528" s="249"/>
      <c r="K528" s="249"/>
      <c r="L528" s="254"/>
      <c r="M528" s="255"/>
      <c r="N528" s="256"/>
      <c r="O528" s="256"/>
      <c r="P528" s="256"/>
      <c r="Q528" s="256"/>
      <c r="R528" s="256"/>
      <c r="S528" s="256"/>
      <c r="T528" s="257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58" t="s">
        <v>189</v>
      </c>
      <c r="AU528" s="258" t="s">
        <v>77</v>
      </c>
      <c r="AV528" s="15" t="s">
        <v>195</v>
      </c>
      <c r="AW528" s="15" t="s">
        <v>31</v>
      </c>
      <c r="AX528" s="15" t="s">
        <v>69</v>
      </c>
      <c r="AY528" s="258" t="s">
        <v>180</v>
      </c>
    </row>
    <row r="529" s="12" customFormat="1">
      <c r="A529" s="12"/>
      <c r="B529" s="211"/>
      <c r="C529" s="212"/>
      <c r="D529" s="213" t="s">
        <v>189</v>
      </c>
      <c r="E529" s="214" t="s">
        <v>19</v>
      </c>
      <c r="F529" s="215" t="s">
        <v>520</v>
      </c>
      <c r="G529" s="212"/>
      <c r="H529" s="216">
        <v>32.735999999999997</v>
      </c>
      <c r="I529" s="217"/>
      <c r="J529" s="212"/>
      <c r="K529" s="212"/>
      <c r="L529" s="218"/>
      <c r="M529" s="219"/>
      <c r="N529" s="220"/>
      <c r="O529" s="220"/>
      <c r="P529" s="220"/>
      <c r="Q529" s="220"/>
      <c r="R529" s="220"/>
      <c r="S529" s="220"/>
      <c r="T529" s="221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T529" s="222" t="s">
        <v>189</v>
      </c>
      <c r="AU529" s="222" t="s">
        <v>77</v>
      </c>
      <c r="AV529" s="12" t="s">
        <v>79</v>
      </c>
      <c r="AW529" s="12" t="s">
        <v>31</v>
      </c>
      <c r="AX529" s="12" t="s">
        <v>69</v>
      </c>
      <c r="AY529" s="222" t="s">
        <v>180</v>
      </c>
    </row>
    <row r="530" s="12" customFormat="1">
      <c r="A530" s="12"/>
      <c r="B530" s="211"/>
      <c r="C530" s="212"/>
      <c r="D530" s="213" t="s">
        <v>189</v>
      </c>
      <c r="E530" s="214" t="s">
        <v>19</v>
      </c>
      <c r="F530" s="215" t="s">
        <v>521</v>
      </c>
      <c r="G530" s="212"/>
      <c r="H530" s="216">
        <v>46.859999999999999</v>
      </c>
      <c r="I530" s="217"/>
      <c r="J530" s="212"/>
      <c r="K530" s="212"/>
      <c r="L530" s="218"/>
      <c r="M530" s="219"/>
      <c r="N530" s="220"/>
      <c r="O530" s="220"/>
      <c r="P530" s="220"/>
      <c r="Q530" s="220"/>
      <c r="R530" s="220"/>
      <c r="S530" s="220"/>
      <c r="T530" s="221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T530" s="222" t="s">
        <v>189</v>
      </c>
      <c r="AU530" s="222" t="s">
        <v>77</v>
      </c>
      <c r="AV530" s="12" t="s">
        <v>79</v>
      </c>
      <c r="AW530" s="12" t="s">
        <v>31</v>
      </c>
      <c r="AX530" s="12" t="s">
        <v>69</v>
      </c>
      <c r="AY530" s="222" t="s">
        <v>180</v>
      </c>
    </row>
    <row r="531" s="12" customFormat="1">
      <c r="A531" s="12"/>
      <c r="B531" s="211"/>
      <c r="C531" s="212"/>
      <c r="D531" s="213" t="s">
        <v>189</v>
      </c>
      <c r="E531" s="214" t="s">
        <v>19</v>
      </c>
      <c r="F531" s="215" t="s">
        <v>521</v>
      </c>
      <c r="G531" s="212"/>
      <c r="H531" s="216">
        <v>46.859999999999999</v>
      </c>
      <c r="I531" s="217"/>
      <c r="J531" s="212"/>
      <c r="K531" s="212"/>
      <c r="L531" s="218"/>
      <c r="M531" s="219"/>
      <c r="N531" s="220"/>
      <c r="O531" s="220"/>
      <c r="P531" s="220"/>
      <c r="Q531" s="220"/>
      <c r="R531" s="220"/>
      <c r="S531" s="220"/>
      <c r="T531" s="221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T531" s="222" t="s">
        <v>189</v>
      </c>
      <c r="AU531" s="222" t="s">
        <v>77</v>
      </c>
      <c r="AV531" s="12" t="s">
        <v>79</v>
      </c>
      <c r="AW531" s="12" t="s">
        <v>31</v>
      </c>
      <c r="AX531" s="12" t="s">
        <v>69</v>
      </c>
      <c r="AY531" s="222" t="s">
        <v>180</v>
      </c>
    </row>
    <row r="532" s="12" customFormat="1">
      <c r="A532" s="12"/>
      <c r="B532" s="211"/>
      <c r="C532" s="212"/>
      <c r="D532" s="213" t="s">
        <v>189</v>
      </c>
      <c r="E532" s="214" t="s">
        <v>19</v>
      </c>
      <c r="F532" s="215" t="s">
        <v>520</v>
      </c>
      <c r="G532" s="212"/>
      <c r="H532" s="216">
        <v>32.735999999999997</v>
      </c>
      <c r="I532" s="217"/>
      <c r="J532" s="212"/>
      <c r="K532" s="212"/>
      <c r="L532" s="218"/>
      <c r="M532" s="219"/>
      <c r="N532" s="220"/>
      <c r="O532" s="220"/>
      <c r="P532" s="220"/>
      <c r="Q532" s="220"/>
      <c r="R532" s="220"/>
      <c r="S532" s="220"/>
      <c r="T532" s="221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T532" s="222" t="s">
        <v>189</v>
      </c>
      <c r="AU532" s="222" t="s">
        <v>77</v>
      </c>
      <c r="AV532" s="12" t="s">
        <v>79</v>
      </c>
      <c r="AW532" s="12" t="s">
        <v>31</v>
      </c>
      <c r="AX532" s="12" t="s">
        <v>69</v>
      </c>
      <c r="AY532" s="222" t="s">
        <v>180</v>
      </c>
    </row>
    <row r="533" s="12" customFormat="1">
      <c r="A533" s="12"/>
      <c r="B533" s="211"/>
      <c r="C533" s="212"/>
      <c r="D533" s="213" t="s">
        <v>189</v>
      </c>
      <c r="E533" s="214" t="s">
        <v>19</v>
      </c>
      <c r="F533" s="215" t="s">
        <v>522</v>
      </c>
      <c r="G533" s="212"/>
      <c r="H533" s="216">
        <v>52.601999999999997</v>
      </c>
      <c r="I533" s="217"/>
      <c r="J533" s="212"/>
      <c r="K533" s="212"/>
      <c r="L533" s="218"/>
      <c r="M533" s="219"/>
      <c r="N533" s="220"/>
      <c r="O533" s="220"/>
      <c r="P533" s="220"/>
      <c r="Q533" s="220"/>
      <c r="R533" s="220"/>
      <c r="S533" s="220"/>
      <c r="T533" s="221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T533" s="222" t="s">
        <v>189</v>
      </c>
      <c r="AU533" s="222" t="s">
        <v>77</v>
      </c>
      <c r="AV533" s="12" t="s">
        <v>79</v>
      </c>
      <c r="AW533" s="12" t="s">
        <v>31</v>
      </c>
      <c r="AX533" s="12" t="s">
        <v>69</v>
      </c>
      <c r="AY533" s="222" t="s">
        <v>180</v>
      </c>
    </row>
    <row r="534" s="12" customFormat="1">
      <c r="A534" s="12"/>
      <c r="B534" s="211"/>
      <c r="C534" s="212"/>
      <c r="D534" s="213" t="s">
        <v>189</v>
      </c>
      <c r="E534" s="214" t="s">
        <v>19</v>
      </c>
      <c r="F534" s="215" t="s">
        <v>523</v>
      </c>
      <c r="G534" s="212"/>
      <c r="H534" s="216">
        <v>53.209200000000003</v>
      </c>
      <c r="I534" s="217"/>
      <c r="J534" s="212"/>
      <c r="K534" s="212"/>
      <c r="L534" s="218"/>
      <c r="M534" s="219"/>
      <c r="N534" s="220"/>
      <c r="O534" s="220"/>
      <c r="P534" s="220"/>
      <c r="Q534" s="220"/>
      <c r="R534" s="220"/>
      <c r="S534" s="220"/>
      <c r="T534" s="221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T534" s="222" t="s">
        <v>189</v>
      </c>
      <c r="AU534" s="222" t="s">
        <v>77</v>
      </c>
      <c r="AV534" s="12" t="s">
        <v>79</v>
      </c>
      <c r="AW534" s="12" t="s">
        <v>31</v>
      </c>
      <c r="AX534" s="12" t="s">
        <v>69</v>
      </c>
      <c r="AY534" s="222" t="s">
        <v>180</v>
      </c>
    </row>
    <row r="535" s="12" customFormat="1">
      <c r="A535" s="12"/>
      <c r="B535" s="211"/>
      <c r="C535" s="212"/>
      <c r="D535" s="213" t="s">
        <v>189</v>
      </c>
      <c r="E535" s="214" t="s">
        <v>19</v>
      </c>
      <c r="F535" s="215" t="s">
        <v>524</v>
      </c>
      <c r="G535" s="212"/>
      <c r="H535" s="216">
        <v>24.684000000000001</v>
      </c>
      <c r="I535" s="217"/>
      <c r="J535" s="212"/>
      <c r="K535" s="212"/>
      <c r="L535" s="218"/>
      <c r="M535" s="219"/>
      <c r="N535" s="220"/>
      <c r="O535" s="220"/>
      <c r="P535" s="220"/>
      <c r="Q535" s="220"/>
      <c r="R535" s="220"/>
      <c r="S535" s="220"/>
      <c r="T535" s="221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T535" s="222" t="s">
        <v>189</v>
      </c>
      <c r="AU535" s="222" t="s">
        <v>77</v>
      </c>
      <c r="AV535" s="12" t="s">
        <v>79</v>
      </c>
      <c r="AW535" s="12" t="s">
        <v>31</v>
      </c>
      <c r="AX535" s="12" t="s">
        <v>69</v>
      </c>
      <c r="AY535" s="222" t="s">
        <v>180</v>
      </c>
    </row>
    <row r="536" s="15" customFormat="1">
      <c r="A536" s="15"/>
      <c r="B536" s="248"/>
      <c r="C536" s="249"/>
      <c r="D536" s="213" t="s">
        <v>189</v>
      </c>
      <c r="E536" s="250" t="s">
        <v>19</v>
      </c>
      <c r="F536" s="251" t="s">
        <v>256</v>
      </c>
      <c r="G536" s="249"/>
      <c r="H536" s="252">
        <v>289.68720000000002</v>
      </c>
      <c r="I536" s="253"/>
      <c r="J536" s="249"/>
      <c r="K536" s="249"/>
      <c r="L536" s="254"/>
      <c r="M536" s="255"/>
      <c r="N536" s="256"/>
      <c r="O536" s="256"/>
      <c r="P536" s="256"/>
      <c r="Q536" s="256"/>
      <c r="R536" s="256"/>
      <c r="S536" s="256"/>
      <c r="T536" s="257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58" t="s">
        <v>189</v>
      </c>
      <c r="AU536" s="258" t="s">
        <v>77</v>
      </c>
      <c r="AV536" s="15" t="s">
        <v>195</v>
      </c>
      <c r="AW536" s="15" t="s">
        <v>31</v>
      </c>
      <c r="AX536" s="15" t="s">
        <v>69</v>
      </c>
      <c r="AY536" s="258" t="s">
        <v>180</v>
      </c>
    </row>
    <row r="537" s="13" customFormat="1">
      <c r="A537" s="13"/>
      <c r="B537" s="223"/>
      <c r="C537" s="224"/>
      <c r="D537" s="213" t="s">
        <v>189</v>
      </c>
      <c r="E537" s="225" t="s">
        <v>19</v>
      </c>
      <c r="F537" s="226" t="s">
        <v>194</v>
      </c>
      <c r="G537" s="224"/>
      <c r="H537" s="227">
        <v>1924.7513500000002</v>
      </c>
      <c r="I537" s="228"/>
      <c r="J537" s="224"/>
      <c r="K537" s="224"/>
      <c r="L537" s="229"/>
      <c r="M537" s="230"/>
      <c r="N537" s="231"/>
      <c r="O537" s="231"/>
      <c r="P537" s="231"/>
      <c r="Q537" s="231"/>
      <c r="R537" s="231"/>
      <c r="S537" s="231"/>
      <c r="T537" s="23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3" t="s">
        <v>189</v>
      </c>
      <c r="AU537" s="233" t="s">
        <v>77</v>
      </c>
      <c r="AV537" s="13" t="s">
        <v>185</v>
      </c>
      <c r="AW537" s="13" t="s">
        <v>31</v>
      </c>
      <c r="AX537" s="13" t="s">
        <v>77</v>
      </c>
      <c r="AY537" s="233" t="s">
        <v>180</v>
      </c>
    </row>
    <row r="538" s="2" customFormat="1" ht="37.8" customHeight="1">
      <c r="A538" s="40"/>
      <c r="B538" s="41"/>
      <c r="C538" s="198" t="s">
        <v>528</v>
      </c>
      <c r="D538" s="198" t="s">
        <v>181</v>
      </c>
      <c r="E538" s="199" t="s">
        <v>529</v>
      </c>
      <c r="F538" s="200" t="s">
        <v>530</v>
      </c>
      <c r="G538" s="201" t="s">
        <v>320</v>
      </c>
      <c r="H538" s="202">
        <v>19.600300000000001</v>
      </c>
      <c r="I538" s="203"/>
      <c r="J538" s="204">
        <f>ROUND(I538*H538,2)</f>
        <v>0</v>
      </c>
      <c r="K538" s="200" t="s">
        <v>19</v>
      </c>
      <c r="L538" s="46"/>
      <c r="M538" s="205" t="s">
        <v>19</v>
      </c>
      <c r="N538" s="206" t="s">
        <v>40</v>
      </c>
      <c r="O538" s="86"/>
      <c r="P538" s="207">
        <f>O538*H538</f>
        <v>0</v>
      </c>
      <c r="Q538" s="207">
        <v>0</v>
      </c>
      <c r="R538" s="207">
        <f>Q538*H538</f>
        <v>0</v>
      </c>
      <c r="S538" s="207">
        <v>0</v>
      </c>
      <c r="T538" s="208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09" t="s">
        <v>185</v>
      </c>
      <c r="AT538" s="209" t="s">
        <v>181</v>
      </c>
      <c r="AU538" s="209" t="s">
        <v>77</v>
      </c>
      <c r="AY538" s="19" t="s">
        <v>180</v>
      </c>
      <c r="BE538" s="210">
        <f>IF(N538="základní",J538,0)</f>
        <v>0</v>
      </c>
      <c r="BF538" s="210">
        <f>IF(N538="snížená",J538,0)</f>
        <v>0</v>
      </c>
      <c r="BG538" s="210">
        <f>IF(N538="zákl. přenesená",J538,0)</f>
        <v>0</v>
      </c>
      <c r="BH538" s="210">
        <f>IF(N538="sníž. přenesená",J538,0)</f>
        <v>0</v>
      </c>
      <c r="BI538" s="210">
        <f>IF(N538="nulová",J538,0)</f>
        <v>0</v>
      </c>
      <c r="BJ538" s="19" t="s">
        <v>77</v>
      </c>
      <c r="BK538" s="210">
        <f>ROUND(I538*H538,2)</f>
        <v>0</v>
      </c>
      <c r="BL538" s="19" t="s">
        <v>185</v>
      </c>
      <c r="BM538" s="209" t="s">
        <v>531</v>
      </c>
    </row>
    <row r="539" s="12" customFormat="1">
      <c r="A539" s="12"/>
      <c r="B539" s="211"/>
      <c r="C539" s="212"/>
      <c r="D539" s="213" t="s">
        <v>189</v>
      </c>
      <c r="E539" s="214" t="s">
        <v>19</v>
      </c>
      <c r="F539" s="215" t="s">
        <v>532</v>
      </c>
      <c r="G539" s="212"/>
      <c r="H539" s="216">
        <v>13.3207</v>
      </c>
      <c r="I539" s="217"/>
      <c r="J539" s="212"/>
      <c r="K539" s="212"/>
      <c r="L539" s="218"/>
      <c r="M539" s="219"/>
      <c r="N539" s="220"/>
      <c r="O539" s="220"/>
      <c r="P539" s="220"/>
      <c r="Q539" s="220"/>
      <c r="R539" s="220"/>
      <c r="S539" s="220"/>
      <c r="T539" s="221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T539" s="222" t="s">
        <v>189</v>
      </c>
      <c r="AU539" s="222" t="s">
        <v>77</v>
      </c>
      <c r="AV539" s="12" t="s">
        <v>79</v>
      </c>
      <c r="AW539" s="12" t="s">
        <v>31</v>
      </c>
      <c r="AX539" s="12" t="s">
        <v>69</v>
      </c>
      <c r="AY539" s="222" t="s">
        <v>180</v>
      </c>
    </row>
    <row r="540" s="12" customFormat="1">
      <c r="A540" s="12"/>
      <c r="B540" s="211"/>
      <c r="C540" s="212"/>
      <c r="D540" s="213" t="s">
        <v>189</v>
      </c>
      <c r="E540" s="214" t="s">
        <v>19</v>
      </c>
      <c r="F540" s="215" t="s">
        <v>533</v>
      </c>
      <c r="G540" s="212"/>
      <c r="H540" s="216">
        <v>6.2796000000000003</v>
      </c>
      <c r="I540" s="217"/>
      <c r="J540" s="212"/>
      <c r="K540" s="212"/>
      <c r="L540" s="218"/>
      <c r="M540" s="219"/>
      <c r="N540" s="220"/>
      <c r="O540" s="220"/>
      <c r="P540" s="220"/>
      <c r="Q540" s="220"/>
      <c r="R540" s="220"/>
      <c r="S540" s="220"/>
      <c r="T540" s="221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T540" s="222" t="s">
        <v>189</v>
      </c>
      <c r="AU540" s="222" t="s">
        <v>77</v>
      </c>
      <c r="AV540" s="12" t="s">
        <v>79</v>
      </c>
      <c r="AW540" s="12" t="s">
        <v>31</v>
      </c>
      <c r="AX540" s="12" t="s">
        <v>69</v>
      </c>
      <c r="AY540" s="222" t="s">
        <v>180</v>
      </c>
    </row>
    <row r="541" s="13" customFormat="1">
      <c r="A541" s="13"/>
      <c r="B541" s="223"/>
      <c r="C541" s="224"/>
      <c r="D541" s="213" t="s">
        <v>189</v>
      </c>
      <c r="E541" s="225" t="s">
        <v>19</v>
      </c>
      <c r="F541" s="226" t="s">
        <v>194</v>
      </c>
      <c r="G541" s="224"/>
      <c r="H541" s="227">
        <v>19.600300000000001</v>
      </c>
      <c r="I541" s="228"/>
      <c r="J541" s="224"/>
      <c r="K541" s="224"/>
      <c r="L541" s="229"/>
      <c r="M541" s="230"/>
      <c r="N541" s="231"/>
      <c r="O541" s="231"/>
      <c r="P541" s="231"/>
      <c r="Q541" s="231"/>
      <c r="R541" s="231"/>
      <c r="S541" s="231"/>
      <c r="T541" s="232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3" t="s">
        <v>189</v>
      </c>
      <c r="AU541" s="233" t="s">
        <v>77</v>
      </c>
      <c r="AV541" s="13" t="s">
        <v>185</v>
      </c>
      <c r="AW541" s="13" t="s">
        <v>31</v>
      </c>
      <c r="AX541" s="13" t="s">
        <v>77</v>
      </c>
      <c r="AY541" s="233" t="s">
        <v>180</v>
      </c>
    </row>
    <row r="542" s="2" customFormat="1" ht="37.8" customHeight="1">
      <c r="A542" s="40"/>
      <c r="B542" s="41"/>
      <c r="C542" s="198" t="s">
        <v>275</v>
      </c>
      <c r="D542" s="198" t="s">
        <v>181</v>
      </c>
      <c r="E542" s="199" t="s">
        <v>534</v>
      </c>
      <c r="F542" s="200" t="s">
        <v>535</v>
      </c>
      <c r="G542" s="201" t="s">
        <v>307</v>
      </c>
      <c r="H542" s="202">
        <v>8.7780000000000005</v>
      </c>
      <c r="I542" s="203"/>
      <c r="J542" s="204">
        <f>ROUND(I542*H542,2)</f>
        <v>0</v>
      </c>
      <c r="K542" s="200" t="s">
        <v>19</v>
      </c>
      <c r="L542" s="46"/>
      <c r="M542" s="205" t="s">
        <v>19</v>
      </c>
      <c r="N542" s="206" t="s">
        <v>40</v>
      </c>
      <c r="O542" s="86"/>
      <c r="P542" s="207">
        <f>O542*H542</f>
        <v>0</v>
      </c>
      <c r="Q542" s="207">
        <v>0</v>
      </c>
      <c r="R542" s="207">
        <f>Q542*H542</f>
        <v>0</v>
      </c>
      <c r="S542" s="207">
        <v>0</v>
      </c>
      <c r="T542" s="208">
        <f>S542*H542</f>
        <v>0</v>
      </c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R542" s="209" t="s">
        <v>185</v>
      </c>
      <c r="AT542" s="209" t="s">
        <v>181</v>
      </c>
      <c r="AU542" s="209" t="s">
        <v>77</v>
      </c>
      <c r="AY542" s="19" t="s">
        <v>180</v>
      </c>
      <c r="BE542" s="210">
        <f>IF(N542="základní",J542,0)</f>
        <v>0</v>
      </c>
      <c r="BF542" s="210">
        <f>IF(N542="snížená",J542,0)</f>
        <v>0</v>
      </c>
      <c r="BG542" s="210">
        <f>IF(N542="zákl. přenesená",J542,0)</f>
        <v>0</v>
      </c>
      <c r="BH542" s="210">
        <f>IF(N542="sníž. přenesená",J542,0)</f>
        <v>0</v>
      </c>
      <c r="BI542" s="210">
        <f>IF(N542="nulová",J542,0)</f>
        <v>0</v>
      </c>
      <c r="BJ542" s="19" t="s">
        <v>77</v>
      </c>
      <c r="BK542" s="210">
        <f>ROUND(I542*H542,2)</f>
        <v>0</v>
      </c>
      <c r="BL542" s="19" t="s">
        <v>185</v>
      </c>
      <c r="BM542" s="209" t="s">
        <v>536</v>
      </c>
    </row>
    <row r="543" s="12" customFormat="1">
      <c r="A543" s="12"/>
      <c r="B543" s="211"/>
      <c r="C543" s="212"/>
      <c r="D543" s="213" t="s">
        <v>189</v>
      </c>
      <c r="E543" s="214" t="s">
        <v>19</v>
      </c>
      <c r="F543" s="215" t="s">
        <v>537</v>
      </c>
      <c r="G543" s="212"/>
      <c r="H543" s="216">
        <v>8.7780000000000005</v>
      </c>
      <c r="I543" s="217"/>
      <c r="J543" s="212"/>
      <c r="K543" s="212"/>
      <c r="L543" s="218"/>
      <c r="M543" s="219"/>
      <c r="N543" s="220"/>
      <c r="O543" s="220"/>
      <c r="P543" s="220"/>
      <c r="Q543" s="220"/>
      <c r="R543" s="220"/>
      <c r="S543" s="220"/>
      <c r="T543" s="221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T543" s="222" t="s">
        <v>189</v>
      </c>
      <c r="AU543" s="222" t="s">
        <v>77</v>
      </c>
      <c r="AV543" s="12" t="s">
        <v>79</v>
      </c>
      <c r="AW543" s="12" t="s">
        <v>31</v>
      </c>
      <c r="AX543" s="12" t="s">
        <v>69</v>
      </c>
      <c r="AY543" s="222" t="s">
        <v>180</v>
      </c>
    </row>
    <row r="544" s="13" customFormat="1">
      <c r="A544" s="13"/>
      <c r="B544" s="223"/>
      <c r="C544" s="224"/>
      <c r="D544" s="213" t="s">
        <v>189</v>
      </c>
      <c r="E544" s="225" t="s">
        <v>19</v>
      </c>
      <c r="F544" s="226" t="s">
        <v>194</v>
      </c>
      <c r="G544" s="224"/>
      <c r="H544" s="227">
        <v>8.7780000000000005</v>
      </c>
      <c r="I544" s="228"/>
      <c r="J544" s="224"/>
      <c r="K544" s="224"/>
      <c r="L544" s="229"/>
      <c r="M544" s="230"/>
      <c r="N544" s="231"/>
      <c r="O544" s="231"/>
      <c r="P544" s="231"/>
      <c r="Q544" s="231"/>
      <c r="R544" s="231"/>
      <c r="S544" s="231"/>
      <c r="T544" s="23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3" t="s">
        <v>189</v>
      </c>
      <c r="AU544" s="233" t="s">
        <v>77</v>
      </c>
      <c r="AV544" s="13" t="s">
        <v>185</v>
      </c>
      <c r="AW544" s="13" t="s">
        <v>31</v>
      </c>
      <c r="AX544" s="13" t="s">
        <v>77</v>
      </c>
      <c r="AY544" s="233" t="s">
        <v>180</v>
      </c>
    </row>
    <row r="545" s="2" customFormat="1" ht="24.15" customHeight="1">
      <c r="A545" s="40"/>
      <c r="B545" s="41"/>
      <c r="C545" s="198" t="s">
        <v>538</v>
      </c>
      <c r="D545" s="198" t="s">
        <v>181</v>
      </c>
      <c r="E545" s="199" t="s">
        <v>539</v>
      </c>
      <c r="F545" s="200" t="s">
        <v>540</v>
      </c>
      <c r="G545" s="201" t="s">
        <v>385</v>
      </c>
      <c r="H545" s="202">
        <v>80</v>
      </c>
      <c r="I545" s="203"/>
      <c r="J545" s="204">
        <f>ROUND(I545*H545,2)</f>
        <v>0</v>
      </c>
      <c r="K545" s="200" t="s">
        <v>19</v>
      </c>
      <c r="L545" s="46"/>
      <c r="M545" s="205" t="s">
        <v>19</v>
      </c>
      <c r="N545" s="206" t="s">
        <v>40</v>
      </c>
      <c r="O545" s="86"/>
      <c r="P545" s="207">
        <f>O545*H545</f>
        <v>0</v>
      </c>
      <c r="Q545" s="207">
        <v>0</v>
      </c>
      <c r="R545" s="207">
        <f>Q545*H545</f>
        <v>0</v>
      </c>
      <c r="S545" s="207">
        <v>0</v>
      </c>
      <c r="T545" s="208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09" t="s">
        <v>185</v>
      </c>
      <c r="AT545" s="209" t="s">
        <v>181</v>
      </c>
      <c r="AU545" s="209" t="s">
        <v>77</v>
      </c>
      <c r="AY545" s="19" t="s">
        <v>180</v>
      </c>
      <c r="BE545" s="210">
        <f>IF(N545="základní",J545,0)</f>
        <v>0</v>
      </c>
      <c r="BF545" s="210">
        <f>IF(N545="snížená",J545,0)</f>
        <v>0</v>
      </c>
      <c r="BG545" s="210">
        <f>IF(N545="zákl. přenesená",J545,0)</f>
        <v>0</v>
      </c>
      <c r="BH545" s="210">
        <f>IF(N545="sníž. přenesená",J545,0)</f>
        <v>0</v>
      </c>
      <c r="BI545" s="210">
        <f>IF(N545="nulová",J545,0)</f>
        <v>0</v>
      </c>
      <c r="BJ545" s="19" t="s">
        <v>77</v>
      </c>
      <c r="BK545" s="210">
        <f>ROUND(I545*H545,2)</f>
        <v>0</v>
      </c>
      <c r="BL545" s="19" t="s">
        <v>185</v>
      </c>
      <c r="BM545" s="209" t="s">
        <v>541</v>
      </c>
    </row>
    <row r="546" s="12" customFormat="1">
      <c r="A546" s="12"/>
      <c r="B546" s="211"/>
      <c r="C546" s="212"/>
      <c r="D546" s="213" t="s">
        <v>189</v>
      </c>
      <c r="E546" s="214" t="s">
        <v>19</v>
      </c>
      <c r="F546" s="215" t="s">
        <v>542</v>
      </c>
      <c r="G546" s="212"/>
      <c r="H546" s="216">
        <v>80</v>
      </c>
      <c r="I546" s="217"/>
      <c r="J546" s="212"/>
      <c r="K546" s="212"/>
      <c r="L546" s="218"/>
      <c r="M546" s="219"/>
      <c r="N546" s="220"/>
      <c r="O546" s="220"/>
      <c r="P546" s="220"/>
      <c r="Q546" s="220"/>
      <c r="R546" s="220"/>
      <c r="S546" s="220"/>
      <c r="T546" s="221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T546" s="222" t="s">
        <v>189</v>
      </c>
      <c r="AU546" s="222" t="s">
        <v>77</v>
      </c>
      <c r="AV546" s="12" t="s">
        <v>79</v>
      </c>
      <c r="AW546" s="12" t="s">
        <v>31</v>
      </c>
      <c r="AX546" s="12" t="s">
        <v>69</v>
      </c>
      <c r="AY546" s="222" t="s">
        <v>180</v>
      </c>
    </row>
    <row r="547" s="13" customFormat="1">
      <c r="A547" s="13"/>
      <c r="B547" s="223"/>
      <c r="C547" s="224"/>
      <c r="D547" s="213" t="s">
        <v>189</v>
      </c>
      <c r="E547" s="225" t="s">
        <v>19</v>
      </c>
      <c r="F547" s="226" t="s">
        <v>194</v>
      </c>
      <c r="G547" s="224"/>
      <c r="H547" s="227">
        <v>80</v>
      </c>
      <c r="I547" s="228"/>
      <c r="J547" s="224"/>
      <c r="K547" s="224"/>
      <c r="L547" s="229"/>
      <c r="M547" s="230"/>
      <c r="N547" s="231"/>
      <c r="O547" s="231"/>
      <c r="P547" s="231"/>
      <c r="Q547" s="231"/>
      <c r="R547" s="231"/>
      <c r="S547" s="231"/>
      <c r="T547" s="23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3" t="s">
        <v>189</v>
      </c>
      <c r="AU547" s="233" t="s">
        <v>77</v>
      </c>
      <c r="AV547" s="13" t="s">
        <v>185</v>
      </c>
      <c r="AW547" s="13" t="s">
        <v>31</v>
      </c>
      <c r="AX547" s="13" t="s">
        <v>77</v>
      </c>
      <c r="AY547" s="233" t="s">
        <v>180</v>
      </c>
    </row>
    <row r="548" s="2" customFormat="1" ht="44.25" customHeight="1">
      <c r="A548" s="40"/>
      <c r="B548" s="41"/>
      <c r="C548" s="198" t="s">
        <v>308</v>
      </c>
      <c r="D548" s="198" t="s">
        <v>181</v>
      </c>
      <c r="E548" s="199" t="s">
        <v>543</v>
      </c>
      <c r="F548" s="200" t="s">
        <v>544</v>
      </c>
      <c r="G548" s="201" t="s">
        <v>307</v>
      </c>
      <c r="H548" s="202">
        <v>5.3875000000000002</v>
      </c>
      <c r="I548" s="203"/>
      <c r="J548" s="204">
        <f>ROUND(I548*H548,2)</f>
        <v>0</v>
      </c>
      <c r="K548" s="200" t="s">
        <v>19</v>
      </c>
      <c r="L548" s="46"/>
      <c r="M548" s="205" t="s">
        <v>19</v>
      </c>
      <c r="N548" s="206" t="s">
        <v>40</v>
      </c>
      <c r="O548" s="86"/>
      <c r="P548" s="207">
        <f>O548*H548</f>
        <v>0</v>
      </c>
      <c r="Q548" s="207">
        <v>0</v>
      </c>
      <c r="R548" s="207">
        <f>Q548*H548</f>
        <v>0</v>
      </c>
      <c r="S548" s="207">
        <v>0</v>
      </c>
      <c r="T548" s="208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09" t="s">
        <v>185</v>
      </c>
      <c r="AT548" s="209" t="s">
        <v>181</v>
      </c>
      <c r="AU548" s="209" t="s">
        <v>77</v>
      </c>
      <c r="AY548" s="19" t="s">
        <v>180</v>
      </c>
      <c r="BE548" s="210">
        <f>IF(N548="základní",J548,0)</f>
        <v>0</v>
      </c>
      <c r="BF548" s="210">
        <f>IF(N548="snížená",J548,0)</f>
        <v>0</v>
      </c>
      <c r="BG548" s="210">
        <f>IF(N548="zákl. přenesená",J548,0)</f>
        <v>0</v>
      </c>
      <c r="BH548" s="210">
        <f>IF(N548="sníž. přenesená",J548,0)</f>
        <v>0</v>
      </c>
      <c r="BI548" s="210">
        <f>IF(N548="nulová",J548,0)</f>
        <v>0</v>
      </c>
      <c r="BJ548" s="19" t="s">
        <v>77</v>
      </c>
      <c r="BK548" s="210">
        <f>ROUND(I548*H548,2)</f>
        <v>0</v>
      </c>
      <c r="BL548" s="19" t="s">
        <v>185</v>
      </c>
      <c r="BM548" s="209" t="s">
        <v>545</v>
      </c>
    </row>
    <row r="549" s="12" customFormat="1">
      <c r="A549" s="12"/>
      <c r="B549" s="211"/>
      <c r="C549" s="212"/>
      <c r="D549" s="213" t="s">
        <v>189</v>
      </c>
      <c r="E549" s="214" t="s">
        <v>19</v>
      </c>
      <c r="F549" s="215" t="s">
        <v>546</v>
      </c>
      <c r="G549" s="212"/>
      <c r="H549" s="216">
        <v>0.1125</v>
      </c>
      <c r="I549" s="217"/>
      <c r="J549" s="212"/>
      <c r="K549" s="212"/>
      <c r="L549" s="218"/>
      <c r="M549" s="219"/>
      <c r="N549" s="220"/>
      <c r="O549" s="220"/>
      <c r="P549" s="220"/>
      <c r="Q549" s="220"/>
      <c r="R549" s="220"/>
      <c r="S549" s="220"/>
      <c r="T549" s="221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T549" s="222" t="s">
        <v>189</v>
      </c>
      <c r="AU549" s="222" t="s">
        <v>77</v>
      </c>
      <c r="AV549" s="12" t="s">
        <v>79</v>
      </c>
      <c r="AW549" s="12" t="s">
        <v>31</v>
      </c>
      <c r="AX549" s="12" t="s">
        <v>69</v>
      </c>
      <c r="AY549" s="222" t="s">
        <v>180</v>
      </c>
    </row>
    <row r="550" s="12" customFormat="1">
      <c r="A550" s="12"/>
      <c r="B550" s="211"/>
      <c r="C550" s="212"/>
      <c r="D550" s="213" t="s">
        <v>189</v>
      </c>
      <c r="E550" s="214" t="s">
        <v>19</v>
      </c>
      <c r="F550" s="215" t="s">
        <v>547</v>
      </c>
      <c r="G550" s="212"/>
      <c r="H550" s="216">
        <v>5.2750000000000004</v>
      </c>
      <c r="I550" s="217"/>
      <c r="J550" s="212"/>
      <c r="K550" s="212"/>
      <c r="L550" s="218"/>
      <c r="M550" s="219"/>
      <c r="N550" s="220"/>
      <c r="O550" s="220"/>
      <c r="P550" s="220"/>
      <c r="Q550" s="220"/>
      <c r="R550" s="220"/>
      <c r="S550" s="220"/>
      <c r="T550" s="221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T550" s="222" t="s">
        <v>189</v>
      </c>
      <c r="AU550" s="222" t="s">
        <v>77</v>
      </c>
      <c r="AV550" s="12" t="s">
        <v>79</v>
      </c>
      <c r="AW550" s="12" t="s">
        <v>31</v>
      </c>
      <c r="AX550" s="12" t="s">
        <v>69</v>
      </c>
      <c r="AY550" s="222" t="s">
        <v>180</v>
      </c>
    </row>
    <row r="551" s="13" customFormat="1">
      <c r="A551" s="13"/>
      <c r="B551" s="223"/>
      <c r="C551" s="224"/>
      <c r="D551" s="213" t="s">
        <v>189</v>
      </c>
      <c r="E551" s="225" t="s">
        <v>19</v>
      </c>
      <c r="F551" s="226" t="s">
        <v>194</v>
      </c>
      <c r="G551" s="224"/>
      <c r="H551" s="227">
        <v>5.3875000000000002</v>
      </c>
      <c r="I551" s="228"/>
      <c r="J551" s="224"/>
      <c r="K551" s="224"/>
      <c r="L551" s="229"/>
      <c r="M551" s="230"/>
      <c r="N551" s="231"/>
      <c r="O551" s="231"/>
      <c r="P551" s="231"/>
      <c r="Q551" s="231"/>
      <c r="R551" s="231"/>
      <c r="S551" s="231"/>
      <c r="T551" s="23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3" t="s">
        <v>189</v>
      </c>
      <c r="AU551" s="233" t="s">
        <v>77</v>
      </c>
      <c r="AV551" s="13" t="s">
        <v>185</v>
      </c>
      <c r="AW551" s="13" t="s">
        <v>31</v>
      </c>
      <c r="AX551" s="13" t="s">
        <v>77</v>
      </c>
      <c r="AY551" s="233" t="s">
        <v>180</v>
      </c>
    </row>
    <row r="552" s="11" customFormat="1" ht="25.92" customHeight="1">
      <c r="A552" s="11"/>
      <c r="B552" s="184"/>
      <c r="C552" s="185"/>
      <c r="D552" s="186" t="s">
        <v>68</v>
      </c>
      <c r="E552" s="187" t="s">
        <v>548</v>
      </c>
      <c r="F552" s="187" t="s">
        <v>549</v>
      </c>
      <c r="G552" s="185"/>
      <c r="H552" s="185"/>
      <c r="I552" s="188"/>
      <c r="J552" s="189">
        <f>BK552</f>
        <v>0</v>
      </c>
      <c r="K552" s="185"/>
      <c r="L552" s="190"/>
      <c r="M552" s="191"/>
      <c r="N552" s="192"/>
      <c r="O552" s="192"/>
      <c r="P552" s="193">
        <f>SUM(P553:P562)</f>
        <v>0</v>
      </c>
      <c r="Q552" s="192"/>
      <c r="R552" s="193">
        <f>SUM(R553:R562)</f>
        <v>0</v>
      </c>
      <c r="S552" s="192"/>
      <c r="T552" s="194">
        <f>SUM(T553:T562)</f>
        <v>0</v>
      </c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R552" s="195" t="s">
        <v>77</v>
      </c>
      <c r="AT552" s="196" t="s">
        <v>68</v>
      </c>
      <c r="AU552" s="196" t="s">
        <v>69</v>
      </c>
      <c r="AY552" s="195" t="s">
        <v>180</v>
      </c>
      <c r="BK552" s="197">
        <f>SUM(BK553:BK562)</f>
        <v>0</v>
      </c>
    </row>
    <row r="553" s="2" customFormat="1" ht="55.5" customHeight="1">
      <c r="A553" s="40"/>
      <c r="B553" s="41"/>
      <c r="C553" s="198" t="s">
        <v>550</v>
      </c>
      <c r="D553" s="198" t="s">
        <v>181</v>
      </c>
      <c r="E553" s="199" t="s">
        <v>551</v>
      </c>
      <c r="F553" s="200" t="s">
        <v>552</v>
      </c>
      <c r="G553" s="201" t="s">
        <v>307</v>
      </c>
      <c r="H553" s="202">
        <v>13.5595</v>
      </c>
      <c r="I553" s="203"/>
      <c r="J553" s="204">
        <f>ROUND(I553*H553,2)</f>
        <v>0</v>
      </c>
      <c r="K553" s="200" t="s">
        <v>19</v>
      </c>
      <c r="L553" s="46"/>
      <c r="M553" s="205" t="s">
        <v>19</v>
      </c>
      <c r="N553" s="206" t="s">
        <v>40</v>
      </c>
      <c r="O553" s="86"/>
      <c r="P553" s="207">
        <f>O553*H553</f>
        <v>0</v>
      </c>
      <c r="Q553" s="207">
        <v>0</v>
      </c>
      <c r="R553" s="207">
        <f>Q553*H553</f>
        <v>0</v>
      </c>
      <c r="S553" s="207">
        <v>0</v>
      </c>
      <c r="T553" s="208">
        <f>S553*H553</f>
        <v>0</v>
      </c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R553" s="209" t="s">
        <v>185</v>
      </c>
      <c r="AT553" s="209" t="s">
        <v>181</v>
      </c>
      <c r="AU553" s="209" t="s">
        <v>77</v>
      </c>
      <c r="AY553" s="19" t="s">
        <v>180</v>
      </c>
      <c r="BE553" s="210">
        <f>IF(N553="základní",J553,0)</f>
        <v>0</v>
      </c>
      <c r="BF553" s="210">
        <f>IF(N553="snížená",J553,0)</f>
        <v>0</v>
      </c>
      <c r="BG553" s="210">
        <f>IF(N553="zákl. přenesená",J553,0)</f>
        <v>0</v>
      </c>
      <c r="BH553" s="210">
        <f>IF(N553="sníž. přenesená",J553,0)</f>
        <v>0</v>
      </c>
      <c r="BI553" s="210">
        <f>IF(N553="nulová",J553,0)</f>
        <v>0</v>
      </c>
      <c r="BJ553" s="19" t="s">
        <v>77</v>
      </c>
      <c r="BK553" s="210">
        <f>ROUND(I553*H553,2)</f>
        <v>0</v>
      </c>
      <c r="BL553" s="19" t="s">
        <v>185</v>
      </c>
      <c r="BM553" s="209" t="s">
        <v>553</v>
      </c>
    </row>
    <row r="554" s="2" customFormat="1">
      <c r="A554" s="40"/>
      <c r="B554" s="41"/>
      <c r="C554" s="42"/>
      <c r="D554" s="213" t="s">
        <v>217</v>
      </c>
      <c r="E554" s="42"/>
      <c r="F554" s="234" t="s">
        <v>554</v>
      </c>
      <c r="G554" s="42"/>
      <c r="H554" s="42"/>
      <c r="I554" s="235"/>
      <c r="J554" s="42"/>
      <c r="K554" s="42"/>
      <c r="L554" s="46"/>
      <c r="M554" s="236"/>
      <c r="N554" s="237"/>
      <c r="O554" s="86"/>
      <c r="P554" s="86"/>
      <c r="Q554" s="86"/>
      <c r="R554" s="86"/>
      <c r="S554" s="86"/>
      <c r="T554" s="87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T554" s="19" t="s">
        <v>217</v>
      </c>
      <c r="AU554" s="19" t="s">
        <v>77</v>
      </c>
    </row>
    <row r="555" s="12" customFormat="1">
      <c r="A555" s="12"/>
      <c r="B555" s="211"/>
      <c r="C555" s="212"/>
      <c r="D555" s="213" t="s">
        <v>189</v>
      </c>
      <c r="E555" s="214" t="s">
        <v>19</v>
      </c>
      <c r="F555" s="215" t="s">
        <v>555</v>
      </c>
      <c r="G555" s="212"/>
      <c r="H555" s="216">
        <v>10.792</v>
      </c>
      <c r="I555" s="217"/>
      <c r="J555" s="212"/>
      <c r="K555" s="212"/>
      <c r="L555" s="218"/>
      <c r="M555" s="219"/>
      <c r="N555" s="220"/>
      <c r="O555" s="220"/>
      <c r="P555" s="220"/>
      <c r="Q555" s="220"/>
      <c r="R555" s="220"/>
      <c r="S555" s="220"/>
      <c r="T555" s="221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T555" s="222" t="s">
        <v>189</v>
      </c>
      <c r="AU555" s="222" t="s">
        <v>77</v>
      </c>
      <c r="AV555" s="12" t="s">
        <v>79</v>
      </c>
      <c r="AW555" s="12" t="s">
        <v>31</v>
      </c>
      <c r="AX555" s="12" t="s">
        <v>69</v>
      </c>
      <c r="AY555" s="222" t="s">
        <v>180</v>
      </c>
    </row>
    <row r="556" s="12" customFormat="1">
      <c r="A556" s="12"/>
      <c r="B556" s="211"/>
      <c r="C556" s="212"/>
      <c r="D556" s="213" t="s">
        <v>189</v>
      </c>
      <c r="E556" s="214" t="s">
        <v>19</v>
      </c>
      <c r="F556" s="215" t="s">
        <v>556</v>
      </c>
      <c r="G556" s="212"/>
      <c r="H556" s="216">
        <v>1.4375</v>
      </c>
      <c r="I556" s="217"/>
      <c r="J556" s="212"/>
      <c r="K556" s="212"/>
      <c r="L556" s="218"/>
      <c r="M556" s="219"/>
      <c r="N556" s="220"/>
      <c r="O556" s="220"/>
      <c r="P556" s="220"/>
      <c r="Q556" s="220"/>
      <c r="R556" s="220"/>
      <c r="S556" s="220"/>
      <c r="T556" s="221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T556" s="222" t="s">
        <v>189</v>
      </c>
      <c r="AU556" s="222" t="s">
        <v>77</v>
      </c>
      <c r="AV556" s="12" t="s">
        <v>79</v>
      </c>
      <c r="AW556" s="12" t="s">
        <v>31</v>
      </c>
      <c r="AX556" s="12" t="s">
        <v>69</v>
      </c>
      <c r="AY556" s="222" t="s">
        <v>180</v>
      </c>
    </row>
    <row r="557" s="12" customFormat="1">
      <c r="A557" s="12"/>
      <c r="B557" s="211"/>
      <c r="C557" s="212"/>
      <c r="D557" s="213" t="s">
        <v>189</v>
      </c>
      <c r="E557" s="214" t="s">
        <v>19</v>
      </c>
      <c r="F557" s="215" t="s">
        <v>557</v>
      </c>
      <c r="G557" s="212"/>
      <c r="H557" s="216">
        <v>1.3300000000000001</v>
      </c>
      <c r="I557" s="217"/>
      <c r="J557" s="212"/>
      <c r="K557" s="212"/>
      <c r="L557" s="218"/>
      <c r="M557" s="219"/>
      <c r="N557" s="220"/>
      <c r="O557" s="220"/>
      <c r="P557" s="220"/>
      <c r="Q557" s="220"/>
      <c r="R557" s="220"/>
      <c r="S557" s="220"/>
      <c r="T557" s="221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T557" s="222" t="s">
        <v>189</v>
      </c>
      <c r="AU557" s="222" t="s">
        <v>77</v>
      </c>
      <c r="AV557" s="12" t="s">
        <v>79</v>
      </c>
      <c r="AW557" s="12" t="s">
        <v>31</v>
      </c>
      <c r="AX557" s="12" t="s">
        <v>69</v>
      </c>
      <c r="AY557" s="222" t="s">
        <v>180</v>
      </c>
    </row>
    <row r="558" s="13" customFormat="1">
      <c r="A558" s="13"/>
      <c r="B558" s="223"/>
      <c r="C558" s="224"/>
      <c r="D558" s="213" t="s">
        <v>189</v>
      </c>
      <c r="E558" s="225" t="s">
        <v>19</v>
      </c>
      <c r="F558" s="226" t="s">
        <v>194</v>
      </c>
      <c r="G558" s="224"/>
      <c r="H558" s="227">
        <v>13.5595</v>
      </c>
      <c r="I558" s="228"/>
      <c r="J558" s="224"/>
      <c r="K558" s="224"/>
      <c r="L558" s="229"/>
      <c r="M558" s="230"/>
      <c r="N558" s="231"/>
      <c r="O558" s="231"/>
      <c r="P558" s="231"/>
      <c r="Q558" s="231"/>
      <c r="R558" s="231"/>
      <c r="S558" s="231"/>
      <c r="T558" s="23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3" t="s">
        <v>189</v>
      </c>
      <c r="AU558" s="233" t="s">
        <v>77</v>
      </c>
      <c r="AV558" s="13" t="s">
        <v>185</v>
      </c>
      <c r="AW558" s="13" t="s">
        <v>31</v>
      </c>
      <c r="AX558" s="13" t="s">
        <v>77</v>
      </c>
      <c r="AY558" s="233" t="s">
        <v>180</v>
      </c>
    </row>
    <row r="559" s="2" customFormat="1" ht="55.5" customHeight="1">
      <c r="A559" s="40"/>
      <c r="B559" s="41"/>
      <c r="C559" s="198" t="s">
        <v>315</v>
      </c>
      <c r="D559" s="198" t="s">
        <v>181</v>
      </c>
      <c r="E559" s="199" t="s">
        <v>558</v>
      </c>
      <c r="F559" s="200" t="s">
        <v>559</v>
      </c>
      <c r="G559" s="201" t="s">
        <v>307</v>
      </c>
      <c r="H559" s="202">
        <v>8.7780000000000005</v>
      </c>
      <c r="I559" s="203"/>
      <c r="J559" s="204">
        <f>ROUND(I559*H559,2)</f>
        <v>0</v>
      </c>
      <c r="K559" s="200" t="s">
        <v>19</v>
      </c>
      <c r="L559" s="46"/>
      <c r="M559" s="205" t="s">
        <v>19</v>
      </c>
      <c r="N559" s="206" t="s">
        <v>40</v>
      </c>
      <c r="O559" s="86"/>
      <c r="P559" s="207">
        <f>O559*H559</f>
        <v>0</v>
      </c>
      <c r="Q559" s="207">
        <v>0</v>
      </c>
      <c r="R559" s="207">
        <f>Q559*H559</f>
        <v>0</v>
      </c>
      <c r="S559" s="207">
        <v>0</v>
      </c>
      <c r="T559" s="208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09" t="s">
        <v>185</v>
      </c>
      <c r="AT559" s="209" t="s">
        <v>181</v>
      </c>
      <c r="AU559" s="209" t="s">
        <v>77</v>
      </c>
      <c r="AY559" s="19" t="s">
        <v>180</v>
      </c>
      <c r="BE559" s="210">
        <f>IF(N559="základní",J559,0)</f>
        <v>0</v>
      </c>
      <c r="BF559" s="210">
        <f>IF(N559="snížená",J559,0)</f>
        <v>0</v>
      </c>
      <c r="BG559" s="210">
        <f>IF(N559="zákl. přenesená",J559,0)</f>
        <v>0</v>
      </c>
      <c r="BH559" s="210">
        <f>IF(N559="sníž. přenesená",J559,0)</f>
        <v>0</v>
      </c>
      <c r="BI559" s="210">
        <f>IF(N559="nulová",J559,0)</f>
        <v>0</v>
      </c>
      <c r="BJ559" s="19" t="s">
        <v>77</v>
      </c>
      <c r="BK559" s="210">
        <f>ROUND(I559*H559,2)</f>
        <v>0</v>
      </c>
      <c r="BL559" s="19" t="s">
        <v>185</v>
      </c>
      <c r="BM559" s="209" t="s">
        <v>560</v>
      </c>
    </row>
    <row r="560" s="2" customFormat="1">
      <c r="A560" s="40"/>
      <c r="B560" s="41"/>
      <c r="C560" s="42"/>
      <c r="D560" s="213" t="s">
        <v>217</v>
      </c>
      <c r="E560" s="42"/>
      <c r="F560" s="234" t="s">
        <v>554</v>
      </c>
      <c r="G560" s="42"/>
      <c r="H560" s="42"/>
      <c r="I560" s="235"/>
      <c r="J560" s="42"/>
      <c r="K560" s="42"/>
      <c r="L560" s="46"/>
      <c r="M560" s="236"/>
      <c r="N560" s="237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217</v>
      </c>
      <c r="AU560" s="19" t="s">
        <v>77</v>
      </c>
    </row>
    <row r="561" s="12" customFormat="1">
      <c r="A561" s="12"/>
      <c r="B561" s="211"/>
      <c r="C561" s="212"/>
      <c r="D561" s="213" t="s">
        <v>189</v>
      </c>
      <c r="E561" s="214" t="s">
        <v>19</v>
      </c>
      <c r="F561" s="215" t="s">
        <v>561</v>
      </c>
      <c r="G561" s="212"/>
      <c r="H561" s="216">
        <v>8.7780000000000005</v>
      </c>
      <c r="I561" s="217"/>
      <c r="J561" s="212"/>
      <c r="K561" s="212"/>
      <c r="L561" s="218"/>
      <c r="M561" s="219"/>
      <c r="N561" s="220"/>
      <c r="O561" s="220"/>
      <c r="P561" s="220"/>
      <c r="Q561" s="220"/>
      <c r="R561" s="220"/>
      <c r="S561" s="220"/>
      <c r="T561" s="221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T561" s="222" t="s">
        <v>189</v>
      </c>
      <c r="AU561" s="222" t="s">
        <v>77</v>
      </c>
      <c r="AV561" s="12" t="s">
        <v>79</v>
      </c>
      <c r="AW561" s="12" t="s">
        <v>31</v>
      </c>
      <c r="AX561" s="12" t="s">
        <v>69</v>
      </c>
      <c r="AY561" s="222" t="s">
        <v>180</v>
      </c>
    </row>
    <row r="562" s="13" customFormat="1">
      <c r="A562" s="13"/>
      <c r="B562" s="223"/>
      <c r="C562" s="224"/>
      <c r="D562" s="213" t="s">
        <v>189</v>
      </c>
      <c r="E562" s="225" t="s">
        <v>19</v>
      </c>
      <c r="F562" s="226" t="s">
        <v>194</v>
      </c>
      <c r="G562" s="224"/>
      <c r="H562" s="227">
        <v>8.7780000000000005</v>
      </c>
      <c r="I562" s="228"/>
      <c r="J562" s="224"/>
      <c r="K562" s="224"/>
      <c r="L562" s="229"/>
      <c r="M562" s="230"/>
      <c r="N562" s="231"/>
      <c r="O562" s="231"/>
      <c r="P562" s="231"/>
      <c r="Q562" s="231"/>
      <c r="R562" s="231"/>
      <c r="S562" s="231"/>
      <c r="T562" s="232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3" t="s">
        <v>189</v>
      </c>
      <c r="AU562" s="233" t="s">
        <v>77</v>
      </c>
      <c r="AV562" s="13" t="s">
        <v>185</v>
      </c>
      <c r="AW562" s="13" t="s">
        <v>31</v>
      </c>
      <c r="AX562" s="13" t="s">
        <v>77</v>
      </c>
      <c r="AY562" s="233" t="s">
        <v>180</v>
      </c>
    </row>
    <row r="563" s="11" customFormat="1" ht="25.92" customHeight="1">
      <c r="A563" s="11"/>
      <c r="B563" s="184"/>
      <c r="C563" s="185"/>
      <c r="D563" s="186" t="s">
        <v>68</v>
      </c>
      <c r="E563" s="187" t="s">
        <v>185</v>
      </c>
      <c r="F563" s="187" t="s">
        <v>562</v>
      </c>
      <c r="G563" s="185"/>
      <c r="H563" s="185"/>
      <c r="I563" s="188"/>
      <c r="J563" s="189">
        <f>BK563</f>
        <v>0</v>
      </c>
      <c r="K563" s="185"/>
      <c r="L563" s="190"/>
      <c r="M563" s="191"/>
      <c r="N563" s="192"/>
      <c r="O563" s="192"/>
      <c r="P563" s="193">
        <f>SUM(P564:P604)</f>
        <v>0</v>
      </c>
      <c r="Q563" s="192"/>
      <c r="R563" s="193">
        <f>SUM(R564:R604)</f>
        <v>0</v>
      </c>
      <c r="S563" s="192"/>
      <c r="T563" s="194">
        <f>SUM(T564:T604)</f>
        <v>0</v>
      </c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R563" s="195" t="s">
        <v>77</v>
      </c>
      <c r="AT563" s="196" t="s">
        <v>68</v>
      </c>
      <c r="AU563" s="196" t="s">
        <v>69</v>
      </c>
      <c r="AY563" s="195" t="s">
        <v>180</v>
      </c>
      <c r="BK563" s="197">
        <f>SUM(BK564:BK604)</f>
        <v>0</v>
      </c>
    </row>
    <row r="564" s="2" customFormat="1" ht="49.05" customHeight="1">
      <c r="A564" s="40"/>
      <c r="B564" s="41"/>
      <c r="C564" s="198" t="s">
        <v>563</v>
      </c>
      <c r="D564" s="198" t="s">
        <v>181</v>
      </c>
      <c r="E564" s="199" t="s">
        <v>564</v>
      </c>
      <c r="F564" s="200" t="s">
        <v>565</v>
      </c>
      <c r="G564" s="201" t="s">
        <v>188</v>
      </c>
      <c r="H564" s="202">
        <v>99.817250000000001</v>
      </c>
      <c r="I564" s="203"/>
      <c r="J564" s="204">
        <f>ROUND(I564*H564,2)</f>
        <v>0</v>
      </c>
      <c r="K564" s="200" t="s">
        <v>19</v>
      </c>
      <c r="L564" s="46"/>
      <c r="M564" s="205" t="s">
        <v>19</v>
      </c>
      <c r="N564" s="206" t="s">
        <v>40</v>
      </c>
      <c r="O564" s="86"/>
      <c r="P564" s="207">
        <f>O564*H564</f>
        <v>0</v>
      </c>
      <c r="Q564" s="207">
        <v>0</v>
      </c>
      <c r="R564" s="207">
        <f>Q564*H564</f>
        <v>0</v>
      </c>
      <c r="S564" s="207">
        <v>0</v>
      </c>
      <c r="T564" s="208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09" t="s">
        <v>185</v>
      </c>
      <c r="AT564" s="209" t="s">
        <v>181</v>
      </c>
      <c r="AU564" s="209" t="s">
        <v>77</v>
      </c>
      <c r="AY564" s="19" t="s">
        <v>180</v>
      </c>
      <c r="BE564" s="210">
        <f>IF(N564="základní",J564,0)</f>
        <v>0</v>
      </c>
      <c r="BF564" s="210">
        <f>IF(N564="snížená",J564,0)</f>
        <v>0</v>
      </c>
      <c r="BG564" s="210">
        <f>IF(N564="zákl. přenesená",J564,0)</f>
        <v>0</v>
      </c>
      <c r="BH564" s="210">
        <f>IF(N564="sníž. přenesená",J564,0)</f>
        <v>0</v>
      </c>
      <c r="BI564" s="210">
        <f>IF(N564="nulová",J564,0)</f>
        <v>0</v>
      </c>
      <c r="BJ564" s="19" t="s">
        <v>77</v>
      </c>
      <c r="BK564" s="210">
        <f>ROUND(I564*H564,2)</f>
        <v>0</v>
      </c>
      <c r="BL564" s="19" t="s">
        <v>185</v>
      </c>
      <c r="BM564" s="209" t="s">
        <v>566</v>
      </c>
    </row>
    <row r="565" s="14" customFormat="1">
      <c r="A565" s="14"/>
      <c r="B565" s="238"/>
      <c r="C565" s="239"/>
      <c r="D565" s="213" t="s">
        <v>189</v>
      </c>
      <c r="E565" s="240" t="s">
        <v>19</v>
      </c>
      <c r="F565" s="241" t="s">
        <v>567</v>
      </c>
      <c r="G565" s="239"/>
      <c r="H565" s="240" t="s">
        <v>19</v>
      </c>
      <c r="I565" s="242"/>
      <c r="J565" s="239"/>
      <c r="K565" s="239"/>
      <c r="L565" s="243"/>
      <c r="M565" s="244"/>
      <c r="N565" s="245"/>
      <c r="O565" s="245"/>
      <c r="P565" s="245"/>
      <c r="Q565" s="245"/>
      <c r="R565" s="245"/>
      <c r="S565" s="245"/>
      <c r="T565" s="246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47" t="s">
        <v>189</v>
      </c>
      <c r="AU565" s="247" t="s">
        <v>77</v>
      </c>
      <c r="AV565" s="14" t="s">
        <v>77</v>
      </c>
      <c r="AW565" s="14" t="s">
        <v>31</v>
      </c>
      <c r="AX565" s="14" t="s">
        <v>69</v>
      </c>
      <c r="AY565" s="247" t="s">
        <v>180</v>
      </c>
    </row>
    <row r="566" s="12" customFormat="1">
      <c r="A566" s="12"/>
      <c r="B566" s="211"/>
      <c r="C566" s="212"/>
      <c r="D566" s="213" t="s">
        <v>189</v>
      </c>
      <c r="E566" s="214" t="s">
        <v>19</v>
      </c>
      <c r="F566" s="215" t="s">
        <v>568</v>
      </c>
      <c r="G566" s="212"/>
      <c r="H566" s="216">
        <v>69.231999999999999</v>
      </c>
      <c r="I566" s="217"/>
      <c r="J566" s="212"/>
      <c r="K566" s="212"/>
      <c r="L566" s="218"/>
      <c r="M566" s="219"/>
      <c r="N566" s="220"/>
      <c r="O566" s="220"/>
      <c r="P566" s="220"/>
      <c r="Q566" s="220"/>
      <c r="R566" s="220"/>
      <c r="S566" s="220"/>
      <c r="T566" s="221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T566" s="222" t="s">
        <v>189</v>
      </c>
      <c r="AU566" s="222" t="s">
        <v>77</v>
      </c>
      <c r="AV566" s="12" t="s">
        <v>79</v>
      </c>
      <c r="AW566" s="12" t="s">
        <v>31</v>
      </c>
      <c r="AX566" s="12" t="s">
        <v>69</v>
      </c>
      <c r="AY566" s="222" t="s">
        <v>180</v>
      </c>
    </row>
    <row r="567" s="12" customFormat="1">
      <c r="A567" s="12"/>
      <c r="B567" s="211"/>
      <c r="C567" s="212"/>
      <c r="D567" s="213" t="s">
        <v>189</v>
      </c>
      <c r="E567" s="214" t="s">
        <v>19</v>
      </c>
      <c r="F567" s="215" t="s">
        <v>569</v>
      </c>
      <c r="G567" s="212"/>
      <c r="H567" s="216">
        <v>-0.067500000000000004</v>
      </c>
      <c r="I567" s="217"/>
      <c r="J567" s="212"/>
      <c r="K567" s="212"/>
      <c r="L567" s="218"/>
      <c r="M567" s="219"/>
      <c r="N567" s="220"/>
      <c r="O567" s="220"/>
      <c r="P567" s="220"/>
      <c r="Q567" s="220"/>
      <c r="R567" s="220"/>
      <c r="S567" s="220"/>
      <c r="T567" s="221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T567" s="222" t="s">
        <v>189</v>
      </c>
      <c r="AU567" s="222" t="s">
        <v>77</v>
      </c>
      <c r="AV567" s="12" t="s">
        <v>79</v>
      </c>
      <c r="AW567" s="12" t="s">
        <v>31</v>
      </c>
      <c r="AX567" s="12" t="s">
        <v>69</v>
      </c>
      <c r="AY567" s="222" t="s">
        <v>180</v>
      </c>
    </row>
    <row r="568" s="12" customFormat="1">
      <c r="A568" s="12"/>
      <c r="B568" s="211"/>
      <c r="C568" s="212"/>
      <c r="D568" s="213" t="s">
        <v>189</v>
      </c>
      <c r="E568" s="214" t="s">
        <v>19</v>
      </c>
      <c r="F568" s="215" t="s">
        <v>569</v>
      </c>
      <c r="G568" s="212"/>
      <c r="H568" s="216">
        <v>-0.067500000000000004</v>
      </c>
      <c r="I568" s="217"/>
      <c r="J568" s="212"/>
      <c r="K568" s="212"/>
      <c r="L568" s="218"/>
      <c r="M568" s="219"/>
      <c r="N568" s="220"/>
      <c r="O568" s="220"/>
      <c r="P568" s="220"/>
      <c r="Q568" s="220"/>
      <c r="R568" s="220"/>
      <c r="S568" s="220"/>
      <c r="T568" s="221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T568" s="222" t="s">
        <v>189</v>
      </c>
      <c r="AU568" s="222" t="s">
        <v>77</v>
      </c>
      <c r="AV568" s="12" t="s">
        <v>79</v>
      </c>
      <c r="AW568" s="12" t="s">
        <v>31</v>
      </c>
      <c r="AX568" s="12" t="s">
        <v>69</v>
      </c>
      <c r="AY568" s="222" t="s">
        <v>180</v>
      </c>
    </row>
    <row r="569" s="12" customFormat="1">
      <c r="A569" s="12"/>
      <c r="B569" s="211"/>
      <c r="C569" s="212"/>
      <c r="D569" s="213" t="s">
        <v>189</v>
      </c>
      <c r="E569" s="214" t="s">
        <v>19</v>
      </c>
      <c r="F569" s="215" t="s">
        <v>569</v>
      </c>
      <c r="G569" s="212"/>
      <c r="H569" s="216">
        <v>-0.067500000000000004</v>
      </c>
      <c r="I569" s="217"/>
      <c r="J569" s="212"/>
      <c r="K569" s="212"/>
      <c r="L569" s="218"/>
      <c r="M569" s="219"/>
      <c r="N569" s="220"/>
      <c r="O569" s="220"/>
      <c r="P569" s="220"/>
      <c r="Q569" s="220"/>
      <c r="R569" s="220"/>
      <c r="S569" s="220"/>
      <c r="T569" s="221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T569" s="222" t="s">
        <v>189</v>
      </c>
      <c r="AU569" s="222" t="s">
        <v>77</v>
      </c>
      <c r="AV569" s="12" t="s">
        <v>79</v>
      </c>
      <c r="AW569" s="12" t="s">
        <v>31</v>
      </c>
      <c r="AX569" s="12" t="s">
        <v>69</v>
      </c>
      <c r="AY569" s="222" t="s">
        <v>180</v>
      </c>
    </row>
    <row r="570" s="12" customFormat="1">
      <c r="A570" s="12"/>
      <c r="B570" s="211"/>
      <c r="C570" s="212"/>
      <c r="D570" s="213" t="s">
        <v>189</v>
      </c>
      <c r="E570" s="214" t="s">
        <v>19</v>
      </c>
      <c r="F570" s="215" t="s">
        <v>569</v>
      </c>
      <c r="G570" s="212"/>
      <c r="H570" s="216">
        <v>-0.067500000000000004</v>
      </c>
      <c r="I570" s="217"/>
      <c r="J570" s="212"/>
      <c r="K570" s="212"/>
      <c r="L570" s="218"/>
      <c r="M570" s="219"/>
      <c r="N570" s="220"/>
      <c r="O570" s="220"/>
      <c r="P570" s="220"/>
      <c r="Q570" s="220"/>
      <c r="R570" s="220"/>
      <c r="S570" s="220"/>
      <c r="T570" s="221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T570" s="222" t="s">
        <v>189</v>
      </c>
      <c r="AU570" s="222" t="s">
        <v>77</v>
      </c>
      <c r="AV570" s="12" t="s">
        <v>79</v>
      </c>
      <c r="AW570" s="12" t="s">
        <v>31</v>
      </c>
      <c r="AX570" s="12" t="s">
        <v>69</v>
      </c>
      <c r="AY570" s="222" t="s">
        <v>180</v>
      </c>
    </row>
    <row r="571" s="12" customFormat="1">
      <c r="A571" s="12"/>
      <c r="B571" s="211"/>
      <c r="C571" s="212"/>
      <c r="D571" s="213" t="s">
        <v>189</v>
      </c>
      <c r="E571" s="214" t="s">
        <v>19</v>
      </c>
      <c r="F571" s="215" t="s">
        <v>569</v>
      </c>
      <c r="G571" s="212"/>
      <c r="H571" s="216">
        <v>-0.067500000000000004</v>
      </c>
      <c r="I571" s="217"/>
      <c r="J571" s="212"/>
      <c r="K571" s="212"/>
      <c r="L571" s="218"/>
      <c r="M571" s="219"/>
      <c r="N571" s="220"/>
      <c r="O571" s="220"/>
      <c r="P571" s="220"/>
      <c r="Q571" s="220"/>
      <c r="R571" s="220"/>
      <c r="S571" s="220"/>
      <c r="T571" s="221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T571" s="222" t="s">
        <v>189</v>
      </c>
      <c r="AU571" s="222" t="s">
        <v>77</v>
      </c>
      <c r="AV571" s="12" t="s">
        <v>79</v>
      </c>
      <c r="AW571" s="12" t="s">
        <v>31</v>
      </c>
      <c r="AX571" s="12" t="s">
        <v>69</v>
      </c>
      <c r="AY571" s="222" t="s">
        <v>180</v>
      </c>
    </row>
    <row r="572" s="12" customFormat="1">
      <c r="A572" s="12"/>
      <c r="B572" s="211"/>
      <c r="C572" s="212"/>
      <c r="D572" s="213" t="s">
        <v>189</v>
      </c>
      <c r="E572" s="214" t="s">
        <v>19</v>
      </c>
      <c r="F572" s="215" t="s">
        <v>569</v>
      </c>
      <c r="G572" s="212"/>
      <c r="H572" s="216">
        <v>-0.067500000000000004</v>
      </c>
      <c r="I572" s="217"/>
      <c r="J572" s="212"/>
      <c r="K572" s="212"/>
      <c r="L572" s="218"/>
      <c r="M572" s="219"/>
      <c r="N572" s="220"/>
      <c r="O572" s="220"/>
      <c r="P572" s="220"/>
      <c r="Q572" s="220"/>
      <c r="R572" s="220"/>
      <c r="S572" s="220"/>
      <c r="T572" s="221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T572" s="222" t="s">
        <v>189</v>
      </c>
      <c r="AU572" s="222" t="s">
        <v>77</v>
      </c>
      <c r="AV572" s="12" t="s">
        <v>79</v>
      </c>
      <c r="AW572" s="12" t="s">
        <v>31</v>
      </c>
      <c r="AX572" s="12" t="s">
        <v>69</v>
      </c>
      <c r="AY572" s="222" t="s">
        <v>180</v>
      </c>
    </row>
    <row r="573" s="12" customFormat="1">
      <c r="A573" s="12"/>
      <c r="B573" s="211"/>
      <c r="C573" s="212"/>
      <c r="D573" s="213" t="s">
        <v>189</v>
      </c>
      <c r="E573" s="214" t="s">
        <v>19</v>
      </c>
      <c r="F573" s="215" t="s">
        <v>570</v>
      </c>
      <c r="G573" s="212"/>
      <c r="H573" s="216">
        <v>-6.1912000000000003</v>
      </c>
      <c r="I573" s="217"/>
      <c r="J573" s="212"/>
      <c r="K573" s="212"/>
      <c r="L573" s="218"/>
      <c r="M573" s="219"/>
      <c r="N573" s="220"/>
      <c r="O573" s="220"/>
      <c r="P573" s="220"/>
      <c r="Q573" s="220"/>
      <c r="R573" s="220"/>
      <c r="S573" s="220"/>
      <c r="T573" s="221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T573" s="222" t="s">
        <v>189</v>
      </c>
      <c r="AU573" s="222" t="s">
        <v>77</v>
      </c>
      <c r="AV573" s="12" t="s">
        <v>79</v>
      </c>
      <c r="AW573" s="12" t="s">
        <v>31</v>
      </c>
      <c r="AX573" s="12" t="s">
        <v>69</v>
      </c>
      <c r="AY573" s="222" t="s">
        <v>180</v>
      </c>
    </row>
    <row r="574" s="12" customFormat="1">
      <c r="A574" s="12"/>
      <c r="B574" s="211"/>
      <c r="C574" s="212"/>
      <c r="D574" s="213" t="s">
        <v>189</v>
      </c>
      <c r="E574" s="214" t="s">
        <v>19</v>
      </c>
      <c r="F574" s="215" t="s">
        <v>571</v>
      </c>
      <c r="G574" s="212"/>
      <c r="H574" s="216">
        <v>-5.9879499999999997</v>
      </c>
      <c r="I574" s="217"/>
      <c r="J574" s="212"/>
      <c r="K574" s="212"/>
      <c r="L574" s="218"/>
      <c r="M574" s="219"/>
      <c r="N574" s="220"/>
      <c r="O574" s="220"/>
      <c r="P574" s="220"/>
      <c r="Q574" s="220"/>
      <c r="R574" s="220"/>
      <c r="S574" s="220"/>
      <c r="T574" s="221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T574" s="222" t="s">
        <v>189</v>
      </c>
      <c r="AU574" s="222" t="s">
        <v>77</v>
      </c>
      <c r="AV574" s="12" t="s">
        <v>79</v>
      </c>
      <c r="AW574" s="12" t="s">
        <v>31</v>
      </c>
      <c r="AX574" s="12" t="s">
        <v>69</v>
      </c>
      <c r="AY574" s="222" t="s">
        <v>180</v>
      </c>
    </row>
    <row r="575" s="12" customFormat="1">
      <c r="A575" s="12"/>
      <c r="B575" s="211"/>
      <c r="C575" s="212"/>
      <c r="D575" s="213" t="s">
        <v>189</v>
      </c>
      <c r="E575" s="214" t="s">
        <v>19</v>
      </c>
      <c r="F575" s="215" t="s">
        <v>572</v>
      </c>
      <c r="G575" s="212"/>
      <c r="H575" s="216">
        <v>-1.3806000000000001</v>
      </c>
      <c r="I575" s="217"/>
      <c r="J575" s="212"/>
      <c r="K575" s="212"/>
      <c r="L575" s="218"/>
      <c r="M575" s="219"/>
      <c r="N575" s="220"/>
      <c r="O575" s="220"/>
      <c r="P575" s="220"/>
      <c r="Q575" s="220"/>
      <c r="R575" s="220"/>
      <c r="S575" s="220"/>
      <c r="T575" s="221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T575" s="222" t="s">
        <v>189</v>
      </c>
      <c r="AU575" s="222" t="s">
        <v>77</v>
      </c>
      <c r="AV575" s="12" t="s">
        <v>79</v>
      </c>
      <c r="AW575" s="12" t="s">
        <v>31</v>
      </c>
      <c r="AX575" s="12" t="s">
        <v>69</v>
      </c>
      <c r="AY575" s="222" t="s">
        <v>180</v>
      </c>
    </row>
    <row r="576" s="15" customFormat="1">
      <c r="A576" s="15"/>
      <c r="B576" s="248"/>
      <c r="C576" s="249"/>
      <c r="D576" s="213" t="s">
        <v>189</v>
      </c>
      <c r="E576" s="250" t="s">
        <v>19</v>
      </c>
      <c r="F576" s="251" t="s">
        <v>256</v>
      </c>
      <c r="G576" s="249"/>
      <c r="H576" s="252">
        <v>55.267250000000026</v>
      </c>
      <c r="I576" s="253"/>
      <c r="J576" s="249"/>
      <c r="K576" s="249"/>
      <c r="L576" s="254"/>
      <c r="M576" s="255"/>
      <c r="N576" s="256"/>
      <c r="O576" s="256"/>
      <c r="P576" s="256"/>
      <c r="Q576" s="256"/>
      <c r="R576" s="256"/>
      <c r="S576" s="256"/>
      <c r="T576" s="257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58" t="s">
        <v>189</v>
      </c>
      <c r="AU576" s="258" t="s">
        <v>77</v>
      </c>
      <c r="AV576" s="15" t="s">
        <v>195</v>
      </c>
      <c r="AW576" s="15" t="s">
        <v>31</v>
      </c>
      <c r="AX576" s="15" t="s">
        <v>69</v>
      </c>
      <c r="AY576" s="258" t="s">
        <v>180</v>
      </c>
    </row>
    <row r="577" s="12" customFormat="1">
      <c r="A577" s="12"/>
      <c r="B577" s="211"/>
      <c r="C577" s="212"/>
      <c r="D577" s="213" t="s">
        <v>189</v>
      </c>
      <c r="E577" s="214" t="s">
        <v>19</v>
      </c>
      <c r="F577" s="215" t="s">
        <v>573</v>
      </c>
      <c r="G577" s="212"/>
      <c r="H577" s="216">
        <v>44.549999999999997</v>
      </c>
      <c r="I577" s="217"/>
      <c r="J577" s="212"/>
      <c r="K577" s="212"/>
      <c r="L577" s="218"/>
      <c r="M577" s="219"/>
      <c r="N577" s="220"/>
      <c r="O577" s="220"/>
      <c r="P577" s="220"/>
      <c r="Q577" s="220"/>
      <c r="R577" s="220"/>
      <c r="S577" s="220"/>
      <c r="T577" s="221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T577" s="222" t="s">
        <v>189</v>
      </c>
      <c r="AU577" s="222" t="s">
        <v>77</v>
      </c>
      <c r="AV577" s="12" t="s">
        <v>79</v>
      </c>
      <c r="AW577" s="12" t="s">
        <v>31</v>
      </c>
      <c r="AX577" s="12" t="s">
        <v>69</v>
      </c>
      <c r="AY577" s="222" t="s">
        <v>180</v>
      </c>
    </row>
    <row r="578" s="15" customFormat="1">
      <c r="A578" s="15"/>
      <c r="B578" s="248"/>
      <c r="C578" s="249"/>
      <c r="D578" s="213" t="s">
        <v>189</v>
      </c>
      <c r="E578" s="250" t="s">
        <v>19</v>
      </c>
      <c r="F578" s="251" t="s">
        <v>256</v>
      </c>
      <c r="G578" s="249"/>
      <c r="H578" s="252">
        <v>44.549999999999997</v>
      </c>
      <c r="I578" s="253"/>
      <c r="J578" s="249"/>
      <c r="K578" s="249"/>
      <c r="L578" s="254"/>
      <c r="M578" s="255"/>
      <c r="N578" s="256"/>
      <c r="O578" s="256"/>
      <c r="P578" s="256"/>
      <c r="Q578" s="256"/>
      <c r="R578" s="256"/>
      <c r="S578" s="256"/>
      <c r="T578" s="257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58" t="s">
        <v>189</v>
      </c>
      <c r="AU578" s="258" t="s">
        <v>77</v>
      </c>
      <c r="AV578" s="15" t="s">
        <v>195</v>
      </c>
      <c r="AW578" s="15" t="s">
        <v>31</v>
      </c>
      <c r="AX578" s="15" t="s">
        <v>69</v>
      </c>
      <c r="AY578" s="258" t="s">
        <v>180</v>
      </c>
    </row>
    <row r="579" s="13" customFormat="1">
      <c r="A579" s="13"/>
      <c r="B579" s="223"/>
      <c r="C579" s="224"/>
      <c r="D579" s="213" t="s">
        <v>189</v>
      </c>
      <c r="E579" s="225" t="s">
        <v>19</v>
      </c>
      <c r="F579" s="226" t="s">
        <v>194</v>
      </c>
      <c r="G579" s="224"/>
      <c r="H579" s="227">
        <v>99.81725000000003</v>
      </c>
      <c r="I579" s="228"/>
      <c r="J579" s="224"/>
      <c r="K579" s="224"/>
      <c r="L579" s="229"/>
      <c r="M579" s="230"/>
      <c r="N579" s="231"/>
      <c r="O579" s="231"/>
      <c r="P579" s="231"/>
      <c r="Q579" s="231"/>
      <c r="R579" s="231"/>
      <c r="S579" s="231"/>
      <c r="T579" s="23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3" t="s">
        <v>189</v>
      </c>
      <c r="AU579" s="233" t="s">
        <v>77</v>
      </c>
      <c r="AV579" s="13" t="s">
        <v>185</v>
      </c>
      <c r="AW579" s="13" t="s">
        <v>31</v>
      </c>
      <c r="AX579" s="13" t="s">
        <v>77</v>
      </c>
      <c r="AY579" s="233" t="s">
        <v>180</v>
      </c>
    </row>
    <row r="580" s="2" customFormat="1" ht="33" customHeight="1">
      <c r="A580" s="40"/>
      <c r="B580" s="41"/>
      <c r="C580" s="198" t="s">
        <v>321</v>
      </c>
      <c r="D580" s="198" t="s">
        <v>181</v>
      </c>
      <c r="E580" s="199" t="s">
        <v>574</v>
      </c>
      <c r="F580" s="200" t="s">
        <v>575</v>
      </c>
      <c r="G580" s="201" t="s">
        <v>307</v>
      </c>
      <c r="H580" s="202">
        <v>593.64999999999998</v>
      </c>
      <c r="I580" s="203"/>
      <c r="J580" s="204">
        <f>ROUND(I580*H580,2)</f>
        <v>0</v>
      </c>
      <c r="K580" s="200" t="s">
        <v>19</v>
      </c>
      <c r="L580" s="46"/>
      <c r="M580" s="205" t="s">
        <v>19</v>
      </c>
      <c r="N580" s="206" t="s">
        <v>40</v>
      </c>
      <c r="O580" s="86"/>
      <c r="P580" s="207">
        <f>O580*H580</f>
        <v>0</v>
      </c>
      <c r="Q580" s="207">
        <v>0</v>
      </c>
      <c r="R580" s="207">
        <f>Q580*H580</f>
        <v>0</v>
      </c>
      <c r="S580" s="207">
        <v>0</v>
      </c>
      <c r="T580" s="208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09" t="s">
        <v>185</v>
      </c>
      <c r="AT580" s="209" t="s">
        <v>181</v>
      </c>
      <c r="AU580" s="209" t="s">
        <v>77</v>
      </c>
      <c r="AY580" s="19" t="s">
        <v>180</v>
      </c>
      <c r="BE580" s="210">
        <f>IF(N580="základní",J580,0)</f>
        <v>0</v>
      </c>
      <c r="BF580" s="210">
        <f>IF(N580="snížená",J580,0)</f>
        <v>0</v>
      </c>
      <c r="BG580" s="210">
        <f>IF(N580="zákl. přenesená",J580,0)</f>
        <v>0</v>
      </c>
      <c r="BH580" s="210">
        <f>IF(N580="sníž. přenesená",J580,0)</f>
        <v>0</v>
      </c>
      <c r="BI580" s="210">
        <f>IF(N580="nulová",J580,0)</f>
        <v>0</v>
      </c>
      <c r="BJ580" s="19" t="s">
        <v>77</v>
      </c>
      <c r="BK580" s="210">
        <f>ROUND(I580*H580,2)</f>
        <v>0</v>
      </c>
      <c r="BL580" s="19" t="s">
        <v>185</v>
      </c>
      <c r="BM580" s="209" t="s">
        <v>576</v>
      </c>
    </row>
    <row r="581" s="2" customFormat="1">
      <c r="A581" s="40"/>
      <c r="B581" s="41"/>
      <c r="C581" s="42"/>
      <c r="D581" s="213" t="s">
        <v>217</v>
      </c>
      <c r="E581" s="42"/>
      <c r="F581" s="234" t="s">
        <v>577</v>
      </c>
      <c r="G581" s="42"/>
      <c r="H581" s="42"/>
      <c r="I581" s="235"/>
      <c r="J581" s="42"/>
      <c r="K581" s="42"/>
      <c r="L581" s="46"/>
      <c r="M581" s="236"/>
      <c r="N581" s="237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217</v>
      </c>
      <c r="AU581" s="19" t="s">
        <v>77</v>
      </c>
    </row>
    <row r="582" s="12" customFormat="1">
      <c r="A582" s="12"/>
      <c r="B582" s="211"/>
      <c r="C582" s="212"/>
      <c r="D582" s="213" t="s">
        <v>189</v>
      </c>
      <c r="E582" s="214" t="s">
        <v>19</v>
      </c>
      <c r="F582" s="215" t="s">
        <v>578</v>
      </c>
      <c r="G582" s="212"/>
      <c r="H582" s="216">
        <v>346.14999999999998</v>
      </c>
      <c r="I582" s="217"/>
      <c r="J582" s="212"/>
      <c r="K582" s="212"/>
      <c r="L582" s="218"/>
      <c r="M582" s="219"/>
      <c r="N582" s="220"/>
      <c r="O582" s="220"/>
      <c r="P582" s="220"/>
      <c r="Q582" s="220"/>
      <c r="R582" s="220"/>
      <c r="S582" s="220"/>
      <c r="T582" s="221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T582" s="222" t="s">
        <v>189</v>
      </c>
      <c r="AU582" s="222" t="s">
        <v>77</v>
      </c>
      <c r="AV582" s="12" t="s">
        <v>79</v>
      </c>
      <c r="AW582" s="12" t="s">
        <v>31</v>
      </c>
      <c r="AX582" s="12" t="s">
        <v>69</v>
      </c>
      <c r="AY582" s="222" t="s">
        <v>180</v>
      </c>
    </row>
    <row r="583" s="12" customFormat="1">
      <c r="A583" s="12"/>
      <c r="B583" s="211"/>
      <c r="C583" s="212"/>
      <c r="D583" s="213" t="s">
        <v>189</v>
      </c>
      <c r="E583" s="214" t="s">
        <v>19</v>
      </c>
      <c r="F583" s="215" t="s">
        <v>579</v>
      </c>
      <c r="G583" s="212"/>
      <c r="H583" s="216">
        <v>247.5</v>
      </c>
      <c r="I583" s="217"/>
      <c r="J583" s="212"/>
      <c r="K583" s="212"/>
      <c r="L583" s="218"/>
      <c r="M583" s="219"/>
      <c r="N583" s="220"/>
      <c r="O583" s="220"/>
      <c r="P583" s="220"/>
      <c r="Q583" s="220"/>
      <c r="R583" s="220"/>
      <c r="S583" s="220"/>
      <c r="T583" s="221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T583" s="222" t="s">
        <v>189</v>
      </c>
      <c r="AU583" s="222" t="s">
        <v>77</v>
      </c>
      <c r="AV583" s="12" t="s">
        <v>79</v>
      </c>
      <c r="AW583" s="12" t="s">
        <v>31</v>
      </c>
      <c r="AX583" s="12" t="s">
        <v>69</v>
      </c>
      <c r="AY583" s="222" t="s">
        <v>180</v>
      </c>
    </row>
    <row r="584" s="13" customFormat="1">
      <c r="A584" s="13"/>
      <c r="B584" s="223"/>
      <c r="C584" s="224"/>
      <c r="D584" s="213" t="s">
        <v>189</v>
      </c>
      <c r="E584" s="225" t="s">
        <v>19</v>
      </c>
      <c r="F584" s="226" t="s">
        <v>194</v>
      </c>
      <c r="G584" s="224"/>
      <c r="H584" s="227">
        <v>593.64999999999998</v>
      </c>
      <c r="I584" s="228"/>
      <c r="J584" s="224"/>
      <c r="K584" s="224"/>
      <c r="L584" s="229"/>
      <c r="M584" s="230"/>
      <c r="N584" s="231"/>
      <c r="O584" s="231"/>
      <c r="P584" s="231"/>
      <c r="Q584" s="231"/>
      <c r="R584" s="231"/>
      <c r="S584" s="231"/>
      <c r="T584" s="232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3" t="s">
        <v>189</v>
      </c>
      <c r="AU584" s="233" t="s">
        <v>77</v>
      </c>
      <c r="AV584" s="13" t="s">
        <v>185</v>
      </c>
      <c r="AW584" s="13" t="s">
        <v>31</v>
      </c>
      <c r="AX584" s="13" t="s">
        <v>77</v>
      </c>
      <c r="AY584" s="233" t="s">
        <v>180</v>
      </c>
    </row>
    <row r="585" s="2" customFormat="1" ht="33" customHeight="1">
      <c r="A585" s="40"/>
      <c r="B585" s="41"/>
      <c r="C585" s="198" t="s">
        <v>580</v>
      </c>
      <c r="D585" s="198" t="s">
        <v>181</v>
      </c>
      <c r="E585" s="199" t="s">
        <v>581</v>
      </c>
      <c r="F585" s="200" t="s">
        <v>582</v>
      </c>
      <c r="G585" s="201" t="s">
        <v>307</v>
      </c>
      <c r="H585" s="202">
        <v>593.64999999999998</v>
      </c>
      <c r="I585" s="203"/>
      <c r="J585" s="204">
        <f>ROUND(I585*H585,2)</f>
        <v>0</v>
      </c>
      <c r="K585" s="200" t="s">
        <v>19</v>
      </c>
      <c r="L585" s="46"/>
      <c r="M585" s="205" t="s">
        <v>19</v>
      </c>
      <c r="N585" s="206" t="s">
        <v>40</v>
      </c>
      <c r="O585" s="86"/>
      <c r="P585" s="207">
        <f>O585*H585</f>
        <v>0</v>
      </c>
      <c r="Q585" s="207">
        <v>0</v>
      </c>
      <c r="R585" s="207">
        <f>Q585*H585</f>
        <v>0</v>
      </c>
      <c r="S585" s="207">
        <v>0</v>
      </c>
      <c r="T585" s="208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09" t="s">
        <v>185</v>
      </c>
      <c r="AT585" s="209" t="s">
        <v>181</v>
      </c>
      <c r="AU585" s="209" t="s">
        <v>77</v>
      </c>
      <c r="AY585" s="19" t="s">
        <v>180</v>
      </c>
      <c r="BE585" s="210">
        <f>IF(N585="základní",J585,0)</f>
        <v>0</v>
      </c>
      <c r="BF585" s="210">
        <f>IF(N585="snížená",J585,0)</f>
        <v>0</v>
      </c>
      <c r="BG585" s="210">
        <f>IF(N585="zákl. přenesená",J585,0)</f>
        <v>0</v>
      </c>
      <c r="BH585" s="210">
        <f>IF(N585="sníž. přenesená",J585,0)</f>
        <v>0</v>
      </c>
      <c r="BI585" s="210">
        <f>IF(N585="nulová",J585,0)</f>
        <v>0</v>
      </c>
      <c r="BJ585" s="19" t="s">
        <v>77</v>
      </c>
      <c r="BK585" s="210">
        <f>ROUND(I585*H585,2)</f>
        <v>0</v>
      </c>
      <c r="BL585" s="19" t="s">
        <v>185</v>
      </c>
      <c r="BM585" s="209" t="s">
        <v>583</v>
      </c>
    </row>
    <row r="586" s="2" customFormat="1">
      <c r="A586" s="40"/>
      <c r="B586" s="41"/>
      <c r="C586" s="42"/>
      <c r="D586" s="213" t="s">
        <v>217</v>
      </c>
      <c r="E586" s="42"/>
      <c r="F586" s="234" t="s">
        <v>577</v>
      </c>
      <c r="G586" s="42"/>
      <c r="H586" s="42"/>
      <c r="I586" s="235"/>
      <c r="J586" s="42"/>
      <c r="K586" s="42"/>
      <c r="L586" s="46"/>
      <c r="M586" s="236"/>
      <c r="N586" s="237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217</v>
      </c>
      <c r="AU586" s="19" t="s">
        <v>77</v>
      </c>
    </row>
    <row r="587" s="12" customFormat="1">
      <c r="A587" s="12"/>
      <c r="B587" s="211"/>
      <c r="C587" s="212"/>
      <c r="D587" s="213" t="s">
        <v>189</v>
      </c>
      <c r="E587" s="214" t="s">
        <v>19</v>
      </c>
      <c r="F587" s="215" t="s">
        <v>578</v>
      </c>
      <c r="G587" s="212"/>
      <c r="H587" s="216">
        <v>346.14999999999998</v>
      </c>
      <c r="I587" s="217"/>
      <c r="J587" s="212"/>
      <c r="K587" s="212"/>
      <c r="L587" s="218"/>
      <c r="M587" s="219"/>
      <c r="N587" s="220"/>
      <c r="O587" s="220"/>
      <c r="P587" s="220"/>
      <c r="Q587" s="220"/>
      <c r="R587" s="220"/>
      <c r="S587" s="220"/>
      <c r="T587" s="221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T587" s="222" t="s">
        <v>189</v>
      </c>
      <c r="AU587" s="222" t="s">
        <v>77</v>
      </c>
      <c r="AV587" s="12" t="s">
        <v>79</v>
      </c>
      <c r="AW587" s="12" t="s">
        <v>31</v>
      </c>
      <c r="AX587" s="12" t="s">
        <v>69</v>
      </c>
      <c r="AY587" s="222" t="s">
        <v>180</v>
      </c>
    </row>
    <row r="588" s="12" customFormat="1">
      <c r="A588" s="12"/>
      <c r="B588" s="211"/>
      <c r="C588" s="212"/>
      <c r="D588" s="213" t="s">
        <v>189</v>
      </c>
      <c r="E588" s="214" t="s">
        <v>19</v>
      </c>
      <c r="F588" s="215" t="s">
        <v>579</v>
      </c>
      <c r="G588" s="212"/>
      <c r="H588" s="216">
        <v>247.5</v>
      </c>
      <c r="I588" s="217"/>
      <c r="J588" s="212"/>
      <c r="K588" s="212"/>
      <c r="L588" s="218"/>
      <c r="M588" s="219"/>
      <c r="N588" s="220"/>
      <c r="O588" s="220"/>
      <c r="P588" s="220"/>
      <c r="Q588" s="220"/>
      <c r="R588" s="220"/>
      <c r="S588" s="220"/>
      <c r="T588" s="221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T588" s="222" t="s">
        <v>189</v>
      </c>
      <c r="AU588" s="222" t="s">
        <v>77</v>
      </c>
      <c r="AV588" s="12" t="s">
        <v>79</v>
      </c>
      <c r="AW588" s="12" t="s">
        <v>31</v>
      </c>
      <c r="AX588" s="12" t="s">
        <v>69</v>
      </c>
      <c r="AY588" s="222" t="s">
        <v>180</v>
      </c>
    </row>
    <row r="589" s="13" customFormat="1">
      <c r="A589" s="13"/>
      <c r="B589" s="223"/>
      <c r="C589" s="224"/>
      <c r="D589" s="213" t="s">
        <v>189</v>
      </c>
      <c r="E589" s="225" t="s">
        <v>19</v>
      </c>
      <c r="F589" s="226" t="s">
        <v>194</v>
      </c>
      <c r="G589" s="224"/>
      <c r="H589" s="227">
        <v>593.64999999999998</v>
      </c>
      <c r="I589" s="228"/>
      <c r="J589" s="224"/>
      <c r="K589" s="224"/>
      <c r="L589" s="229"/>
      <c r="M589" s="230"/>
      <c r="N589" s="231"/>
      <c r="O589" s="231"/>
      <c r="P589" s="231"/>
      <c r="Q589" s="231"/>
      <c r="R589" s="231"/>
      <c r="S589" s="231"/>
      <c r="T589" s="23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3" t="s">
        <v>189</v>
      </c>
      <c r="AU589" s="233" t="s">
        <v>77</v>
      </c>
      <c r="AV589" s="13" t="s">
        <v>185</v>
      </c>
      <c r="AW589" s="13" t="s">
        <v>31</v>
      </c>
      <c r="AX589" s="13" t="s">
        <v>77</v>
      </c>
      <c r="AY589" s="233" t="s">
        <v>180</v>
      </c>
    </row>
    <row r="590" s="2" customFormat="1" ht="90" customHeight="1">
      <c r="A590" s="40"/>
      <c r="B590" s="41"/>
      <c r="C590" s="198" t="s">
        <v>330</v>
      </c>
      <c r="D590" s="198" t="s">
        <v>181</v>
      </c>
      <c r="E590" s="199" t="s">
        <v>584</v>
      </c>
      <c r="F590" s="200" t="s">
        <v>585</v>
      </c>
      <c r="G590" s="201" t="s">
        <v>320</v>
      </c>
      <c r="H590" s="202">
        <v>9.0205000000000002</v>
      </c>
      <c r="I590" s="203"/>
      <c r="J590" s="204">
        <f>ROUND(I590*H590,2)</f>
        <v>0</v>
      </c>
      <c r="K590" s="200" t="s">
        <v>19</v>
      </c>
      <c r="L590" s="46"/>
      <c r="M590" s="205" t="s">
        <v>19</v>
      </c>
      <c r="N590" s="206" t="s">
        <v>40</v>
      </c>
      <c r="O590" s="86"/>
      <c r="P590" s="207">
        <f>O590*H590</f>
        <v>0</v>
      </c>
      <c r="Q590" s="207">
        <v>0</v>
      </c>
      <c r="R590" s="207">
        <f>Q590*H590</f>
        <v>0</v>
      </c>
      <c r="S590" s="207">
        <v>0</v>
      </c>
      <c r="T590" s="208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09" t="s">
        <v>185</v>
      </c>
      <c r="AT590" s="209" t="s">
        <v>181</v>
      </c>
      <c r="AU590" s="209" t="s">
        <v>77</v>
      </c>
      <c r="AY590" s="19" t="s">
        <v>180</v>
      </c>
      <c r="BE590" s="210">
        <f>IF(N590="základní",J590,0)</f>
        <v>0</v>
      </c>
      <c r="BF590" s="210">
        <f>IF(N590="snížená",J590,0)</f>
        <v>0</v>
      </c>
      <c r="BG590" s="210">
        <f>IF(N590="zákl. přenesená",J590,0)</f>
        <v>0</v>
      </c>
      <c r="BH590" s="210">
        <f>IF(N590="sníž. přenesená",J590,0)</f>
        <v>0</v>
      </c>
      <c r="BI590" s="210">
        <f>IF(N590="nulová",J590,0)</f>
        <v>0</v>
      </c>
      <c r="BJ590" s="19" t="s">
        <v>77</v>
      </c>
      <c r="BK590" s="210">
        <f>ROUND(I590*H590,2)</f>
        <v>0</v>
      </c>
      <c r="BL590" s="19" t="s">
        <v>185</v>
      </c>
      <c r="BM590" s="209" t="s">
        <v>586</v>
      </c>
    </row>
    <row r="591" s="12" customFormat="1">
      <c r="A591" s="12"/>
      <c r="B591" s="211"/>
      <c r="C591" s="212"/>
      <c r="D591" s="213" t="s">
        <v>189</v>
      </c>
      <c r="E591" s="214" t="s">
        <v>19</v>
      </c>
      <c r="F591" s="215" t="s">
        <v>587</v>
      </c>
      <c r="G591" s="212"/>
      <c r="H591" s="216">
        <v>5.7910000000000004</v>
      </c>
      <c r="I591" s="217"/>
      <c r="J591" s="212"/>
      <c r="K591" s="212"/>
      <c r="L591" s="218"/>
      <c r="M591" s="219"/>
      <c r="N591" s="220"/>
      <c r="O591" s="220"/>
      <c r="P591" s="220"/>
      <c r="Q591" s="220"/>
      <c r="R591" s="220"/>
      <c r="S591" s="220"/>
      <c r="T591" s="221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T591" s="222" t="s">
        <v>189</v>
      </c>
      <c r="AU591" s="222" t="s">
        <v>77</v>
      </c>
      <c r="AV591" s="12" t="s">
        <v>79</v>
      </c>
      <c r="AW591" s="12" t="s">
        <v>31</v>
      </c>
      <c r="AX591" s="12" t="s">
        <v>69</v>
      </c>
      <c r="AY591" s="222" t="s">
        <v>180</v>
      </c>
    </row>
    <row r="592" s="12" customFormat="1">
      <c r="A592" s="12"/>
      <c r="B592" s="211"/>
      <c r="C592" s="212"/>
      <c r="D592" s="213" t="s">
        <v>189</v>
      </c>
      <c r="E592" s="214" t="s">
        <v>19</v>
      </c>
      <c r="F592" s="215" t="s">
        <v>588</v>
      </c>
      <c r="G592" s="212"/>
      <c r="H592" s="216">
        <v>3.2294999999999998</v>
      </c>
      <c r="I592" s="217"/>
      <c r="J592" s="212"/>
      <c r="K592" s="212"/>
      <c r="L592" s="218"/>
      <c r="M592" s="219"/>
      <c r="N592" s="220"/>
      <c r="O592" s="220"/>
      <c r="P592" s="220"/>
      <c r="Q592" s="220"/>
      <c r="R592" s="220"/>
      <c r="S592" s="220"/>
      <c r="T592" s="221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T592" s="222" t="s">
        <v>189</v>
      </c>
      <c r="AU592" s="222" t="s">
        <v>77</v>
      </c>
      <c r="AV592" s="12" t="s">
        <v>79</v>
      </c>
      <c r="AW592" s="12" t="s">
        <v>31</v>
      </c>
      <c r="AX592" s="12" t="s">
        <v>69</v>
      </c>
      <c r="AY592" s="222" t="s">
        <v>180</v>
      </c>
    </row>
    <row r="593" s="13" customFormat="1">
      <c r="A593" s="13"/>
      <c r="B593" s="223"/>
      <c r="C593" s="224"/>
      <c r="D593" s="213" t="s">
        <v>189</v>
      </c>
      <c r="E593" s="225" t="s">
        <v>19</v>
      </c>
      <c r="F593" s="226" t="s">
        <v>194</v>
      </c>
      <c r="G593" s="224"/>
      <c r="H593" s="227">
        <v>9.0205000000000002</v>
      </c>
      <c r="I593" s="228"/>
      <c r="J593" s="224"/>
      <c r="K593" s="224"/>
      <c r="L593" s="229"/>
      <c r="M593" s="230"/>
      <c r="N593" s="231"/>
      <c r="O593" s="231"/>
      <c r="P593" s="231"/>
      <c r="Q593" s="231"/>
      <c r="R593" s="231"/>
      <c r="S593" s="231"/>
      <c r="T593" s="23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3" t="s">
        <v>189</v>
      </c>
      <c r="AU593" s="233" t="s">
        <v>77</v>
      </c>
      <c r="AV593" s="13" t="s">
        <v>185</v>
      </c>
      <c r="AW593" s="13" t="s">
        <v>31</v>
      </c>
      <c r="AX593" s="13" t="s">
        <v>77</v>
      </c>
      <c r="AY593" s="233" t="s">
        <v>180</v>
      </c>
    </row>
    <row r="594" s="2" customFormat="1" ht="33" customHeight="1">
      <c r="A594" s="40"/>
      <c r="B594" s="41"/>
      <c r="C594" s="198" t="s">
        <v>589</v>
      </c>
      <c r="D594" s="198" t="s">
        <v>181</v>
      </c>
      <c r="E594" s="199" t="s">
        <v>590</v>
      </c>
      <c r="F594" s="200" t="s">
        <v>591</v>
      </c>
      <c r="G594" s="201" t="s">
        <v>188</v>
      </c>
      <c r="H594" s="202">
        <v>2.2999999999999998</v>
      </c>
      <c r="I594" s="203"/>
      <c r="J594" s="204">
        <f>ROUND(I594*H594,2)</f>
        <v>0</v>
      </c>
      <c r="K594" s="200" t="s">
        <v>19</v>
      </c>
      <c r="L594" s="46"/>
      <c r="M594" s="205" t="s">
        <v>19</v>
      </c>
      <c r="N594" s="206" t="s">
        <v>40</v>
      </c>
      <c r="O594" s="86"/>
      <c r="P594" s="207">
        <f>O594*H594</f>
        <v>0</v>
      </c>
      <c r="Q594" s="207">
        <v>0</v>
      </c>
      <c r="R594" s="207">
        <f>Q594*H594</f>
        <v>0</v>
      </c>
      <c r="S594" s="207">
        <v>0</v>
      </c>
      <c r="T594" s="208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09" t="s">
        <v>185</v>
      </c>
      <c r="AT594" s="209" t="s">
        <v>181</v>
      </c>
      <c r="AU594" s="209" t="s">
        <v>77</v>
      </c>
      <c r="AY594" s="19" t="s">
        <v>180</v>
      </c>
      <c r="BE594" s="210">
        <f>IF(N594="základní",J594,0)</f>
        <v>0</v>
      </c>
      <c r="BF594" s="210">
        <f>IF(N594="snížená",J594,0)</f>
        <v>0</v>
      </c>
      <c r="BG594" s="210">
        <f>IF(N594="zákl. přenesená",J594,0)</f>
        <v>0</v>
      </c>
      <c r="BH594" s="210">
        <f>IF(N594="sníž. přenesená",J594,0)</f>
        <v>0</v>
      </c>
      <c r="BI594" s="210">
        <f>IF(N594="nulová",J594,0)</f>
        <v>0</v>
      </c>
      <c r="BJ594" s="19" t="s">
        <v>77</v>
      </c>
      <c r="BK594" s="210">
        <f>ROUND(I594*H594,2)</f>
        <v>0</v>
      </c>
      <c r="BL594" s="19" t="s">
        <v>185</v>
      </c>
      <c r="BM594" s="209" t="s">
        <v>592</v>
      </c>
    </row>
    <row r="595" s="14" customFormat="1">
      <c r="A595" s="14"/>
      <c r="B595" s="238"/>
      <c r="C595" s="239"/>
      <c r="D595" s="213" t="s">
        <v>189</v>
      </c>
      <c r="E595" s="240" t="s">
        <v>19</v>
      </c>
      <c r="F595" s="241" t="s">
        <v>237</v>
      </c>
      <c r="G595" s="239"/>
      <c r="H595" s="240" t="s">
        <v>19</v>
      </c>
      <c r="I595" s="242"/>
      <c r="J595" s="239"/>
      <c r="K595" s="239"/>
      <c r="L595" s="243"/>
      <c r="M595" s="244"/>
      <c r="N595" s="245"/>
      <c r="O595" s="245"/>
      <c r="P595" s="245"/>
      <c r="Q595" s="245"/>
      <c r="R595" s="245"/>
      <c r="S595" s="245"/>
      <c r="T595" s="24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47" t="s">
        <v>189</v>
      </c>
      <c r="AU595" s="247" t="s">
        <v>77</v>
      </c>
      <c r="AV595" s="14" t="s">
        <v>77</v>
      </c>
      <c r="AW595" s="14" t="s">
        <v>31</v>
      </c>
      <c r="AX595" s="14" t="s">
        <v>69</v>
      </c>
      <c r="AY595" s="247" t="s">
        <v>180</v>
      </c>
    </row>
    <row r="596" s="12" customFormat="1">
      <c r="A596" s="12"/>
      <c r="B596" s="211"/>
      <c r="C596" s="212"/>
      <c r="D596" s="213" t="s">
        <v>189</v>
      </c>
      <c r="E596" s="214" t="s">
        <v>19</v>
      </c>
      <c r="F596" s="215" t="s">
        <v>593</v>
      </c>
      <c r="G596" s="212"/>
      <c r="H596" s="216">
        <v>2.2999999999999998</v>
      </c>
      <c r="I596" s="217"/>
      <c r="J596" s="212"/>
      <c r="K596" s="212"/>
      <c r="L596" s="218"/>
      <c r="M596" s="219"/>
      <c r="N596" s="220"/>
      <c r="O596" s="220"/>
      <c r="P596" s="220"/>
      <c r="Q596" s="220"/>
      <c r="R596" s="220"/>
      <c r="S596" s="220"/>
      <c r="T596" s="221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T596" s="222" t="s">
        <v>189</v>
      </c>
      <c r="AU596" s="222" t="s">
        <v>77</v>
      </c>
      <c r="AV596" s="12" t="s">
        <v>79</v>
      </c>
      <c r="AW596" s="12" t="s">
        <v>31</v>
      </c>
      <c r="AX596" s="12" t="s">
        <v>69</v>
      </c>
      <c r="AY596" s="222" t="s">
        <v>180</v>
      </c>
    </row>
    <row r="597" s="13" customFormat="1">
      <c r="A597" s="13"/>
      <c r="B597" s="223"/>
      <c r="C597" s="224"/>
      <c r="D597" s="213" t="s">
        <v>189</v>
      </c>
      <c r="E597" s="225" t="s">
        <v>19</v>
      </c>
      <c r="F597" s="226" t="s">
        <v>194</v>
      </c>
      <c r="G597" s="224"/>
      <c r="H597" s="227">
        <v>2.2999999999999998</v>
      </c>
      <c r="I597" s="228"/>
      <c r="J597" s="224"/>
      <c r="K597" s="224"/>
      <c r="L597" s="229"/>
      <c r="M597" s="230"/>
      <c r="N597" s="231"/>
      <c r="O597" s="231"/>
      <c r="P597" s="231"/>
      <c r="Q597" s="231"/>
      <c r="R597" s="231"/>
      <c r="S597" s="231"/>
      <c r="T597" s="232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3" t="s">
        <v>189</v>
      </c>
      <c r="AU597" s="233" t="s">
        <v>77</v>
      </c>
      <c r="AV597" s="13" t="s">
        <v>185</v>
      </c>
      <c r="AW597" s="13" t="s">
        <v>31</v>
      </c>
      <c r="AX597" s="13" t="s">
        <v>77</v>
      </c>
      <c r="AY597" s="233" t="s">
        <v>180</v>
      </c>
    </row>
    <row r="598" s="2" customFormat="1" ht="37.8" customHeight="1">
      <c r="A598" s="40"/>
      <c r="B598" s="41"/>
      <c r="C598" s="198" t="s">
        <v>355</v>
      </c>
      <c r="D598" s="198" t="s">
        <v>181</v>
      </c>
      <c r="E598" s="199" t="s">
        <v>594</v>
      </c>
      <c r="F598" s="200" t="s">
        <v>595</v>
      </c>
      <c r="G598" s="201" t="s">
        <v>320</v>
      </c>
      <c r="H598" s="202">
        <v>0.29199999999999998</v>
      </c>
      <c r="I598" s="203"/>
      <c r="J598" s="204">
        <f>ROUND(I598*H598,2)</f>
        <v>0</v>
      </c>
      <c r="K598" s="200" t="s">
        <v>19</v>
      </c>
      <c r="L598" s="46"/>
      <c r="M598" s="205" t="s">
        <v>19</v>
      </c>
      <c r="N598" s="206" t="s">
        <v>40</v>
      </c>
      <c r="O598" s="86"/>
      <c r="P598" s="207">
        <f>O598*H598</f>
        <v>0</v>
      </c>
      <c r="Q598" s="207">
        <v>0</v>
      </c>
      <c r="R598" s="207">
        <f>Q598*H598</f>
        <v>0</v>
      </c>
      <c r="S598" s="207">
        <v>0</v>
      </c>
      <c r="T598" s="208">
        <f>S598*H598</f>
        <v>0</v>
      </c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R598" s="209" t="s">
        <v>185</v>
      </c>
      <c r="AT598" s="209" t="s">
        <v>181</v>
      </c>
      <c r="AU598" s="209" t="s">
        <v>77</v>
      </c>
      <c r="AY598" s="19" t="s">
        <v>180</v>
      </c>
      <c r="BE598" s="210">
        <f>IF(N598="základní",J598,0)</f>
        <v>0</v>
      </c>
      <c r="BF598" s="210">
        <f>IF(N598="snížená",J598,0)</f>
        <v>0</v>
      </c>
      <c r="BG598" s="210">
        <f>IF(N598="zákl. přenesená",J598,0)</f>
        <v>0</v>
      </c>
      <c r="BH598" s="210">
        <f>IF(N598="sníž. přenesená",J598,0)</f>
        <v>0</v>
      </c>
      <c r="BI598" s="210">
        <f>IF(N598="nulová",J598,0)</f>
        <v>0</v>
      </c>
      <c r="BJ598" s="19" t="s">
        <v>77</v>
      </c>
      <c r="BK598" s="210">
        <f>ROUND(I598*H598,2)</f>
        <v>0</v>
      </c>
      <c r="BL598" s="19" t="s">
        <v>185</v>
      </c>
      <c r="BM598" s="209" t="s">
        <v>596</v>
      </c>
    </row>
    <row r="599" s="12" customFormat="1">
      <c r="A599" s="12"/>
      <c r="B599" s="211"/>
      <c r="C599" s="212"/>
      <c r="D599" s="213" t="s">
        <v>189</v>
      </c>
      <c r="E599" s="214" t="s">
        <v>19</v>
      </c>
      <c r="F599" s="215" t="s">
        <v>597</v>
      </c>
      <c r="G599" s="212"/>
      <c r="H599" s="216">
        <v>0.29199999999999998</v>
      </c>
      <c r="I599" s="217"/>
      <c r="J599" s="212"/>
      <c r="K599" s="212"/>
      <c r="L599" s="218"/>
      <c r="M599" s="219"/>
      <c r="N599" s="220"/>
      <c r="O599" s="220"/>
      <c r="P599" s="220"/>
      <c r="Q599" s="220"/>
      <c r="R599" s="220"/>
      <c r="S599" s="220"/>
      <c r="T599" s="221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T599" s="222" t="s">
        <v>189</v>
      </c>
      <c r="AU599" s="222" t="s">
        <v>77</v>
      </c>
      <c r="AV599" s="12" t="s">
        <v>79</v>
      </c>
      <c r="AW599" s="12" t="s">
        <v>31</v>
      </c>
      <c r="AX599" s="12" t="s">
        <v>69</v>
      </c>
      <c r="AY599" s="222" t="s">
        <v>180</v>
      </c>
    </row>
    <row r="600" s="13" customFormat="1">
      <c r="A600" s="13"/>
      <c r="B600" s="223"/>
      <c r="C600" s="224"/>
      <c r="D600" s="213" t="s">
        <v>189</v>
      </c>
      <c r="E600" s="225" t="s">
        <v>19</v>
      </c>
      <c r="F600" s="226" t="s">
        <v>194</v>
      </c>
      <c r="G600" s="224"/>
      <c r="H600" s="227">
        <v>0.29199999999999998</v>
      </c>
      <c r="I600" s="228"/>
      <c r="J600" s="224"/>
      <c r="K600" s="224"/>
      <c r="L600" s="229"/>
      <c r="M600" s="230"/>
      <c r="N600" s="231"/>
      <c r="O600" s="231"/>
      <c r="P600" s="231"/>
      <c r="Q600" s="231"/>
      <c r="R600" s="231"/>
      <c r="S600" s="231"/>
      <c r="T600" s="23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3" t="s">
        <v>189</v>
      </c>
      <c r="AU600" s="233" t="s">
        <v>77</v>
      </c>
      <c r="AV600" s="13" t="s">
        <v>185</v>
      </c>
      <c r="AW600" s="13" t="s">
        <v>31</v>
      </c>
      <c r="AX600" s="13" t="s">
        <v>77</v>
      </c>
      <c r="AY600" s="233" t="s">
        <v>180</v>
      </c>
    </row>
    <row r="601" s="2" customFormat="1" ht="44.25" customHeight="1">
      <c r="A601" s="40"/>
      <c r="B601" s="41"/>
      <c r="C601" s="198" t="s">
        <v>598</v>
      </c>
      <c r="D601" s="198" t="s">
        <v>181</v>
      </c>
      <c r="E601" s="199" t="s">
        <v>599</v>
      </c>
      <c r="F601" s="200" t="s">
        <v>600</v>
      </c>
      <c r="G601" s="201" t="s">
        <v>307</v>
      </c>
      <c r="H601" s="202">
        <v>15.9</v>
      </c>
      <c r="I601" s="203"/>
      <c r="J601" s="204">
        <f>ROUND(I601*H601,2)</f>
        <v>0</v>
      </c>
      <c r="K601" s="200" t="s">
        <v>19</v>
      </c>
      <c r="L601" s="46"/>
      <c r="M601" s="205" t="s">
        <v>19</v>
      </c>
      <c r="N601" s="206" t="s">
        <v>40</v>
      </c>
      <c r="O601" s="86"/>
      <c r="P601" s="207">
        <f>O601*H601</f>
        <v>0</v>
      </c>
      <c r="Q601" s="207">
        <v>0</v>
      </c>
      <c r="R601" s="207">
        <f>Q601*H601</f>
        <v>0</v>
      </c>
      <c r="S601" s="207">
        <v>0</v>
      </c>
      <c r="T601" s="208">
        <f>S601*H601</f>
        <v>0</v>
      </c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R601" s="209" t="s">
        <v>185</v>
      </c>
      <c r="AT601" s="209" t="s">
        <v>181</v>
      </c>
      <c r="AU601" s="209" t="s">
        <v>77</v>
      </c>
      <c r="AY601" s="19" t="s">
        <v>180</v>
      </c>
      <c r="BE601" s="210">
        <f>IF(N601="základní",J601,0)</f>
        <v>0</v>
      </c>
      <c r="BF601" s="210">
        <f>IF(N601="snížená",J601,0)</f>
        <v>0</v>
      </c>
      <c r="BG601" s="210">
        <f>IF(N601="zákl. přenesená",J601,0)</f>
        <v>0</v>
      </c>
      <c r="BH601" s="210">
        <f>IF(N601="sníž. přenesená",J601,0)</f>
        <v>0</v>
      </c>
      <c r="BI601" s="210">
        <f>IF(N601="nulová",J601,0)</f>
        <v>0</v>
      </c>
      <c r="BJ601" s="19" t="s">
        <v>77</v>
      </c>
      <c r="BK601" s="210">
        <f>ROUND(I601*H601,2)</f>
        <v>0</v>
      </c>
      <c r="BL601" s="19" t="s">
        <v>185</v>
      </c>
      <c r="BM601" s="209" t="s">
        <v>601</v>
      </c>
    </row>
    <row r="602" s="2" customFormat="1" ht="24.15" customHeight="1">
      <c r="A602" s="40"/>
      <c r="B602" s="41"/>
      <c r="C602" s="198" t="s">
        <v>378</v>
      </c>
      <c r="D602" s="198" t="s">
        <v>181</v>
      </c>
      <c r="E602" s="199" t="s">
        <v>602</v>
      </c>
      <c r="F602" s="200" t="s">
        <v>603</v>
      </c>
      <c r="G602" s="201" t="s">
        <v>307</v>
      </c>
      <c r="H602" s="202">
        <v>15.9</v>
      </c>
      <c r="I602" s="203"/>
      <c r="J602" s="204">
        <f>ROUND(I602*H602,2)</f>
        <v>0</v>
      </c>
      <c r="K602" s="200" t="s">
        <v>19</v>
      </c>
      <c r="L602" s="46"/>
      <c r="M602" s="205" t="s">
        <v>19</v>
      </c>
      <c r="N602" s="206" t="s">
        <v>40</v>
      </c>
      <c r="O602" s="86"/>
      <c r="P602" s="207">
        <f>O602*H602</f>
        <v>0</v>
      </c>
      <c r="Q602" s="207">
        <v>0</v>
      </c>
      <c r="R602" s="207">
        <f>Q602*H602</f>
        <v>0</v>
      </c>
      <c r="S602" s="207">
        <v>0</v>
      </c>
      <c r="T602" s="208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09" t="s">
        <v>185</v>
      </c>
      <c r="AT602" s="209" t="s">
        <v>181</v>
      </c>
      <c r="AU602" s="209" t="s">
        <v>77</v>
      </c>
      <c r="AY602" s="19" t="s">
        <v>180</v>
      </c>
      <c r="BE602" s="210">
        <f>IF(N602="základní",J602,0)</f>
        <v>0</v>
      </c>
      <c r="BF602" s="210">
        <f>IF(N602="snížená",J602,0)</f>
        <v>0</v>
      </c>
      <c r="BG602" s="210">
        <f>IF(N602="zákl. přenesená",J602,0)</f>
        <v>0</v>
      </c>
      <c r="BH602" s="210">
        <f>IF(N602="sníž. přenesená",J602,0)</f>
        <v>0</v>
      </c>
      <c r="BI602" s="210">
        <f>IF(N602="nulová",J602,0)</f>
        <v>0</v>
      </c>
      <c r="BJ602" s="19" t="s">
        <v>77</v>
      </c>
      <c r="BK602" s="210">
        <f>ROUND(I602*H602,2)</f>
        <v>0</v>
      </c>
      <c r="BL602" s="19" t="s">
        <v>185</v>
      </c>
      <c r="BM602" s="209" t="s">
        <v>604</v>
      </c>
    </row>
    <row r="603" s="2" customFormat="1" ht="24.15" customHeight="1">
      <c r="A603" s="40"/>
      <c r="B603" s="41"/>
      <c r="C603" s="198" t="s">
        <v>605</v>
      </c>
      <c r="D603" s="198" t="s">
        <v>181</v>
      </c>
      <c r="E603" s="199" t="s">
        <v>606</v>
      </c>
      <c r="F603" s="200" t="s">
        <v>607</v>
      </c>
      <c r="G603" s="201" t="s">
        <v>307</v>
      </c>
      <c r="H603" s="202">
        <v>8</v>
      </c>
      <c r="I603" s="203"/>
      <c r="J603" s="204">
        <f>ROUND(I603*H603,2)</f>
        <v>0</v>
      </c>
      <c r="K603" s="200" t="s">
        <v>19</v>
      </c>
      <c r="L603" s="46"/>
      <c r="M603" s="205" t="s">
        <v>19</v>
      </c>
      <c r="N603" s="206" t="s">
        <v>40</v>
      </c>
      <c r="O603" s="86"/>
      <c r="P603" s="207">
        <f>O603*H603</f>
        <v>0</v>
      </c>
      <c r="Q603" s="207">
        <v>0</v>
      </c>
      <c r="R603" s="207">
        <f>Q603*H603</f>
        <v>0</v>
      </c>
      <c r="S603" s="207">
        <v>0</v>
      </c>
      <c r="T603" s="208">
        <f>S603*H603</f>
        <v>0</v>
      </c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R603" s="209" t="s">
        <v>185</v>
      </c>
      <c r="AT603" s="209" t="s">
        <v>181</v>
      </c>
      <c r="AU603" s="209" t="s">
        <v>77</v>
      </c>
      <c r="AY603" s="19" t="s">
        <v>180</v>
      </c>
      <c r="BE603" s="210">
        <f>IF(N603="základní",J603,0)</f>
        <v>0</v>
      </c>
      <c r="BF603" s="210">
        <f>IF(N603="snížená",J603,0)</f>
        <v>0</v>
      </c>
      <c r="BG603" s="210">
        <f>IF(N603="zákl. přenesená",J603,0)</f>
        <v>0</v>
      </c>
      <c r="BH603" s="210">
        <f>IF(N603="sníž. přenesená",J603,0)</f>
        <v>0</v>
      </c>
      <c r="BI603" s="210">
        <f>IF(N603="nulová",J603,0)</f>
        <v>0</v>
      </c>
      <c r="BJ603" s="19" t="s">
        <v>77</v>
      </c>
      <c r="BK603" s="210">
        <f>ROUND(I603*H603,2)</f>
        <v>0</v>
      </c>
      <c r="BL603" s="19" t="s">
        <v>185</v>
      </c>
      <c r="BM603" s="209" t="s">
        <v>608</v>
      </c>
    </row>
    <row r="604" s="2" customFormat="1" ht="24.15" customHeight="1">
      <c r="A604" s="40"/>
      <c r="B604" s="41"/>
      <c r="C604" s="198" t="s">
        <v>381</v>
      </c>
      <c r="D604" s="198" t="s">
        <v>181</v>
      </c>
      <c r="E604" s="199" t="s">
        <v>609</v>
      </c>
      <c r="F604" s="200" t="s">
        <v>610</v>
      </c>
      <c r="G604" s="201" t="s">
        <v>307</v>
      </c>
      <c r="H604" s="202">
        <v>8</v>
      </c>
      <c r="I604" s="203"/>
      <c r="J604" s="204">
        <f>ROUND(I604*H604,2)</f>
        <v>0</v>
      </c>
      <c r="K604" s="200" t="s">
        <v>19</v>
      </c>
      <c r="L604" s="46"/>
      <c r="M604" s="205" t="s">
        <v>19</v>
      </c>
      <c r="N604" s="206" t="s">
        <v>40</v>
      </c>
      <c r="O604" s="86"/>
      <c r="P604" s="207">
        <f>O604*H604</f>
        <v>0</v>
      </c>
      <c r="Q604" s="207">
        <v>0</v>
      </c>
      <c r="R604" s="207">
        <f>Q604*H604</f>
        <v>0</v>
      </c>
      <c r="S604" s="207">
        <v>0</v>
      </c>
      <c r="T604" s="208">
        <f>S604*H604</f>
        <v>0</v>
      </c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R604" s="209" t="s">
        <v>185</v>
      </c>
      <c r="AT604" s="209" t="s">
        <v>181</v>
      </c>
      <c r="AU604" s="209" t="s">
        <v>77</v>
      </c>
      <c r="AY604" s="19" t="s">
        <v>180</v>
      </c>
      <c r="BE604" s="210">
        <f>IF(N604="základní",J604,0)</f>
        <v>0</v>
      </c>
      <c r="BF604" s="210">
        <f>IF(N604="snížená",J604,0)</f>
        <v>0</v>
      </c>
      <c r="BG604" s="210">
        <f>IF(N604="zákl. přenesená",J604,0)</f>
        <v>0</v>
      </c>
      <c r="BH604" s="210">
        <f>IF(N604="sníž. přenesená",J604,0)</f>
        <v>0</v>
      </c>
      <c r="BI604" s="210">
        <f>IF(N604="nulová",J604,0)</f>
        <v>0</v>
      </c>
      <c r="BJ604" s="19" t="s">
        <v>77</v>
      </c>
      <c r="BK604" s="210">
        <f>ROUND(I604*H604,2)</f>
        <v>0</v>
      </c>
      <c r="BL604" s="19" t="s">
        <v>185</v>
      </c>
      <c r="BM604" s="209" t="s">
        <v>611</v>
      </c>
    </row>
    <row r="605" s="11" customFormat="1" ht="25.92" customHeight="1">
      <c r="A605" s="11"/>
      <c r="B605" s="184"/>
      <c r="C605" s="185"/>
      <c r="D605" s="186" t="s">
        <v>68</v>
      </c>
      <c r="E605" s="187" t="s">
        <v>612</v>
      </c>
      <c r="F605" s="187" t="s">
        <v>613</v>
      </c>
      <c r="G605" s="185"/>
      <c r="H605" s="185"/>
      <c r="I605" s="188"/>
      <c r="J605" s="189">
        <f>BK605</f>
        <v>0</v>
      </c>
      <c r="K605" s="185"/>
      <c r="L605" s="190"/>
      <c r="M605" s="191"/>
      <c r="N605" s="192"/>
      <c r="O605" s="192"/>
      <c r="P605" s="193">
        <f>SUM(P606:P613)</f>
        <v>0</v>
      </c>
      <c r="Q605" s="192"/>
      <c r="R605" s="193">
        <f>SUM(R606:R613)</f>
        <v>0</v>
      </c>
      <c r="S605" s="192"/>
      <c r="T605" s="194">
        <f>SUM(T606:T613)</f>
        <v>0</v>
      </c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R605" s="195" t="s">
        <v>77</v>
      </c>
      <c r="AT605" s="196" t="s">
        <v>68</v>
      </c>
      <c r="AU605" s="196" t="s">
        <v>69</v>
      </c>
      <c r="AY605" s="195" t="s">
        <v>180</v>
      </c>
      <c r="BK605" s="197">
        <f>SUM(BK606:BK613)</f>
        <v>0</v>
      </c>
    </row>
    <row r="606" s="2" customFormat="1" ht="33" customHeight="1">
      <c r="A606" s="40"/>
      <c r="B606" s="41"/>
      <c r="C606" s="198" t="s">
        <v>614</v>
      </c>
      <c r="D606" s="198" t="s">
        <v>181</v>
      </c>
      <c r="E606" s="199" t="s">
        <v>615</v>
      </c>
      <c r="F606" s="200" t="s">
        <v>616</v>
      </c>
      <c r="G606" s="201" t="s">
        <v>307</v>
      </c>
      <c r="H606" s="202">
        <v>7.9800000000000004</v>
      </c>
      <c r="I606" s="203"/>
      <c r="J606" s="204">
        <f>ROUND(I606*H606,2)</f>
        <v>0</v>
      </c>
      <c r="K606" s="200" t="s">
        <v>19</v>
      </c>
      <c r="L606" s="46"/>
      <c r="M606" s="205" t="s">
        <v>19</v>
      </c>
      <c r="N606" s="206" t="s">
        <v>40</v>
      </c>
      <c r="O606" s="86"/>
      <c r="P606" s="207">
        <f>O606*H606</f>
        <v>0</v>
      </c>
      <c r="Q606" s="207">
        <v>0</v>
      </c>
      <c r="R606" s="207">
        <f>Q606*H606</f>
        <v>0</v>
      </c>
      <c r="S606" s="207">
        <v>0</v>
      </c>
      <c r="T606" s="208">
        <f>S606*H606</f>
        <v>0</v>
      </c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R606" s="209" t="s">
        <v>185</v>
      </c>
      <c r="AT606" s="209" t="s">
        <v>181</v>
      </c>
      <c r="AU606" s="209" t="s">
        <v>77</v>
      </c>
      <c r="AY606" s="19" t="s">
        <v>180</v>
      </c>
      <c r="BE606" s="210">
        <f>IF(N606="základní",J606,0)</f>
        <v>0</v>
      </c>
      <c r="BF606" s="210">
        <f>IF(N606="snížená",J606,0)</f>
        <v>0</v>
      </c>
      <c r="BG606" s="210">
        <f>IF(N606="zákl. přenesená",J606,0)</f>
        <v>0</v>
      </c>
      <c r="BH606" s="210">
        <f>IF(N606="sníž. přenesená",J606,0)</f>
        <v>0</v>
      </c>
      <c r="BI606" s="210">
        <f>IF(N606="nulová",J606,0)</f>
        <v>0</v>
      </c>
      <c r="BJ606" s="19" t="s">
        <v>77</v>
      </c>
      <c r="BK606" s="210">
        <f>ROUND(I606*H606,2)</f>
        <v>0</v>
      </c>
      <c r="BL606" s="19" t="s">
        <v>185</v>
      </c>
      <c r="BM606" s="209" t="s">
        <v>617</v>
      </c>
    </row>
    <row r="607" s="12" customFormat="1">
      <c r="A607" s="12"/>
      <c r="B607" s="211"/>
      <c r="C607" s="212"/>
      <c r="D607" s="213" t="s">
        <v>189</v>
      </c>
      <c r="E607" s="214" t="s">
        <v>19</v>
      </c>
      <c r="F607" s="215" t="s">
        <v>618</v>
      </c>
      <c r="G607" s="212"/>
      <c r="H607" s="216">
        <v>7.9800000000000004</v>
      </c>
      <c r="I607" s="217"/>
      <c r="J607" s="212"/>
      <c r="K607" s="212"/>
      <c r="L607" s="218"/>
      <c r="M607" s="219"/>
      <c r="N607" s="220"/>
      <c r="O607" s="220"/>
      <c r="P607" s="220"/>
      <c r="Q607" s="220"/>
      <c r="R607" s="220"/>
      <c r="S607" s="220"/>
      <c r="T607" s="221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T607" s="222" t="s">
        <v>189</v>
      </c>
      <c r="AU607" s="222" t="s">
        <v>77</v>
      </c>
      <c r="AV607" s="12" t="s">
        <v>79</v>
      </c>
      <c r="AW607" s="12" t="s">
        <v>31</v>
      </c>
      <c r="AX607" s="12" t="s">
        <v>69</v>
      </c>
      <c r="AY607" s="222" t="s">
        <v>180</v>
      </c>
    </row>
    <row r="608" s="15" customFormat="1">
      <c r="A608" s="15"/>
      <c r="B608" s="248"/>
      <c r="C608" s="249"/>
      <c r="D608" s="213" t="s">
        <v>189</v>
      </c>
      <c r="E608" s="250" t="s">
        <v>19</v>
      </c>
      <c r="F608" s="251" t="s">
        <v>256</v>
      </c>
      <c r="G608" s="249"/>
      <c r="H608" s="252">
        <v>7.9800000000000004</v>
      </c>
      <c r="I608" s="253"/>
      <c r="J608" s="249"/>
      <c r="K608" s="249"/>
      <c r="L608" s="254"/>
      <c r="M608" s="255"/>
      <c r="N608" s="256"/>
      <c r="O608" s="256"/>
      <c r="P608" s="256"/>
      <c r="Q608" s="256"/>
      <c r="R608" s="256"/>
      <c r="S608" s="256"/>
      <c r="T608" s="257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58" t="s">
        <v>189</v>
      </c>
      <c r="AU608" s="258" t="s">
        <v>77</v>
      </c>
      <c r="AV608" s="15" t="s">
        <v>195</v>
      </c>
      <c r="AW608" s="15" t="s">
        <v>31</v>
      </c>
      <c r="AX608" s="15" t="s">
        <v>69</v>
      </c>
      <c r="AY608" s="258" t="s">
        <v>180</v>
      </c>
    </row>
    <row r="609" s="13" customFormat="1">
      <c r="A609" s="13"/>
      <c r="B609" s="223"/>
      <c r="C609" s="224"/>
      <c r="D609" s="213" t="s">
        <v>189</v>
      </c>
      <c r="E609" s="225" t="s">
        <v>19</v>
      </c>
      <c r="F609" s="226" t="s">
        <v>194</v>
      </c>
      <c r="G609" s="224"/>
      <c r="H609" s="227">
        <v>7.9800000000000004</v>
      </c>
      <c r="I609" s="228"/>
      <c r="J609" s="224"/>
      <c r="K609" s="224"/>
      <c r="L609" s="229"/>
      <c r="M609" s="230"/>
      <c r="N609" s="231"/>
      <c r="O609" s="231"/>
      <c r="P609" s="231"/>
      <c r="Q609" s="231"/>
      <c r="R609" s="231"/>
      <c r="S609" s="231"/>
      <c r="T609" s="23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3" t="s">
        <v>189</v>
      </c>
      <c r="AU609" s="233" t="s">
        <v>77</v>
      </c>
      <c r="AV609" s="13" t="s">
        <v>185</v>
      </c>
      <c r="AW609" s="13" t="s">
        <v>31</v>
      </c>
      <c r="AX609" s="13" t="s">
        <v>77</v>
      </c>
      <c r="AY609" s="233" t="s">
        <v>180</v>
      </c>
    </row>
    <row r="610" s="2" customFormat="1" ht="33" customHeight="1">
      <c r="A610" s="40"/>
      <c r="B610" s="41"/>
      <c r="C610" s="198" t="s">
        <v>386</v>
      </c>
      <c r="D610" s="198" t="s">
        <v>181</v>
      </c>
      <c r="E610" s="199" t="s">
        <v>619</v>
      </c>
      <c r="F610" s="200" t="s">
        <v>620</v>
      </c>
      <c r="G610" s="201" t="s">
        <v>307</v>
      </c>
      <c r="H610" s="202">
        <v>7.9800000000000004</v>
      </c>
      <c r="I610" s="203"/>
      <c r="J610" s="204">
        <f>ROUND(I610*H610,2)</f>
        <v>0</v>
      </c>
      <c r="K610" s="200" t="s">
        <v>19</v>
      </c>
      <c r="L610" s="46"/>
      <c r="M610" s="205" t="s">
        <v>19</v>
      </c>
      <c r="N610" s="206" t="s">
        <v>40</v>
      </c>
      <c r="O610" s="86"/>
      <c r="P610" s="207">
        <f>O610*H610</f>
        <v>0</v>
      </c>
      <c r="Q610" s="207">
        <v>0</v>
      </c>
      <c r="R610" s="207">
        <f>Q610*H610</f>
        <v>0</v>
      </c>
      <c r="S610" s="207">
        <v>0</v>
      </c>
      <c r="T610" s="208">
        <f>S610*H610</f>
        <v>0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09" t="s">
        <v>185</v>
      </c>
      <c r="AT610" s="209" t="s">
        <v>181</v>
      </c>
      <c r="AU610" s="209" t="s">
        <v>77</v>
      </c>
      <c r="AY610" s="19" t="s">
        <v>180</v>
      </c>
      <c r="BE610" s="210">
        <f>IF(N610="základní",J610,0)</f>
        <v>0</v>
      </c>
      <c r="BF610" s="210">
        <f>IF(N610="snížená",J610,0)</f>
        <v>0</v>
      </c>
      <c r="BG610" s="210">
        <f>IF(N610="zákl. přenesená",J610,0)</f>
        <v>0</v>
      </c>
      <c r="BH610" s="210">
        <f>IF(N610="sníž. přenesená",J610,0)</f>
        <v>0</v>
      </c>
      <c r="BI610" s="210">
        <f>IF(N610="nulová",J610,0)</f>
        <v>0</v>
      </c>
      <c r="BJ610" s="19" t="s">
        <v>77</v>
      </c>
      <c r="BK610" s="210">
        <f>ROUND(I610*H610,2)</f>
        <v>0</v>
      </c>
      <c r="BL610" s="19" t="s">
        <v>185</v>
      </c>
      <c r="BM610" s="209" t="s">
        <v>621</v>
      </c>
    </row>
    <row r="611" s="12" customFormat="1">
      <c r="A611" s="12"/>
      <c r="B611" s="211"/>
      <c r="C611" s="212"/>
      <c r="D611" s="213" t="s">
        <v>189</v>
      </c>
      <c r="E611" s="214" t="s">
        <v>19</v>
      </c>
      <c r="F611" s="215" t="s">
        <v>622</v>
      </c>
      <c r="G611" s="212"/>
      <c r="H611" s="216">
        <v>7.9800000000000004</v>
      </c>
      <c r="I611" s="217"/>
      <c r="J611" s="212"/>
      <c r="K611" s="212"/>
      <c r="L611" s="218"/>
      <c r="M611" s="219"/>
      <c r="N611" s="220"/>
      <c r="O611" s="220"/>
      <c r="P611" s="220"/>
      <c r="Q611" s="220"/>
      <c r="R611" s="220"/>
      <c r="S611" s="220"/>
      <c r="T611" s="221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T611" s="222" t="s">
        <v>189</v>
      </c>
      <c r="AU611" s="222" t="s">
        <v>77</v>
      </c>
      <c r="AV611" s="12" t="s">
        <v>79</v>
      </c>
      <c r="AW611" s="12" t="s">
        <v>31</v>
      </c>
      <c r="AX611" s="12" t="s">
        <v>69</v>
      </c>
      <c r="AY611" s="222" t="s">
        <v>180</v>
      </c>
    </row>
    <row r="612" s="15" customFormat="1">
      <c r="A612" s="15"/>
      <c r="B612" s="248"/>
      <c r="C612" s="249"/>
      <c r="D612" s="213" t="s">
        <v>189</v>
      </c>
      <c r="E612" s="250" t="s">
        <v>19</v>
      </c>
      <c r="F612" s="251" t="s">
        <v>256</v>
      </c>
      <c r="G612" s="249"/>
      <c r="H612" s="252">
        <v>7.9800000000000004</v>
      </c>
      <c r="I612" s="253"/>
      <c r="J612" s="249"/>
      <c r="K612" s="249"/>
      <c r="L612" s="254"/>
      <c r="M612" s="255"/>
      <c r="N612" s="256"/>
      <c r="O612" s="256"/>
      <c r="P612" s="256"/>
      <c r="Q612" s="256"/>
      <c r="R612" s="256"/>
      <c r="S612" s="256"/>
      <c r="T612" s="257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58" t="s">
        <v>189</v>
      </c>
      <c r="AU612" s="258" t="s">
        <v>77</v>
      </c>
      <c r="AV612" s="15" t="s">
        <v>195</v>
      </c>
      <c r="AW612" s="15" t="s">
        <v>31</v>
      </c>
      <c r="AX612" s="15" t="s">
        <v>69</v>
      </c>
      <c r="AY612" s="258" t="s">
        <v>180</v>
      </c>
    </row>
    <row r="613" s="13" customFormat="1">
      <c r="A613" s="13"/>
      <c r="B613" s="223"/>
      <c r="C613" s="224"/>
      <c r="D613" s="213" t="s">
        <v>189</v>
      </c>
      <c r="E613" s="225" t="s">
        <v>19</v>
      </c>
      <c r="F613" s="226" t="s">
        <v>194</v>
      </c>
      <c r="G613" s="224"/>
      <c r="H613" s="227">
        <v>7.9800000000000004</v>
      </c>
      <c r="I613" s="228"/>
      <c r="J613" s="224"/>
      <c r="K613" s="224"/>
      <c r="L613" s="229"/>
      <c r="M613" s="230"/>
      <c r="N613" s="231"/>
      <c r="O613" s="231"/>
      <c r="P613" s="231"/>
      <c r="Q613" s="231"/>
      <c r="R613" s="231"/>
      <c r="S613" s="231"/>
      <c r="T613" s="232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3" t="s">
        <v>189</v>
      </c>
      <c r="AU613" s="233" t="s">
        <v>77</v>
      </c>
      <c r="AV613" s="13" t="s">
        <v>185</v>
      </c>
      <c r="AW613" s="13" t="s">
        <v>31</v>
      </c>
      <c r="AX613" s="13" t="s">
        <v>77</v>
      </c>
      <c r="AY613" s="233" t="s">
        <v>180</v>
      </c>
    </row>
    <row r="614" s="11" customFormat="1" ht="25.92" customHeight="1">
      <c r="A614" s="11"/>
      <c r="B614" s="184"/>
      <c r="C614" s="185"/>
      <c r="D614" s="186" t="s">
        <v>68</v>
      </c>
      <c r="E614" s="187" t="s">
        <v>553</v>
      </c>
      <c r="F614" s="187" t="s">
        <v>623</v>
      </c>
      <c r="G614" s="185"/>
      <c r="H614" s="185"/>
      <c r="I614" s="188"/>
      <c r="J614" s="189">
        <f>BK614</f>
        <v>0</v>
      </c>
      <c r="K614" s="185"/>
      <c r="L614" s="190"/>
      <c r="M614" s="191"/>
      <c r="N614" s="192"/>
      <c r="O614" s="192"/>
      <c r="P614" s="193">
        <f>SUM(P615:P631)</f>
        <v>0</v>
      </c>
      <c r="Q614" s="192"/>
      <c r="R614" s="193">
        <f>SUM(R615:R631)</f>
        <v>0</v>
      </c>
      <c r="S614" s="192"/>
      <c r="T614" s="194">
        <f>SUM(T615:T631)</f>
        <v>0</v>
      </c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R614" s="195" t="s">
        <v>77</v>
      </c>
      <c r="AT614" s="196" t="s">
        <v>68</v>
      </c>
      <c r="AU614" s="196" t="s">
        <v>69</v>
      </c>
      <c r="AY614" s="195" t="s">
        <v>180</v>
      </c>
      <c r="BK614" s="197">
        <f>SUM(BK615:BK631)</f>
        <v>0</v>
      </c>
    </row>
    <row r="615" s="2" customFormat="1" ht="55.5" customHeight="1">
      <c r="A615" s="40"/>
      <c r="B615" s="41"/>
      <c r="C615" s="198" t="s">
        <v>624</v>
      </c>
      <c r="D615" s="198" t="s">
        <v>181</v>
      </c>
      <c r="E615" s="199" t="s">
        <v>625</v>
      </c>
      <c r="F615" s="200" t="s">
        <v>626</v>
      </c>
      <c r="G615" s="201" t="s">
        <v>307</v>
      </c>
      <c r="H615" s="202">
        <v>113.84999999999999</v>
      </c>
      <c r="I615" s="203"/>
      <c r="J615" s="204">
        <f>ROUND(I615*H615,2)</f>
        <v>0</v>
      </c>
      <c r="K615" s="200" t="s">
        <v>19</v>
      </c>
      <c r="L615" s="46"/>
      <c r="M615" s="205" t="s">
        <v>19</v>
      </c>
      <c r="N615" s="206" t="s">
        <v>40</v>
      </c>
      <c r="O615" s="86"/>
      <c r="P615" s="207">
        <f>O615*H615</f>
        <v>0</v>
      </c>
      <c r="Q615" s="207">
        <v>0</v>
      </c>
      <c r="R615" s="207">
        <f>Q615*H615</f>
        <v>0</v>
      </c>
      <c r="S615" s="207">
        <v>0</v>
      </c>
      <c r="T615" s="208">
        <f>S615*H615</f>
        <v>0</v>
      </c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R615" s="209" t="s">
        <v>185</v>
      </c>
      <c r="AT615" s="209" t="s">
        <v>181</v>
      </c>
      <c r="AU615" s="209" t="s">
        <v>77</v>
      </c>
      <c r="AY615" s="19" t="s">
        <v>180</v>
      </c>
      <c r="BE615" s="210">
        <f>IF(N615="základní",J615,0)</f>
        <v>0</v>
      </c>
      <c r="BF615" s="210">
        <f>IF(N615="snížená",J615,0)</f>
        <v>0</v>
      </c>
      <c r="BG615" s="210">
        <f>IF(N615="zákl. přenesená",J615,0)</f>
        <v>0</v>
      </c>
      <c r="BH615" s="210">
        <f>IF(N615="sníž. přenesená",J615,0)</f>
        <v>0</v>
      </c>
      <c r="BI615" s="210">
        <f>IF(N615="nulová",J615,0)</f>
        <v>0</v>
      </c>
      <c r="BJ615" s="19" t="s">
        <v>77</v>
      </c>
      <c r="BK615" s="210">
        <f>ROUND(I615*H615,2)</f>
        <v>0</v>
      </c>
      <c r="BL615" s="19" t="s">
        <v>185</v>
      </c>
      <c r="BM615" s="209" t="s">
        <v>627</v>
      </c>
    </row>
    <row r="616" s="2" customFormat="1" ht="24.15" customHeight="1">
      <c r="A616" s="40"/>
      <c r="B616" s="41"/>
      <c r="C616" s="198" t="s">
        <v>392</v>
      </c>
      <c r="D616" s="198" t="s">
        <v>181</v>
      </c>
      <c r="E616" s="199" t="s">
        <v>628</v>
      </c>
      <c r="F616" s="200" t="s">
        <v>629</v>
      </c>
      <c r="G616" s="201" t="s">
        <v>307</v>
      </c>
      <c r="H616" s="202">
        <v>26.95768</v>
      </c>
      <c r="I616" s="203"/>
      <c r="J616" s="204">
        <f>ROUND(I616*H616,2)</f>
        <v>0</v>
      </c>
      <c r="K616" s="200" t="s">
        <v>19</v>
      </c>
      <c r="L616" s="46"/>
      <c r="M616" s="205" t="s">
        <v>19</v>
      </c>
      <c r="N616" s="206" t="s">
        <v>40</v>
      </c>
      <c r="O616" s="86"/>
      <c r="P616" s="207">
        <f>O616*H616</f>
        <v>0</v>
      </c>
      <c r="Q616" s="207">
        <v>0</v>
      </c>
      <c r="R616" s="207">
        <f>Q616*H616</f>
        <v>0</v>
      </c>
      <c r="S616" s="207">
        <v>0</v>
      </c>
      <c r="T616" s="208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09" t="s">
        <v>185</v>
      </c>
      <c r="AT616" s="209" t="s">
        <v>181</v>
      </c>
      <c r="AU616" s="209" t="s">
        <v>77</v>
      </c>
      <c r="AY616" s="19" t="s">
        <v>180</v>
      </c>
      <c r="BE616" s="210">
        <f>IF(N616="základní",J616,0)</f>
        <v>0</v>
      </c>
      <c r="BF616" s="210">
        <f>IF(N616="snížená",J616,0)</f>
        <v>0</v>
      </c>
      <c r="BG616" s="210">
        <f>IF(N616="zákl. přenesená",J616,0)</f>
        <v>0</v>
      </c>
      <c r="BH616" s="210">
        <f>IF(N616="sníž. přenesená",J616,0)</f>
        <v>0</v>
      </c>
      <c r="BI616" s="210">
        <f>IF(N616="nulová",J616,0)</f>
        <v>0</v>
      </c>
      <c r="BJ616" s="19" t="s">
        <v>77</v>
      </c>
      <c r="BK616" s="210">
        <f>ROUND(I616*H616,2)</f>
        <v>0</v>
      </c>
      <c r="BL616" s="19" t="s">
        <v>185</v>
      </c>
      <c r="BM616" s="209" t="s">
        <v>630</v>
      </c>
    </row>
    <row r="617" s="14" customFormat="1">
      <c r="A617" s="14"/>
      <c r="B617" s="238"/>
      <c r="C617" s="239"/>
      <c r="D617" s="213" t="s">
        <v>189</v>
      </c>
      <c r="E617" s="240" t="s">
        <v>19</v>
      </c>
      <c r="F617" s="241" t="s">
        <v>631</v>
      </c>
      <c r="G617" s="239"/>
      <c r="H617" s="240" t="s">
        <v>19</v>
      </c>
      <c r="I617" s="242"/>
      <c r="J617" s="239"/>
      <c r="K617" s="239"/>
      <c r="L617" s="243"/>
      <c r="M617" s="244"/>
      <c r="N617" s="245"/>
      <c r="O617" s="245"/>
      <c r="P617" s="245"/>
      <c r="Q617" s="245"/>
      <c r="R617" s="245"/>
      <c r="S617" s="245"/>
      <c r="T617" s="246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47" t="s">
        <v>189</v>
      </c>
      <c r="AU617" s="247" t="s">
        <v>77</v>
      </c>
      <c r="AV617" s="14" t="s">
        <v>77</v>
      </c>
      <c r="AW617" s="14" t="s">
        <v>31</v>
      </c>
      <c r="AX617" s="14" t="s">
        <v>69</v>
      </c>
      <c r="AY617" s="247" t="s">
        <v>180</v>
      </c>
    </row>
    <row r="618" s="12" customFormat="1">
      <c r="A618" s="12"/>
      <c r="B618" s="211"/>
      <c r="C618" s="212"/>
      <c r="D618" s="213" t="s">
        <v>189</v>
      </c>
      <c r="E618" s="214" t="s">
        <v>19</v>
      </c>
      <c r="F618" s="215" t="s">
        <v>632</v>
      </c>
      <c r="G618" s="212"/>
      <c r="H618" s="216">
        <v>4.0393999999999997</v>
      </c>
      <c r="I618" s="217"/>
      <c r="J618" s="212"/>
      <c r="K618" s="212"/>
      <c r="L618" s="218"/>
      <c r="M618" s="219"/>
      <c r="N618" s="220"/>
      <c r="O618" s="220"/>
      <c r="P618" s="220"/>
      <c r="Q618" s="220"/>
      <c r="R618" s="220"/>
      <c r="S618" s="220"/>
      <c r="T618" s="221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T618" s="222" t="s">
        <v>189</v>
      </c>
      <c r="AU618" s="222" t="s">
        <v>77</v>
      </c>
      <c r="AV618" s="12" t="s">
        <v>79</v>
      </c>
      <c r="AW618" s="12" t="s">
        <v>31</v>
      </c>
      <c r="AX618" s="12" t="s">
        <v>69</v>
      </c>
      <c r="AY618" s="222" t="s">
        <v>180</v>
      </c>
    </row>
    <row r="619" s="12" customFormat="1">
      <c r="A619" s="12"/>
      <c r="B619" s="211"/>
      <c r="C619" s="212"/>
      <c r="D619" s="213" t="s">
        <v>189</v>
      </c>
      <c r="E619" s="214" t="s">
        <v>19</v>
      </c>
      <c r="F619" s="215" t="s">
        <v>633</v>
      </c>
      <c r="G619" s="212"/>
      <c r="H619" s="216">
        <v>22.918279999999999</v>
      </c>
      <c r="I619" s="217"/>
      <c r="J619" s="212"/>
      <c r="K619" s="212"/>
      <c r="L619" s="218"/>
      <c r="M619" s="219"/>
      <c r="N619" s="220"/>
      <c r="O619" s="220"/>
      <c r="P619" s="220"/>
      <c r="Q619" s="220"/>
      <c r="R619" s="220"/>
      <c r="S619" s="220"/>
      <c r="T619" s="221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T619" s="222" t="s">
        <v>189</v>
      </c>
      <c r="AU619" s="222" t="s">
        <v>77</v>
      </c>
      <c r="AV619" s="12" t="s">
        <v>79</v>
      </c>
      <c r="AW619" s="12" t="s">
        <v>31</v>
      </c>
      <c r="AX619" s="12" t="s">
        <v>69</v>
      </c>
      <c r="AY619" s="222" t="s">
        <v>180</v>
      </c>
    </row>
    <row r="620" s="15" customFormat="1">
      <c r="A620" s="15"/>
      <c r="B620" s="248"/>
      <c r="C620" s="249"/>
      <c r="D620" s="213" t="s">
        <v>189</v>
      </c>
      <c r="E620" s="250" t="s">
        <v>19</v>
      </c>
      <c r="F620" s="251" t="s">
        <v>256</v>
      </c>
      <c r="G620" s="249"/>
      <c r="H620" s="252">
        <v>26.95768</v>
      </c>
      <c r="I620" s="253"/>
      <c r="J620" s="249"/>
      <c r="K620" s="249"/>
      <c r="L620" s="254"/>
      <c r="M620" s="255"/>
      <c r="N620" s="256"/>
      <c r="O620" s="256"/>
      <c r="P620" s="256"/>
      <c r="Q620" s="256"/>
      <c r="R620" s="256"/>
      <c r="S620" s="256"/>
      <c r="T620" s="257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58" t="s">
        <v>189</v>
      </c>
      <c r="AU620" s="258" t="s">
        <v>77</v>
      </c>
      <c r="AV620" s="15" t="s">
        <v>195</v>
      </c>
      <c r="AW620" s="15" t="s">
        <v>31</v>
      </c>
      <c r="AX620" s="15" t="s">
        <v>69</v>
      </c>
      <c r="AY620" s="258" t="s">
        <v>180</v>
      </c>
    </row>
    <row r="621" s="13" customFormat="1">
      <c r="A621" s="13"/>
      <c r="B621" s="223"/>
      <c r="C621" s="224"/>
      <c r="D621" s="213" t="s">
        <v>189</v>
      </c>
      <c r="E621" s="225" t="s">
        <v>19</v>
      </c>
      <c r="F621" s="226" t="s">
        <v>194</v>
      </c>
      <c r="G621" s="224"/>
      <c r="H621" s="227">
        <v>26.95768</v>
      </c>
      <c r="I621" s="228"/>
      <c r="J621" s="224"/>
      <c r="K621" s="224"/>
      <c r="L621" s="229"/>
      <c r="M621" s="230"/>
      <c r="N621" s="231"/>
      <c r="O621" s="231"/>
      <c r="P621" s="231"/>
      <c r="Q621" s="231"/>
      <c r="R621" s="231"/>
      <c r="S621" s="231"/>
      <c r="T621" s="23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3" t="s">
        <v>189</v>
      </c>
      <c r="AU621" s="233" t="s">
        <v>77</v>
      </c>
      <c r="AV621" s="13" t="s">
        <v>185</v>
      </c>
      <c r="AW621" s="13" t="s">
        <v>31</v>
      </c>
      <c r="AX621" s="13" t="s">
        <v>77</v>
      </c>
      <c r="AY621" s="233" t="s">
        <v>180</v>
      </c>
    </row>
    <row r="622" s="2" customFormat="1" ht="37.8" customHeight="1">
      <c r="A622" s="40"/>
      <c r="B622" s="41"/>
      <c r="C622" s="198" t="s">
        <v>634</v>
      </c>
      <c r="D622" s="198" t="s">
        <v>181</v>
      </c>
      <c r="E622" s="199" t="s">
        <v>635</v>
      </c>
      <c r="F622" s="200" t="s">
        <v>636</v>
      </c>
      <c r="G622" s="201" t="s">
        <v>307</v>
      </c>
      <c r="H622" s="202">
        <v>26.95768</v>
      </c>
      <c r="I622" s="203"/>
      <c r="J622" s="204">
        <f>ROUND(I622*H622,2)</f>
        <v>0</v>
      </c>
      <c r="K622" s="200" t="s">
        <v>19</v>
      </c>
      <c r="L622" s="46"/>
      <c r="M622" s="205" t="s">
        <v>19</v>
      </c>
      <c r="N622" s="206" t="s">
        <v>40</v>
      </c>
      <c r="O622" s="86"/>
      <c r="P622" s="207">
        <f>O622*H622</f>
        <v>0</v>
      </c>
      <c r="Q622" s="207">
        <v>0</v>
      </c>
      <c r="R622" s="207">
        <f>Q622*H622</f>
        <v>0</v>
      </c>
      <c r="S622" s="207">
        <v>0</v>
      </c>
      <c r="T622" s="208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09" t="s">
        <v>185</v>
      </c>
      <c r="AT622" s="209" t="s">
        <v>181</v>
      </c>
      <c r="AU622" s="209" t="s">
        <v>77</v>
      </c>
      <c r="AY622" s="19" t="s">
        <v>180</v>
      </c>
      <c r="BE622" s="210">
        <f>IF(N622="základní",J622,0)</f>
        <v>0</v>
      </c>
      <c r="BF622" s="210">
        <f>IF(N622="snížená",J622,0)</f>
        <v>0</v>
      </c>
      <c r="BG622" s="210">
        <f>IF(N622="zákl. přenesená",J622,0)</f>
        <v>0</v>
      </c>
      <c r="BH622" s="210">
        <f>IF(N622="sníž. přenesená",J622,0)</f>
        <v>0</v>
      </c>
      <c r="BI622" s="210">
        <f>IF(N622="nulová",J622,0)</f>
        <v>0</v>
      </c>
      <c r="BJ622" s="19" t="s">
        <v>77</v>
      </c>
      <c r="BK622" s="210">
        <f>ROUND(I622*H622,2)</f>
        <v>0</v>
      </c>
      <c r="BL622" s="19" t="s">
        <v>185</v>
      </c>
      <c r="BM622" s="209" t="s">
        <v>637</v>
      </c>
    </row>
    <row r="623" s="2" customFormat="1">
      <c r="A623" s="40"/>
      <c r="B623" s="41"/>
      <c r="C623" s="42"/>
      <c r="D623" s="213" t="s">
        <v>217</v>
      </c>
      <c r="E623" s="42"/>
      <c r="F623" s="234" t="s">
        <v>638</v>
      </c>
      <c r="G623" s="42"/>
      <c r="H623" s="42"/>
      <c r="I623" s="235"/>
      <c r="J623" s="42"/>
      <c r="K623" s="42"/>
      <c r="L623" s="46"/>
      <c r="M623" s="236"/>
      <c r="N623" s="237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217</v>
      </c>
      <c r="AU623" s="19" t="s">
        <v>77</v>
      </c>
    </row>
    <row r="624" s="14" customFormat="1">
      <c r="A624" s="14"/>
      <c r="B624" s="238"/>
      <c r="C624" s="239"/>
      <c r="D624" s="213" t="s">
        <v>189</v>
      </c>
      <c r="E624" s="240" t="s">
        <v>19</v>
      </c>
      <c r="F624" s="241" t="s">
        <v>631</v>
      </c>
      <c r="G624" s="239"/>
      <c r="H624" s="240" t="s">
        <v>19</v>
      </c>
      <c r="I624" s="242"/>
      <c r="J624" s="239"/>
      <c r="K624" s="239"/>
      <c r="L624" s="243"/>
      <c r="M624" s="244"/>
      <c r="N624" s="245"/>
      <c r="O624" s="245"/>
      <c r="P624" s="245"/>
      <c r="Q624" s="245"/>
      <c r="R624" s="245"/>
      <c r="S624" s="245"/>
      <c r="T624" s="246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47" t="s">
        <v>189</v>
      </c>
      <c r="AU624" s="247" t="s">
        <v>77</v>
      </c>
      <c r="AV624" s="14" t="s">
        <v>77</v>
      </c>
      <c r="AW624" s="14" t="s">
        <v>31</v>
      </c>
      <c r="AX624" s="14" t="s">
        <v>69</v>
      </c>
      <c r="AY624" s="247" t="s">
        <v>180</v>
      </c>
    </row>
    <row r="625" s="14" customFormat="1">
      <c r="A625" s="14"/>
      <c r="B625" s="238"/>
      <c r="C625" s="239"/>
      <c r="D625" s="213" t="s">
        <v>189</v>
      </c>
      <c r="E625" s="240" t="s">
        <v>19</v>
      </c>
      <c r="F625" s="241" t="s">
        <v>639</v>
      </c>
      <c r="G625" s="239"/>
      <c r="H625" s="240" t="s">
        <v>19</v>
      </c>
      <c r="I625" s="242"/>
      <c r="J625" s="239"/>
      <c r="K625" s="239"/>
      <c r="L625" s="243"/>
      <c r="M625" s="244"/>
      <c r="N625" s="245"/>
      <c r="O625" s="245"/>
      <c r="P625" s="245"/>
      <c r="Q625" s="245"/>
      <c r="R625" s="245"/>
      <c r="S625" s="245"/>
      <c r="T625" s="246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47" t="s">
        <v>189</v>
      </c>
      <c r="AU625" s="247" t="s">
        <v>77</v>
      </c>
      <c r="AV625" s="14" t="s">
        <v>77</v>
      </c>
      <c r="AW625" s="14" t="s">
        <v>31</v>
      </c>
      <c r="AX625" s="14" t="s">
        <v>69</v>
      </c>
      <c r="AY625" s="247" t="s">
        <v>180</v>
      </c>
    </row>
    <row r="626" s="14" customFormat="1">
      <c r="A626" s="14"/>
      <c r="B626" s="238"/>
      <c r="C626" s="239"/>
      <c r="D626" s="213" t="s">
        <v>189</v>
      </c>
      <c r="E626" s="240" t="s">
        <v>19</v>
      </c>
      <c r="F626" s="241" t="s">
        <v>640</v>
      </c>
      <c r="G626" s="239"/>
      <c r="H626" s="240" t="s">
        <v>19</v>
      </c>
      <c r="I626" s="242"/>
      <c r="J626" s="239"/>
      <c r="K626" s="239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189</v>
      </c>
      <c r="AU626" s="247" t="s">
        <v>77</v>
      </c>
      <c r="AV626" s="14" t="s">
        <v>77</v>
      </c>
      <c r="AW626" s="14" t="s">
        <v>31</v>
      </c>
      <c r="AX626" s="14" t="s">
        <v>69</v>
      </c>
      <c r="AY626" s="247" t="s">
        <v>180</v>
      </c>
    </row>
    <row r="627" s="14" customFormat="1">
      <c r="A627" s="14"/>
      <c r="B627" s="238"/>
      <c r="C627" s="239"/>
      <c r="D627" s="213" t="s">
        <v>189</v>
      </c>
      <c r="E627" s="240" t="s">
        <v>19</v>
      </c>
      <c r="F627" s="241" t="s">
        <v>641</v>
      </c>
      <c r="G627" s="239"/>
      <c r="H627" s="240" t="s">
        <v>19</v>
      </c>
      <c r="I627" s="242"/>
      <c r="J627" s="239"/>
      <c r="K627" s="239"/>
      <c r="L627" s="243"/>
      <c r="M627" s="244"/>
      <c r="N627" s="245"/>
      <c r="O627" s="245"/>
      <c r="P627" s="245"/>
      <c r="Q627" s="245"/>
      <c r="R627" s="245"/>
      <c r="S627" s="245"/>
      <c r="T627" s="246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47" t="s">
        <v>189</v>
      </c>
      <c r="AU627" s="247" t="s">
        <v>77</v>
      </c>
      <c r="AV627" s="14" t="s">
        <v>77</v>
      </c>
      <c r="AW627" s="14" t="s">
        <v>31</v>
      </c>
      <c r="AX627" s="14" t="s">
        <v>69</v>
      </c>
      <c r="AY627" s="247" t="s">
        <v>180</v>
      </c>
    </row>
    <row r="628" s="12" customFormat="1">
      <c r="A628" s="12"/>
      <c r="B628" s="211"/>
      <c r="C628" s="212"/>
      <c r="D628" s="213" t="s">
        <v>189</v>
      </c>
      <c r="E628" s="214" t="s">
        <v>19</v>
      </c>
      <c r="F628" s="215" t="s">
        <v>642</v>
      </c>
      <c r="G628" s="212"/>
      <c r="H628" s="216">
        <v>4.0393999999999997</v>
      </c>
      <c r="I628" s="217"/>
      <c r="J628" s="212"/>
      <c r="K628" s="212"/>
      <c r="L628" s="218"/>
      <c r="M628" s="219"/>
      <c r="N628" s="220"/>
      <c r="O628" s="220"/>
      <c r="P628" s="220"/>
      <c r="Q628" s="220"/>
      <c r="R628" s="220"/>
      <c r="S628" s="220"/>
      <c r="T628" s="221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T628" s="222" t="s">
        <v>189</v>
      </c>
      <c r="AU628" s="222" t="s">
        <v>77</v>
      </c>
      <c r="AV628" s="12" t="s">
        <v>79</v>
      </c>
      <c r="AW628" s="12" t="s">
        <v>31</v>
      </c>
      <c r="AX628" s="12" t="s">
        <v>69</v>
      </c>
      <c r="AY628" s="222" t="s">
        <v>180</v>
      </c>
    </row>
    <row r="629" s="12" customFormat="1">
      <c r="A629" s="12"/>
      <c r="B629" s="211"/>
      <c r="C629" s="212"/>
      <c r="D629" s="213" t="s">
        <v>189</v>
      </c>
      <c r="E629" s="214" t="s">
        <v>19</v>
      </c>
      <c r="F629" s="215" t="s">
        <v>633</v>
      </c>
      <c r="G629" s="212"/>
      <c r="H629" s="216">
        <v>22.918279999999999</v>
      </c>
      <c r="I629" s="217"/>
      <c r="J629" s="212"/>
      <c r="K629" s="212"/>
      <c r="L629" s="218"/>
      <c r="M629" s="219"/>
      <c r="N629" s="220"/>
      <c r="O629" s="220"/>
      <c r="P629" s="220"/>
      <c r="Q629" s="220"/>
      <c r="R629" s="220"/>
      <c r="S629" s="220"/>
      <c r="T629" s="221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T629" s="222" t="s">
        <v>189</v>
      </c>
      <c r="AU629" s="222" t="s">
        <v>77</v>
      </c>
      <c r="AV629" s="12" t="s">
        <v>79</v>
      </c>
      <c r="AW629" s="12" t="s">
        <v>31</v>
      </c>
      <c r="AX629" s="12" t="s">
        <v>69</v>
      </c>
      <c r="AY629" s="222" t="s">
        <v>180</v>
      </c>
    </row>
    <row r="630" s="15" customFormat="1">
      <c r="A630" s="15"/>
      <c r="B630" s="248"/>
      <c r="C630" s="249"/>
      <c r="D630" s="213" t="s">
        <v>189</v>
      </c>
      <c r="E630" s="250" t="s">
        <v>19</v>
      </c>
      <c r="F630" s="251" t="s">
        <v>256</v>
      </c>
      <c r="G630" s="249"/>
      <c r="H630" s="252">
        <v>26.95768</v>
      </c>
      <c r="I630" s="253"/>
      <c r="J630" s="249"/>
      <c r="K630" s="249"/>
      <c r="L630" s="254"/>
      <c r="M630" s="255"/>
      <c r="N630" s="256"/>
      <c r="O630" s="256"/>
      <c r="P630" s="256"/>
      <c r="Q630" s="256"/>
      <c r="R630" s="256"/>
      <c r="S630" s="256"/>
      <c r="T630" s="257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58" t="s">
        <v>189</v>
      </c>
      <c r="AU630" s="258" t="s">
        <v>77</v>
      </c>
      <c r="AV630" s="15" t="s">
        <v>195</v>
      </c>
      <c r="AW630" s="15" t="s">
        <v>31</v>
      </c>
      <c r="AX630" s="15" t="s">
        <v>69</v>
      </c>
      <c r="AY630" s="258" t="s">
        <v>180</v>
      </c>
    </row>
    <row r="631" s="13" customFormat="1">
      <c r="A631" s="13"/>
      <c r="B631" s="223"/>
      <c r="C631" s="224"/>
      <c r="D631" s="213" t="s">
        <v>189</v>
      </c>
      <c r="E631" s="225" t="s">
        <v>19</v>
      </c>
      <c r="F631" s="226" t="s">
        <v>194</v>
      </c>
      <c r="G631" s="224"/>
      <c r="H631" s="227">
        <v>26.95768</v>
      </c>
      <c r="I631" s="228"/>
      <c r="J631" s="224"/>
      <c r="K631" s="224"/>
      <c r="L631" s="229"/>
      <c r="M631" s="230"/>
      <c r="N631" s="231"/>
      <c r="O631" s="231"/>
      <c r="P631" s="231"/>
      <c r="Q631" s="231"/>
      <c r="R631" s="231"/>
      <c r="S631" s="231"/>
      <c r="T631" s="23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3" t="s">
        <v>189</v>
      </c>
      <c r="AU631" s="233" t="s">
        <v>77</v>
      </c>
      <c r="AV631" s="13" t="s">
        <v>185</v>
      </c>
      <c r="AW631" s="13" t="s">
        <v>31</v>
      </c>
      <c r="AX631" s="13" t="s">
        <v>77</v>
      </c>
      <c r="AY631" s="233" t="s">
        <v>180</v>
      </c>
    </row>
    <row r="632" s="11" customFormat="1" ht="25.92" customHeight="1">
      <c r="A632" s="11"/>
      <c r="B632" s="184"/>
      <c r="C632" s="185"/>
      <c r="D632" s="186" t="s">
        <v>68</v>
      </c>
      <c r="E632" s="187" t="s">
        <v>643</v>
      </c>
      <c r="F632" s="187" t="s">
        <v>644</v>
      </c>
      <c r="G632" s="185"/>
      <c r="H632" s="185"/>
      <c r="I632" s="188"/>
      <c r="J632" s="189">
        <f>BK632</f>
        <v>0</v>
      </c>
      <c r="K632" s="185"/>
      <c r="L632" s="190"/>
      <c r="M632" s="191"/>
      <c r="N632" s="192"/>
      <c r="O632" s="192"/>
      <c r="P632" s="193">
        <f>SUM(P633:P711)</f>
        <v>0</v>
      </c>
      <c r="Q632" s="192"/>
      <c r="R632" s="193">
        <f>SUM(R633:R711)</f>
        <v>0</v>
      </c>
      <c r="S632" s="192"/>
      <c r="T632" s="194">
        <f>SUM(T633:T711)</f>
        <v>0</v>
      </c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R632" s="195" t="s">
        <v>77</v>
      </c>
      <c r="AT632" s="196" t="s">
        <v>68</v>
      </c>
      <c r="AU632" s="196" t="s">
        <v>69</v>
      </c>
      <c r="AY632" s="195" t="s">
        <v>180</v>
      </c>
      <c r="BK632" s="197">
        <f>SUM(BK633:BK711)</f>
        <v>0</v>
      </c>
    </row>
    <row r="633" s="2" customFormat="1" ht="44.25" customHeight="1">
      <c r="A633" s="40"/>
      <c r="B633" s="41"/>
      <c r="C633" s="198" t="s">
        <v>397</v>
      </c>
      <c r="D633" s="198" t="s">
        <v>181</v>
      </c>
      <c r="E633" s="199" t="s">
        <v>645</v>
      </c>
      <c r="F633" s="200" t="s">
        <v>646</v>
      </c>
      <c r="G633" s="201" t="s">
        <v>188</v>
      </c>
      <c r="H633" s="202">
        <v>37.322000000000003</v>
      </c>
      <c r="I633" s="203"/>
      <c r="J633" s="204">
        <f>ROUND(I633*H633,2)</f>
        <v>0</v>
      </c>
      <c r="K633" s="200" t="s">
        <v>19</v>
      </c>
      <c r="L633" s="46"/>
      <c r="M633" s="205" t="s">
        <v>19</v>
      </c>
      <c r="N633" s="206" t="s">
        <v>40</v>
      </c>
      <c r="O633" s="86"/>
      <c r="P633" s="207">
        <f>O633*H633</f>
        <v>0</v>
      </c>
      <c r="Q633" s="207">
        <v>0</v>
      </c>
      <c r="R633" s="207">
        <f>Q633*H633</f>
        <v>0</v>
      </c>
      <c r="S633" s="207">
        <v>0</v>
      </c>
      <c r="T633" s="208">
        <f>S633*H633</f>
        <v>0</v>
      </c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R633" s="209" t="s">
        <v>185</v>
      </c>
      <c r="AT633" s="209" t="s">
        <v>181</v>
      </c>
      <c r="AU633" s="209" t="s">
        <v>77</v>
      </c>
      <c r="AY633" s="19" t="s">
        <v>180</v>
      </c>
      <c r="BE633" s="210">
        <f>IF(N633="základní",J633,0)</f>
        <v>0</v>
      </c>
      <c r="BF633" s="210">
        <f>IF(N633="snížená",J633,0)</f>
        <v>0</v>
      </c>
      <c r="BG633" s="210">
        <f>IF(N633="zákl. přenesená",J633,0)</f>
        <v>0</v>
      </c>
      <c r="BH633" s="210">
        <f>IF(N633="sníž. přenesená",J633,0)</f>
        <v>0</v>
      </c>
      <c r="BI633" s="210">
        <f>IF(N633="nulová",J633,0)</f>
        <v>0</v>
      </c>
      <c r="BJ633" s="19" t="s">
        <v>77</v>
      </c>
      <c r="BK633" s="210">
        <f>ROUND(I633*H633,2)</f>
        <v>0</v>
      </c>
      <c r="BL633" s="19" t="s">
        <v>185</v>
      </c>
      <c r="BM633" s="209" t="s">
        <v>647</v>
      </c>
    </row>
    <row r="634" s="14" customFormat="1">
      <c r="A634" s="14"/>
      <c r="B634" s="238"/>
      <c r="C634" s="239"/>
      <c r="D634" s="213" t="s">
        <v>189</v>
      </c>
      <c r="E634" s="240" t="s">
        <v>19</v>
      </c>
      <c r="F634" s="241" t="s">
        <v>269</v>
      </c>
      <c r="G634" s="239"/>
      <c r="H634" s="240" t="s">
        <v>19</v>
      </c>
      <c r="I634" s="242"/>
      <c r="J634" s="239"/>
      <c r="K634" s="239"/>
      <c r="L634" s="243"/>
      <c r="M634" s="244"/>
      <c r="N634" s="245"/>
      <c r="O634" s="245"/>
      <c r="P634" s="245"/>
      <c r="Q634" s="245"/>
      <c r="R634" s="245"/>
      <c r="S634" s="245"/>
      <c r="T634" s="24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189</v>
      </c>
      <c r="AU634" s="247" t="s">
        <v>77</v>
      </c>
      <c r="AV634" s="14" t="s">
        <v>77</v>
      </c>
      <c r="AW634" s="14" t="s">
        <v>31</v>
      </c>
      <c r="AX634" s="14" t="s">
        <v>69</v>
      </c>
      <c r="AY634" s="247" t="s">
        <v>180</v>
      </c>
    </row>
    <row r="635" s="14" customFormat="1">
      <c r="A635" s="14"/>
      <c r="B635" s="238"/>
      <c r="C635" s="239"/>
      <c r="D635" s="213" t="s">
        <v>189</v>
      </c>
      <c r="E635" s="240" t="s">
        <v>19</v>
      </c>
      <c r="F635" s="241" t="s">
        <v>648</v>
      </c>
      <c r="G635" s="239"/>
      <c r="H635" s="240" t="s">
        <v>19</v>
      </c>
      <c r="I635" s="242"/>
      <c r="J635" s="239"/>
      <c r="K635" s="239"/>
      <c r="L635" s="243"/>
      <c r="M635" s="244"/>
      <c r="N635" s="245"/>
      <c r="O635" s="245"/>
      <c r="P635" s="245"/>
      <c r="Q635" s="245"/>
      <c r="R635" s="245"/>
      <c r="S635" s="245"/>
      <c r="T635" s="24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47" t="s">
        <v>189</v>
      </c>
      <c r="AU635" s="247" t="s">
        <v>77</v>
      </c>
      <c r="AV635" s="14" t="s">
        <v>77</v>
      </c>
      <c r="AW635" s="14" t="s">
        <v>31</v>
      </c>
      <c r="AX635" s="14" t="s">
        <v>69</v>
      </c>
      <c r="AY635" s="247" t="s">
        <v>180</v>
      </c>
    </row>
    <row r="636" s="12" customFormat="1">
      <c r="A636" s="12"/>
      <c r="B636" s="211"/>
      <c r="C636" s="212"/>
      <c r="D636" s="213" t="s">
        <v>189</v>
      </c>
      <c r="E636" s="214" t="s">
        <v>19</v>
      </c>
      <c r="F636" s="215" t="s">
        <v>649</v>
      </c>
      <c r="G636" s="212"/>
      <c r="H636" s="216">
        <v>1.248</v>
      </c>
      <c r="I636" s="217"/>
      <c r="J636" s="212"/>
      <c r="K636" s="212"/>
      <c r="L636" s="218"/>
      <c r="M636" s="219"/>
      <c r="N636" s="220"/>
      <c r="O636" s="220"/>
      <c r="P636" s="220"/>
      <c r="Q636" s="220"/>
      <c r="R636" s="220"/>
      <c r="S636" s="220"/>
      <c r="T636" s="221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T636" s="222" t="s">
        <v>189</v>
      </c>
      <c r="AU636" s="222" t="s">
        <v>77</v>
      </c>
      <c r="AV636" s="12" t="s">
        <v>79</v>
      </c>
      <c r="AW636" s="12" t="s">
        <v>31</v>
      </c>
      <c r="AX636" s="12" t="s">
        <v>69</v>
      </c>
      <c r="AY636" s="222" t="s">
        <v>180</v>
      </c>
    </row>
    <row r="637" s="12" customFormat="1">
      <c r="A637" s="12"/>
      <c r="B637" s="211"/>
      <c r="C637" s="212"/>
      <c r="D637" s="213" t="s">
        <v>189</v>
      </c>
      <c r="E637" s="214" t="s">
        <v>19</v>
      </c>
      <c r="F637" s="215" t="s">
        <v>650</v>
      </c>
      <c r="G637" s="212"/>
      <c r="H637" s="216">
        <v>6.6219999999999999</v>
      </c>
      <c r="I637" s="217"/>
      <c r="J637" s="212"/>
      <c r="K637" s="212"/>
      <c r="L637" s="218"/>
      <c r="M637" s="219"/>
      <c r="N637" s="220"/>
      <c r="O637" s="220"/>
      <c r="P637" s="220"/>
      <c r="Q637" s="220"/>
      <c r="R637" s="220"/>
      <c r="S637" s="220"/>
      <c r="T637" s="221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T637" s="222" t="s">
        <v>189</v>
      </c>
      <c r="AU637" s="222" t="s">
        <v>77</v>
      </c>
      <c r="AV637" s="12" t="s">
        <v>79</v>
      </c>
      <c r="AW637" s="12" t="s">
        <v>31</v>
      </c>
      <c r="AX637" s="12" t="s">
        <v>69</v>
      </c>
      <c r="AY637" s="222" t="s">
        <v>180</v>
      </c>
    </row>
    <row r="638" s="12" customFormat="1">
      <c r="A638" s="12"/>
      <c r="B638" s="211"/>
      <c r="C638" s="212"/>
      <c r="D638" s="213" t="s">
        <v>189</v>
      </c>
      <c r="E638" s="214" t="s">
        <v>19</v>
      </c>
      <c r="F638" s="215" t="s">
        <v>651</v>
      </c>
      <c r="G638" s="212"/>
      <c r="H638" s="216">
        <v>1.089</v>
      </c>
      <c r="I638" s="217"/>
      <c r="J638" s="212"/>
      <c r="K638" s="212"/>
      <c r="L638" s="218"/>
      <c r="M638" s="219"/>
      <c r="N638" s="220"/>
      <c r="O638" s="220"/>
      <c r="P638" s="220"/>
      <c r="Q638" s="220"/>
      <c r="R638" s="220"/>
      <c r="S638" s="220"/>
      <c r="T638" s="221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T638" s="222" t="s">
        <v>189</v>
      </c>
      <c r="AU638" s="222" t="s">
        <v>77</v>
      </c>
      <c r="AV638" s="12" t="s">
        <v>79</v>
      </c>
      <c r="AW638" s="12" t="s">
        <v>31</v>
      </c>
      <c r="AX638" s="12" t="s">
        <v>69</v>
      </c>
      <c r="AY638" s="222" t="s">
        <v>180</v>
      </c>
    </row>
    <row r="639" s="12" customFormat="1">
      <c r="A639" s="12"/>
      <c r="B639" s="211"/>
      <c r="C639" s="212"/>
      <c r="D639" s="213" t="s">
        <v>189</v>
      </c>
      <c r="E639" s="214" t="s">
        <v>19</v>
      </c>
      <c r="F639" s="215" t="s">
        <v>652</v>
      </c>
      <c r="G639" s="212"/>
      <c r="H639" s="216">
        <v>0.70399999999999996</v>
      </c>
      <c r="I639" s="217"/>
      <c r="J639" s="212"/>
      <c r="K639" s="212"/>
      <c r="L639" s="218"/>
      <c r="M639" s="219"/>
      <c r="N639" s="220"/>
      <c r="O639" s="220"/>
      <c r="P639" s="220"/>
      <c r="Q639" s="220"/>
      <c r="R639" s="220"/>
      <c r="S639" s="220"/>
      <c r="T639" s="221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T639" s="222" t="s">
        <v>189</v>
      </c>
      <c r="AU639" s="222" t="s">
        <v>77</v>
      </c>
      <c r="AV639" s="12" t="s">
        <v>79</v>
      </c>
      <c r="AW639" s="12" t="s">
        <v>31</v>
      </c>
      <c r="AX639" s="12" t="s">
        <v>69</v>
      </c>
      <c r="AY639" s="222" t="s">
        <v>180</v>
      </c>
    </row>
    <row r="640" s="15" customFormat="1">
      <c r="A640" s="15"/>
      <c r="B640" s="248"/>
      <c r="C640" s="249"/>
      <c r="D640" s="213" t="s">
        <v>189</v>
      </c>
      <c r="E640" s="250" t="s">
        <v>19</v>
      </c>
      <c r="F640" s="251" t="s">
        <v>256</v>
      </c>
      <c r="G640" s="249"/>
      <c r="H640" s="252">
        <v>9.6630000000000003</v>
      </c>
      <c r="I640" s="253"/>
      <c r="J640" s="249"/>
      <c r="K640" s="249"/>
      <c r="L640" s="254"/>
      <c r="M640" s="255"/>
      <c r="N640" s="256"/>
      <c r="O640" s="256"/>
      <c r="P640" s="256"/>
      <c r="Q640" s="256"/>
      <c r="R640" s="256"/>
      <c r="S640" s="256"/>
      <c r="T640" s="257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58" t="s">
        <v>189</v>
      </c>
      <c r="AU640" s="258" t="s">
        <v>77</v>
      </c>
      <c r="AV640" s="15" t="s">
        <v>195</v>
      </c>
      <c r="AW640" s="15" t="s">
        <v>31</v>
      </c>
      <c r="AX640" s="15" t="s">
        <v>69</v>
      </c>
      <c r="AY640" s="258" t="s">
        <v>180</v>
      </c>
    </row>
    <row r="641" s="14" customFormat="1">
      <c r="A641" s="14"/>
      <c r="B641" s="238"/>
      <c r="C641" s="239"/>
      <c r="D641" s="213" t="s">
        <v>189</v>
      </c>
      <c r="E641" s="240" t="s">
        <v>19</v>
      </c>
      <c r="F641" s="241" t="s">
        <v>270</v>
      </c>
      <c r="G641" s="239"/>
      <c r="H641" s="240" t="s">
        <v>19</v>
      </c>
      <c r="I641" s="242"/>
      <c r="J641" s="239"/>
      <c r="K641" s="239"/>
      <c r="L641" s="243"/>
      <c r="M641" s="244"/>
      <c r="N641" s="245"/>
      <c r="O641" s="245"/>
      <c r="P641" s="245"/>
      <c r="Q641" s="245"/>
      <c r="R641" s="245"/>
      <c r="S641" s="245"/>
      <c r="T641" s="246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47" t="s">
        <v>189</v>
      </c>
      <c r="AU641" s="247" t="s">
        <v>77</v>
      </c>
      <c r="AV641" s="14" t="s">
        <v>77</v>
      </c>
      <c r="AW641" s="14" t="s">
        <v>31</v>
      </c>
      <c r="AX641" s="14" t="s">
        <v>69</v>
      </c>
      <c r="AY641" s="247" t="s">
        <v>180</v>
      </c>
    </row>
    <row r="642" s="14" customFormat="1">
      <c r="A642" s="14"/>
      <c r="B642" s="238"/>
      <c r="C642" s="239"/>
      <c r="D642" s="213" t="s">
        <v>189</v>
      </c>
      <c r="E642" s="240" t="s">
        <v>19</v>
      </c>
      <c r="F642" s="241" t="s">
        <v>648</v>
      </c>
      <c r="G642" s="239"/>
      <c r="H642" s="240" t="s">
        <v>19</v>
      </c>
      <c r="I642" s="242"/>
      <c r="J642" s="239"/>
      <c r="K642" s="239"/>
      <c r="L642" s="243"/>
      <c r="M642" s="244"/>
      <c r="N642" s="245"/>
      <c r="O642" s="245"/>
      <c r="P642" s="245"/>
      <c r="Q642" s="245"/>
      <c r="R642" s="245"/>
      <c r="S642" s="245"/>
      <c r="T642" s="246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47" t="s">
        <v>189</v>
      </c>
      <c r="AU642" s="247" t="s">
        <v>77</v>
      </c>
      <c r="AV642" s="14" t="s">
        <v>77</v>
      </c>
      <c r="AW642" s="14" t="s">
        <v>31</v>
      </c>
      <c r="AX642" s="14" t="s">
        <v>69</v>
      </c>
      <c r="AY642" s="247" t="s">
        <v>180</v>
      </c>
    </row>
    <row r="643" s="12" customFormat="1">
      <c r="A643" s="12"/>
      <c r="B643" s="211"/>
      <c r="C643" s="212"/>
      <c r="D643" s="213" t="s">
        <v>189</v>
      </c>
      <c r="E643" s="214" t="s">
        <v>19</v>
      </c>
      <c r="F643" s="215" t="s">
        <v>653</v>
      </c>
      <c r="G643" s="212"/>
      <c r="H643" s="216">
        <v>2.2879999999999998</v>
      </c>
      <c r="I643" s="217"/>
      <c r="J643" s="212"/>
      <c r="K643" s="212"/>
      <c r="L643" s="218"/>
      <c r="M643" s="219"/>
      <c r="N643" s="220"/>
      <c r="O643" s="220"/>
      <c r="P643" s="220"/>
      <c r="Q643" s="220"/>
      <c r="R643" s="220"/>
      <c r="S643" s="220"/>
      <c r="T643" s="221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T643" s="222" t="s">
        <v>189</v>
      </c>
      <c r="AU643" s="222" t="s">
        <v>77</v>
      </c>
      <c r="AV643" s="12" t="s">
        <v>79</v>
      </c>
      <c r="AW643" s="12" t="s">
        <v>31</v>
      </c>
      <c r="AX643" s="12" t="s">
        <v>69</v>
      </c>
      <c r="AY643" s="222" t="s">
        <v>180</v>
      </c>
    </row>
    <row r="644" s="12" customFormat="1">
      <c r="A644" s="12"/>
      <c r="B644" s="211"/>
      <c r="C644" s="212"/>
      <c r="D644" s="213" t="s">
        <v>189</v>
      </c>
      <c r="E644" s="214" t="s">
        <v>19</v>
      </c>
      <c r="F644" s="215" t="s">
        <v>650</v>
      </c>
      <c r="G644" s="212"/>
      <c r="H644" s="216">
        <v>6.6219999999999999</v>
      </c>
      <c r="I644" s="217"/>
      <c r="J644" s="212"/>
      <c r="K644" s="212"/>
      <c r="L644" s="218"/>
      <c r="M644" s="219"/>
      <c r="N644" s="220"/>
      <c r="O644" s="220"/>
      <c r="P644" s="220"/>
      <c r="Q644" s="220"/>
      <c r="R644" s="220"/>
      <c r="S644" s="220"/>
      <c r="T644" s="221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T644" s="222" t="s">
        <v>189</v>
      </c>
      <c r="AU644" s="222" t="s">
        <v>77</v>
      </c>
      <c r="AV644" s="12" t="s">
        <v>79</v>
      </c>
      <c r="AW644" s="12" t="s">
        <v>31</v>
      </c>
      <c r="AX644" s="12" t="s">
        <v>69</v>
      </c>
      <c r="AY644" s="222" t="s">
        <v>180</v>
      </c>
    </row>
    <row r="645" s="12" customFormat="1">
      <c r="A645" s="12"/>
      <c r="B645" s="211"/>
      <c r="C645" s="212"/>
      <c r="D645" s="213" t="s">
        <v>189</v>
      </c>
      <c r="E645" s="214" t="s">
        <v>19</v>
      </c>
      <c r="F645" s="215" t="s">
        <v>654</v>
      </c>
      <c r="G645" s="212"/>
      <c r="H645" s="216">
        <v>1.0229999999999999</v>
      </c>
      <c r="I645" s="217"/>
      <c r="J645" s="212"/>
      <c r="K645" s="212"/>
      <c r="L645" s="218"/>
      <c r="M645" s="219"/>
      <c r="N645" s="220"/>
      <c r="O645" s="220"/>
      <c r="P645" s="220"/>
      <c r="Q645" s="220"/>
      <c r="R645" s="220"/>
      <c r="S645" s="220"/>
      <c r="T645" s="221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T645" s="222" t="s">
        <v>189</v>
      </c>
      <c r="AU645" s="222" t="s">
        <v>77</v>
      </c>
      <c r="AV645" s="12" t="s">
        <v>79</v>
      </c>
      <c r="AW645" s="12" t="s">
        <v>31</v>
      </c>
      <c r="AX645" s="12" t="s">
        <v>69</v>
      </c>
      <c r="AY645" s="222" t="s">
        <v>180</v>
      </c>
    </row>
    <row r="646" s="15" customFormat="1">
      <c r="A646" s="15"/>
      <c r="B646" s="248"/>
      <c r="C646" s="249"/>
      <c r="D646" s="213" t="s">
        <v>189</v>
      </c>
      <c r="E646" s="250" t="s">
        <v>19</v>
      </c>
      <c r="F646" s="251" t="s">
        <v>256</v>
      </c>
      <c r="G646" s="249"/>
      <c r="H646" s="252">
        <v>9.9329999999999998</v>
      </c>
      <c r="I646" s="253"/>
      <c r="J646" s="249"/>
      <c r="K646" s="249"/>
      <c r="L646" s="254"/>
      <c r="M646" s="255"/>
      <c r="N646" s="256"/>
      <c r="O646" s="256"/>
      <c r="P646" s="256"/>
      <c r="Q646" s="256"/>
      <c r="R646" s="256"/>
      <c r="S646" s="256"/>
      <c r="T646" s="257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58" t="s">
        <v>189</v>
      </c>
      <c r="AU646" s="258" t="s">
        <v>77</v>
      </c>
      <c r="AV646" s="15" t="s">
        <v>195</v>
      </c>
      <c r="AW646" s="15" t="s">
        <v>31</v>
      </c>
      <c r="AX646" s="15" t="s">
        <v>69</v>
      </c>
      <c r="AY646" s="258" t="s">
        <v>180</v>
      </c>
    </row>
    <row r="647" s="14" customFormat="1">
      <c r="A647" s="14"/>
      <c r="B647" s="238"/>
      <c r="C647" s="239"/>
      <c r="D647" s="213" t="s">
        <v>189</v>
      </c>
      <c r="E647" s="240" t="s">
        <v>19</v>
      </c>
      <c r="F647" s="241" t="s">
        <v>655</v>
      </c>
      <c r="G647" s="239"/>
      <c r="H647" s="240" t="s">
        <v>19</v>
      </c>
      <c r="I647" s="242"/>
      <c r="J647" s="239"/>
      <c r="K647" s="239"/>
      <c r="L647" s="243"/>
      <c r="M647" s="244"/>
      <c r="N647" s="245"/>
      <c r="O647" s="245"/>
      <c r="P647" s="245"/>
      <c r="Q647" s="245"/>
      <c r="R647" s="245"/>
      <c r="S647" s="245"/>
      <c r="T647" s="246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47" t="s">
        <v>189</v>
      </c>
      <c r="AU647" s="247" t="s">
        <v>77</v>
      </c>
      <c r="AV647" s="14" t="s">
        <v>77</v>
      </c>
      <c r="AW647" s="14" t="s">
        <v>31</v>
      </c>
      <c r="AX647" s="14" t="s">
        <v>69</v>
      </c>
      <c r="AY647" s="247" t="s">
        <v>180</v>
      </c>
    </row>
    <row r="648" s="14" customFormat="1">
      <c r="A648" s="14"/>
      <c r="B648" s="238"/>
      <c r="C648" s="239"/>
      <c r="D648" s="213" t="s">
        <v>189</v>
      </c>
      <c r="E648" s="240" t="s">
        <v>19</v>
      </c>
      <c r="F648" s="241" t="s">
        <v>656</v>
      </c>
      <c r="G648" s="239"/>
      <c r="H648" s="240" t="s">
        <v>19</v>
      </c>
      <c r="I648" s="242"/>
      <c r="J648" s="239"/>
      <c r="K648" s="239"/>
      <c r="L648" s="243"/>
      <c r="M648" s="244"/>
      <c r="N648" s="245"/>
      <c r="O648" s="245"/>
      <c r="P648" s="245"/>
      <c r="Q648" s="245"/>
      <c r="R648" s="245"/>
      <c r="S648" s="245"/>
      <c r="T648" s="246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47" t="s">
        <v>189</v>
      </c>
      <c r="AU648" s="247" t="s">
        <v>77</v>
      </c>
      <c r="AV648" s="14" t="s">
        <v>77</v>
      </c>
      <c r="AW648" s="14" t="s">
        <v>31</v>
      </c>
      <c r="AX648" s="14" t="s">
        <v>69</v>
      </c>
      <c r="AY648" s="247" t="s">
        <v>180</v>
      </c>
    </row>
    <row r="649" s="12" customFormat="1">
      <c r="A649" s="12"/>
      <c r="B649" s="211"/>
      <c r="C649" s="212"/>
      <c r="D649" s="213" t="s">
        <v>189</v>
      </c>
      <c r="E649" s="214" t="s">
        <v>19</v>
      </c>
      <c r="F649" s="215" t="s">
        <v>657</v>
      </c>
      <c r="G649" s="212"/>
      <c r="H649" s="216">
        <v>9.7129999999999992</v>
      </c>
      <c r="I649" s="217"/>
      <c r="J649" s="212"/>
      <c r="K649" s="212"/>
      <c r="L649" s="218"/>
      <c r="M649" s="219"/>
      <c r="N649" s="220"/>
      <c r="O649" s="220"/>
      <c r="P649" s="220"/>
      <c r="Q649" s="220"/>
      <c r="R649" s="220"/>
      <c r="S649" s="220"/>
      <c r="T649" s="221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T649" s="222" t="s">
        <v>189</v>
      </c>
      <c r="AU649" s="222" t="s">
        <v>77</v>
      </c>
      <c r="AV649" s="12" t="s">
        <v>79</v>
      </c>
      <c r="AW649" s="12" t="s">
        <v>31</v>
      </c>
      <c r="AX649" s="12" t="s">
        <v>69</v>
      </c>
      <c r="AY649" s="222" t="s">
        <v>180</v>
      </c>
    </row>
    <row r="650" s="12" customFormat="1">
      <c r="A650" s="12"/>
      <c r="B650" s="211"/>
      <c r="C650" s="212"/>
      <c r="D650" s="213" t="s">
        <v>189</v>
      </c>
      <c r="E650" s="214" t="s">
        <v>19</v>
      </c>
      <c r="F650" s="215" t="s">
        <v>658</v>
      </c>
      <c r="G650" s="212"/>
      <c r="H650" s="216">
        <v>0.55800000000000005</v>
      </c>
      <c r="I650" s="217"/>
      <c r="J650" s="212"/>
      <c r="K650" s="212"/>
      <c r="L650" s="218"/>
      <c r="M650" s="219"/>
      <c r="N650" s="220"/>
      <c r="O650" s="220"/>
      <c r="P650" s="220"/>
      <c r="Q650" s="220"/>
      <c r="R650" s="220"/>
      <c r="S650" s="220"/>
      <c r="T650" s="221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T650" s="222" t="s">
        <v>189</v>
      </c>
      <c r="AU650" s="222" t="s">
        <v>77</v>
      </c>
      <c r="AV650" s="12" t="s">
        <v>79</v>
      </c>
      <c r="AW650" s="12" t="s">
        <v>31</v>
      </c>
      <c r="AX650" s="12" t="s">
        <v>69</v>
      </c>
      <c r="AY650" s="222" t="s">
        <v>180</v>
      </c>
    </row>
    <row r="651" s="12" customFormat="1">
      <c r="A651" s="12"/>
      <c r="B651" s="211"/>
      <c r="C651" s="212"/>
      <c r="D651" s="213" t="s">
        <v>189</v>
      </c>
      <c r="E651" s="214" t="s">
        <v>19</v>
      </c>
      <c r="F651" s="215" t="s">
        <v>659</v>
      </c>
      <c r="G651" s="212"/>
      <c r="H651" s="216">
        <v>0.55800000000000005</v>
      </c>
      <c r="I651" s="217"/>
      <c r="J651" s="212"/>
      <c r="K651" s="212"/>
      <c r="L651" s="218"/>
      <c r="M651" s="219"/>
      <c r="N651" s="220"/>
      <c r="O651" s="220"/>
      <c r="P651" s="220"/>
      <c r="Q651" s="220"/>
      <c r="R651" s="220"/>
      <c r="S651" s="220"/>
      <c r="T651" s="221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T651" s="222" t="s">
        <v>189</v>
      </c>
      <c r="AU651" s="222" t="s">
        <v>77</v>
      </c>
      <c r="AV651" s="12" t="s">
        <v>79</v>
      </c>
      <c r="AW651" s="12" t="s">
        <v>31</v>
      </c>
      <c r="AX651" s="12" t="s">
        <v>69</v>
      </c>
      <c r="AY651" s="222" t="s">
        <v>180</v>
      </c>
    </row>
    <row r="652" s="12" customFormat="1">
      <c r="A652" s="12"/>
      <c r="B652" s="211"/>
      <c r="C652" s="212"/>
      <c r="D652" s="213" t="s">
        <v>189</v>
      </c>
      <c r="E652" s="214" t="s">
        <v>19</v>
      </c>
      <c r="F652" s="215" t="s">
        <v>660</v>
      </c>
      <c r="G652" s="212"/>
      <c r="H652" s="216">
        <v>0.70199999999999996</v>
      </c>
      <c r="I652" s="217"/>
      <c r="J652" s="212"/>
      <c r="K652" s="212"/>
      <c r="L652" s="218"/>
      <c r="M652" s="219"/>
      <c r="N652" s="220"/>
      <c r="O652" s="220"/>
      <c r="P652" s="220"/>
      <c r="Q652" s="220"/>
      <c r="R652" s="220"/>
      <c r="S652" s="220"/>
      <c r="T652" s="221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T652" s="222" t="s">
        <v>189</v>
      </c>
      <c r="AU652" s="222" t="s">
        <v>77</v>
      </c>
      <c r="AV652" s="12" t="s">
        <v>79</v>
      </c>
      <c r="AW652" s="12" t="s">
        <v>31</v>
      </c>
      <c r="AX652" s="12" t="s">
        <v>69</v>
      </c>
      <c r="AY652" s="222" t="s">
        <v>180</v>
      </c>
    </row>
    <row r="653" s="15" customFormat="1">
      <c r="A653" s="15"/>
      <c r="B653" s="248"/>
      <c r="C653" s="249"/>
      <c r="D653" s="213" t="s">
        <v>189</v>
      </c>
      <c r="E653" s="250" t="s">
        <v>19</v>
      </c>
      <c r="F653" s="251" t="s">
        <v>256</v>
      </c>
      <c r="G653" s="249"/>
      <c r="H653" s="252">
        <v>11.530999999999999</v>
      </c>
      <c r="I653" s="253"/>
      <c r="J653" s="249"/>
      <c r="K653" s="249"/>
      <c r="L653" s="254"/>
      <c r="M653" s="255"/>
      <c r="N653" s="256"/>
      <c r="O653" s="256"/>
      <c r="P653" s="256"/>
      <c r="Q653" s="256"/>
      <c r="R653" s="256"/>
      <c r="S653" s="256"/>
      <c r="T653" s="257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58" t="s">
        <v>189</v>
      </c>
      <c r="AU653" s="258" t="s">
        <v>77</v>
      </c>
      <c r="AV653" s="15" t="s">
        <v>195</v>
      </c>
      <c r="AW653" s="15" t="s">
        <v>31</v>
      </c>
      <c r="AX653" s="15" t="s">
        <v>69</v>
      </c>
      <c r="AY653" s="258" t="s">
        <v>180</v>
      </c>
    </row>
    <row r="654" s="14" customFormat="1">
      <c r="A654" s="14"/>
      <c r="B654" s="238"/>
      <c r="C654" s="239"/>
      <c r="D654" s="213" t="s">
        <v>189</v>
      </c>
      <c r="E654" s="240" t="s">
        <v>19</v>
      </c>
      <c r="F654" s="241" t="s">
        <v>661</v>
      </c>
      <c r="G654" s="239"/>
      <c r="H654" s="240" t="s">
        <v>19</v>
      </c>
      <c r="I654" s="242"/>
      <c r="J654" s="239"/>
      <c r="K654" s="239"/>
      <c r="L654" s="243"/>
      <c r="M654" s="244"/>
      <c r="N654" s="245"/>
      <c r="O654" s="245"/>
      <c r="P654" s="245"/>
      <c r="Q654" s="245"/>
      <c r="R654" s="245"/>
      <c r="S654" s="245"/>
      <c r="T654" s="246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47" t="s">
        <v>189</v>
      </c>
      <c r="AU654" s="247" t="s">
        <v>77</v>
      </c>
      <c r="AV654" s="14" t="s">
        <v>77</v>
      </c>
      <c r="AW654" s="14" t="s">
        <v>31</v>
      </c>
      <c r="AX654" s="14" t="s">
        <v>69</v>
      </c>
      <c r="AY654" s="247" t="s">
        <v>180</v>
      </c>
    </row>
    <row r="655" s="14" customFormat="1">
      <c r="A655" s="14"/>
      <c r="B655" s="238"/>
      <c r="C655" s="239"/>
      <c r="D655" s="213" t="s">
        <v>189</v>
      </c>
      <c r="E655" s="240" t="s">
        <v>19</v>
      </c>
      <c r="F655" s="241" t="s">
        <v>656</v>
      </c>
      <c r="G655" s="239"/>
      <c r="H655" s="240" t="s">
        <v>19</v>
      </c>
      <c r="I655" s="242"/>
      <c r="J655" s="239"/>
      <c r="K655" s="239"/>
      <c r="L655" s="243"/>
      <c r="M655" s="244"/>
      <c r="N655" s="245"/>
      <c r="O655" s="245"/>
      <c r="P655" s="245"/>
      <c r="Q655" s="245"/>
      <c r="R655" s="245"/>
      <c r="S655" s="245"/>
      <c r="T655" s="246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47" t="s">
        <v>189</v>
      </c>
      <c r="AU655" s="247" t="s">
        <v>77</v>
      </c>
      <c r="AV655" s="14" t="s">
        <v>77</v>
      </c>
      <c r="AW655" s="14" t="s">
        <v>31</v>
      </c>
      <c r="AX655" s="14" t="s">
        <v>69</v>
      </c>
      <c r="AY655" s="247" t="s">
        <v>180</v>
      </c>
    </row>
    <row r="656" s="12" customFormat="1">
      <c r="A656" s="12"/>
      <c r="B656" s="211"/>
      <c r="C656" s="212"/>
      <c r="D656" s="213" t="s">
        <v>189</v>
      </c>
      <c r="E656" s="214" t="s">
        <v>19</v>
      </c>
      <c r="F656" s="215" t="s">
        <v>662</v>
      </c>
      <c r="G656" s="212"/>
      <c r="H656" s="216">
        <v>4.0949999999999998</v>
      </c>
      <c r="I656" s="217"/>
      <c r="J656" s="212"/>
      <c r="K656" s="212"/>
      <c r="L656" s="218"/>
      <c r="M656" s="219"/>
      <c r="N656" s="220"/>
      <c r="O656" s="220"/>
      <c r="P656" s="220"/>
      <c r="Q656" s="220"/>
      <c r="R656" s="220"/>
      <c r="S656" s="220"/>
      <c r="T656" s="221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T656" s="222" t="s">
        <v>189</v>
      </c>
      <c r="AU656" s="222" t="s">
        <v>77</v>
      </c>
      <c r="AV656" s="12" t="s">
        <v>79</v>
      </c>
      <c r="AW656" s="12" t="s">
        <v>31</v>
      </c>
      <c r="AX656" s="12" t="s">
        <v>69</v>
      </c>
      <c r="AY656" s="222" t="s">
        <v>180</v>
      </c>
    </row>
    <row r="657" s="15" customFormat="1">
      <c r="A657" s="15"/>
      <c r="B657" s="248"/>
      <c r="C657" s="249"/>
      <c r="D657" s="213" t="s">
        <v>189</v>
      </c>
      <c r="E657" s="250" t="s">
        <v>19</v>
      </c>
      <c r="F657" s="251" t="s">
        <v>256</v>
      </c>
      <c r="G657" s="249"/>
      <c r="H657" s="252">
        <v>4.0949999999999998</v>
      </c>
      <c r="I657" s="253"/>
      <c r="J657" s="249"/>
      <c r="K657" s="249"/>
      <c r="L657" s="254"/>
      <c r="M657" s="255"/>
      <c r="N657" s="256"/>
      <c r="O657" s="256"/>
      <c r="P657" s="256"/>
      <c r="Q657" s="256"/>
      <c r="R657" s="256"/>
      <c r="S657" s="256"/>
      <c r="T657" s="257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58" t="s">
        <v>189</v>
      </c>
      <c r="AU657" s="258" t="s">
        <v>77</v>
      </c>
      <c r="AV657" s="15" t="s">
        <v>195</v>
      </c>
      <c r="AW657" s="15" t="s">
        <v>31</v>
      </c>
      <c r="AX657" s="15" t="s">
        <v>69</v>
      </c>
      <c r="AY657" s="258" t="s">
        <v>180</v>
      </c>
    </row>
    <row r="658" s="14" customFormat="1">
      <c r="A658" s="14"/>
      <c r="B658" s="238"/>
      <c r="C658" s="239"/>
      <c r="D658" s="213" t="s">
        <v>189</v>
      </c>
      <c r="E658" s="240" t="s">
        <v>19</v>
      </c>
      <c r="F658" s="241" t="s">
        <v>663</v>
      </c>
      <c r="G658" s="239"/>
      <c r="H658" s="240" t="s">
        <v>19</v>
      </c>
      <c r="I658" s="242"/>
      <c r="J658" s="239"/>
      <c r="K658" s="239"/>
      <c r="L658" s="243"/>
      <c r="M658" s="244"/>
      <c r="N658" s="245"/>
      <c r="O658" s="245"/>
      <c r="P658" s="245"/>
      <c r="Q658" s="245"/>
      <c r="R658" s="245"/>
      <c r="S658" s="245"/>
      <c r="T658" s="24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7" t="s">
        <v>189</v>
      </c>
      <c r="AU658" s="247" t="s">
        <v>77</v>
      </c>
      <c r="AV658" s="14" t="s">
        <v>77</v>
      </c>
      <c r="AW658" s="14" t="s">
        <v>31</v>
      </c>
      <c r="AX658" s="14" t="s">
        <v>69</v>
      </c>
      <c r="AY658" s="247" t="s">
        <v>180</v>
      </c>
    </row>
    <row r="659" s="14" customFormat="1">
      <c r="A659" s="14"/>
      <c r="B659" s="238"/>
      <c r="C659" s="239"/>
      <c r="D659" s="213" t="s">
        <v>189</v>
      </c>
      <c r="E659" s="240" t="s">
        <v>19</v>
      </c>
      <c r="F659" s="241" t="s">
        <v>664</v>
      </c>
      <c r="G659" s="239"/>
      <c r="H659" s="240" t="s">
        <v>19</v>
      </c>
      <c r="I659" s="242"/>
      <c r="J659" s="239"/>
      <c r="K659" s="239"/>
      <c r="L659" s="243"/>
      <c r="M659" s="244"/>
      <c r="N659" s="245"/>
      <c r="O659" s="245"/>
      <c r="P659" s="245"/>
      <c r="Q659" s="245"/>
      <c r="R659" s="245"/>
      <c r="S659" s="245"/>
      <c r="T659" s="246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47" t="s">
        <v>189</v>
      </c>
      <c r="AU659" s="247" t="s">
        <v>77</v>
      </c>
      <c r="AV659" s="14" t="s">
        <v>77</v>
      </c>
      <c r="AW659" s="14" t="s">
        <v>31</v>
      </c>
      <c r="AX659" s="14" t="s">
        <v>69</v>
      </c>
      <c r="AY659" s="247" t="s">
        <v>180</v>
      </c>
    </row>
    <row r="660" s="12" customFormat="1">
      <c r="A660" s="12"/>
      <c r="B660" s="211"/>
      <c r="C660" s="212"/>
      <c r="D660" s="213" t="s">
        <v>189</v>
      </c>
      <c r="E660" s="214" t="s">
        <v>19</v>
      </c>
      <c r="F660" s="215" t="s">
        <v>665</v>
      </c>
      <c r="G660" s="212"/>
      <c r="H660" s="216">
        <v>2.1000000000000001</v>
      </c>
      <c r="I660" s="217"/>
      <c r="J660" s="212"/>
      <c r="K660" s="212"/>
      <c r="L660" s="218"/>
      <c r="M660" s="219"/>
      <c r="N660" s="220"/>
      <c r="O660" s="220"/>
      <c r="P660" s="220"/>
      <c r="Q660" s="220"/>
      <c r="R660" s="220"/>
      <c r="S660" s="220"/>
      <c r="T660" s="221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T660" s="222" t="s">
        <v>189</v>
      </c>
      <c r="AU660" s="222" t="s">
        <v>77</v>
      </c>
      <c r="AV660" s="12" t="s">
        <v>79</v>
      </c>
      <c r="AW660" s="12" t="s">
        <v>31</v>
      </c>
      <c r="AX660" s="12" t="s">
        <v>69</v>
      </c>
      <c r="AY660" s="222" t="s">
        <v>180</v>
      </c>
    </row>
    <row r="661" s="15" customFormat="1">
      <c r="A661" s="15"/>
      <c r="B661" s="248"/>
      <c r="C661" s="249"/>
      <c r="D661" s="213" t="s">
        <v>189</v>
      </c>
      <c r="E661" s="250" t="s">
        <v>19</v>
      </c>
      <c r="F661" s="251" t="s">
        <v>256</v>
      </c>
      <c r="G661" s="249"/>
      <c r="H661" s="252">
        <v>2.1000000000000001</v>
      </c>
      <c r="I661" s="253"/>
      <c r="J661" s="249"/>
      <c r="K661" s="249"/>
      <c r="L661" s="254"/>
      <c r="M661" s="255"/>
      <c r="N661" s="256"/>
      <c r="O661" s="256"/>
      <c r="P661" s="256"/>
      <c r="Q661" s="256"/>
      <c r="R661" s="256"/>
      <c r="S661" s="256"/>
      <c r="T661" s="257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58" t="s">
        <v>189</v>
      </c>
      <c r="AU661" s="258" t="s">
        <v>77</v>
      </c>
      <c r="AV661" s="15" t="s">
        <v>195</v>
      </c>
      <c r="AW661" s="15" t="s">
        <v>31</v>
      </c>
      <c r="AX661" s="15" t="s">
        <v>69</v>
      </c>
      <c r="AY661" s="258" t="s">
        <v>180</v>
      </c>
    </row>
    <row r="662" s="13" customFormat="1">
      <c r="A662" s="13"/>
      <c r="B662" s="223"/>
      <c r="C662" s="224"/>
      <c r="D662" s="213" t="s">
        <v>189</v>
      </c>
      <c r="E662" s="225" t="s">
        <v>19</v>
      </c>
      <c r="F662" s="226" t="s">
        <v>194</v>
      </c>
      <c r="G662" s="224"/>
      <c r="H662" s="227">
        <v>37.321999999999996</v>
      </c>
      <c r="I662" s="228"/>
      <c r="J662" s="224"/>
      <c r="K662" s="224"/>
      <c r="L662" s="229"/>
      <c r="M662" s="230"/>
      <c r="N662" s="231"/>
      <c r="O662" s="231"/>
      <c r="P662" s="231"/>
      <c r="Q662" s="231"/>
      <c r="R662" s="231"/>
      <c r="S662" s="231"/>
      <c r="T662" s="23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3" t="s">
        <v>189</v>
      </c>
      <c r="AU662" s="233" t="s">
        <v>77</v>
      </c>
      <c r="AV662" s="13" t="s">
        <v>185</v>
      </c>
      <c r="AW662" s="13" t="s">
        <v>31</v>
      </c>
      <c r="AX662" s="13" t="s">
        <v>77</v>
      </c>
      <c r="AY662" s="233" t="s">
        <v>180</v>
      </c>
    </row>
    <row r="663" s="2" customFormat="1" ht="16.5" customHeight="1">
      <c r="A663" s="40"/>
      <c r="B663" s="41"/>
      <c r="C663" s="198" t="s">
        <v>666</v>
      </c>
      <c r="D663" s="198" t="s">
        <v>181</v>
      </c>
      <c r="E663" s="199" t="s">
        <v>667</v>
      </c>
      <c r="F663" s="200" t="s">
        <v>668</v>
      </c>
      <c r="G663" s="201" t="s">
        <v>385</v>
      </c>
      <c r="H663" s="202">
        <v>269.06</v>
      </c>
      <c r="I663" s="203"/>
      <c r="J663" s="204">
        <f>ROUND(I663*H663,2)</f>
        <v>0</v>
      </c>
      <c r="K663" s="200" t="s">
        <v>19</v>
      </c>
      <c r="L663" s="46"/>
      <c r="M663" s="205" t="s">
        <v>19</v>
      </c>
      <c r="N663" s="206" t="s">
        <v>40</v>
      </c>
      <c r="O663" s="86"/>
      <c r="P663" s="207">
        <f>O663*H663</f>
        <v>0</v>
      </c>
      <c r="Q663" s="207">
        <v>0</v>
      </c>
      <c r="R663" s="207">
        <f>Q663*H663</f>
        <v>0</v>
      </c>
      <c r="S663" s="207">
        <v>0</v>
      </c>
      <c r="T663" s="208">
        <f>S663*H663</f>
        <v>0</v>
      </c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R663" s="209" t="s">
        <v>185</v>
      </c>
      <c r="AT663" s="209" t="s">
        <v>181</v>
      </c>
      <c r="AU663" s="209" t="s">
        <v>77</v>
      </c>
      <c r="AY663" s="19" t="s">
        <v>180</v>
      </c>
      <c r="BE663" s="210">
        <f>IF(N663="základní",J663,0)</f>
        <v>0</v>
      </c>
      <c r="BF663" s="210">
        <f>IF(N663="snížená",J663,0)</f>
        <v>0</v>
      </c>
      <c r="BG663" s="210">
        <f>IF(N663="zákl. přenesená",J663,0)</f>
        <v>0</v>
      </c>
      <c r="BH663" s="210">
        <f>IF(N663="sníž. přenesená",J663,0)</f>
        <v>0</v>
      </c>
      <c r="BI663" s="210">
        <f>IF(N663="nulová",J663,0)</f>
        <v>0</v>
      </c>
      <c r="BJ663" s="19" t="s">
        <v>77</v>
      </c>
      <c r="BK663" s="210">
        <f>ROUND(I663*H663,2)</f>
        <v>0</v>
      </c>
      <c r="BL663" s="19" t="s">
        <v>185</v>
      </c>
      <c r="BM663" s="209" t="s">
        <v>669</v>
      </c>
    </row>
    <row r="664" s="12" customFormat="1">
      <c r="A664" s="12"/>
      <c r="B664" s="211"/>
      <c r="C664" s="212"/>
      <c r="D664" s="213" t="s">
        <v>189</v>
      </c>
      <c r="E664" s="214" t="s">
        <v>19</v>
      </c>
      <c r="F664" s="215" t="s">
        <v>670</v>
      </c>
      <c r="G664" s="212"/>
      <c r="H664" s="216">
        <v>12.789999999999999</v>
      </c>
      <c r="I664" s="217"/>
      <c r="J664" s="212"/>
      <c r="K664" s="212"/>
      <c r="L664" s="218"/>
      <c r="M664" s="219"/>
      <c r="N664" s="220"/>
      <c r="O664" s="220"/>
      <c r="P664" s="220"/>
      <c r="Q664" s="220"/>
      <c r="R664" s="220"/>
      <c r="S664" s="220"/>
      <c r="T664" s="221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T664" s="222" t="s">
        <v>189</v>
      </c>
      <c r="AU664" s="222" t="s">
        <v>77</v>
      </c>
      <c r="AV664" s="12" t="s">
        <v>79</v>
      </c>
      <c r="AW664" s="12" t="s">
        <v>31</v>
      </c>
      <c r="AX664" s="12" t="s">
        <v>69</v>
      </c>
      <c r="AY664" s="222" t="s">
        <v>180</v>
      </c>
    </row>
    <row r="665" s="12" customFormat="1">
      <c r="A665" s="12"/>
      <c r="B665" s="211"/>
      <c r="C665" s="212"/>
      <c r="D665" s="213" t="s">
        <v>189</v>
      </c>
      <c r="E665" s="214" t="s">
        <v>19</v>
      </c>
      <c r="F665" s="215" t="s">
        <v>671</v>
      </c>
      <c r="G665" s="212"/>
      <c r="H665" s="216">
        <v>48</v>
      </c>
      <c r="I665" s="217"/>
      <c r="J665" s="212"/>
      <c r="K665" s="212"/>
      <c r="L665" s="218"/>
      <c r="M665" s="219"/>
      <c r="N665" s="220"/>
      <c r="O665" s="220"/>
      <c r="P665" s="220"/>
      <c r="Q665" s="220"/>
      <c r="R665" s="220"/>
      <c r="S665" s="220"/>
      <c r="T665" s="221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T665" s="222" t="s">
        <v>189</v>
      </c>
      <c r="AU665" s="222" t="s">
        <v>77</v>
      </c>
      <c r="AV665" s="12" t="s">
        <v>79</v>
      </c>
      <c r="AW665" s="12" t="s">
        <v>31</v>
      </c>
      <c r="AX665" s="12" t="s">
        <v>69</v>
      </c>
      <c r="AY665" s="222" t="s">
        <v>180</v>
      </c>
    </row>
    <row r="666" s="12" customFormat="1">
      <c r="A666" s="12"/>
      <c r="B666" s="211"/>
      <c r="C666" s="212"/>
      <c r="D666" s="213" t="s">
        <v>189</v>
      </c>
      <c r="E666" s="214" t="s">
        <v>19</v>
      </c>
      <c r="F666" s="215" t="s">
        <v>672</v>
      </c>
      <c r="G666" s="212"/>
      <c r="H666" s="216">
        <v>13.699999999999999</v>
      </c>
      <c r="I666" s="217"/>
      <c r="J666" s="212"/>
      <c r="K666" s="212"/>
      <c r="L666" s="218"/>
      <c r="M666" s="219"/>
      <c r="N666" s="220"/>
      <c r="O666" s="220"/>
      <c r="P666" s="220"/>
      <c r="Q666" s="220"/>
      <c r="R666" s="220"/>
      <c r="S666" s="220"/>
      <c r="T666" s="221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T666" s="222" t="s">
        <v>189</v>
      </c>
      <c r="AU666" s="222" t="s">
        <v>77</v>
      </c>
      <c r="AV666" s="12" t="s">
        <v>79</v>
      </c>
      <c r="AW666" s="12" t="s">
        <v>31</v>
      </c>
      <c r="AX666" s="12" t="s">
        <v>69</v>
      </c>
      <c r="AY666" s="222" t="s">
        <v>180</v>
      </c>
    </row>
    <row r="667" s="12" customFormat="1">
      <c r="A667" s="12"/>
      <c r="B667" s="211"/>
      <c r="C667" s="212"/>
      <c r="D667" s="213" t="s">
        <v>189</v>
      </c>
      <c r="E667" s="214" t="s">
        <v>19</v>
      </c>
      <c r="F667" s="215" t="s">
        <v>673</v>
      </c>
      <c r="G667" s="212"/>
      <c r="H667" s="216">
        <v>21.100000000000001</v>
      </c>
      <c r="I667" s="217"/>
      <c r="J667" s="212"/>
      <c r="K667" s="212"/>
      <c r="L667" s="218"/>
      <c r="M667" s="219"/>
      <c r="N667" s="220"/>
      <c r="O667" s="220"/>
      <c r="P667" s="220"/>
      <c r="Q667" s="220"/>
      <c r="R667" s="220"/>
      <c r="S667" s="220"/>
      <c r="T667" s="221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T667" s="222" t="s">
        <v>189</v>
      </c>
      <c r="AU667" s="222" t="s">
        <v>77</v>
      </c>
      <c r="AV667" s="12" t="s">
        <v>79</v>
      </c>
      <c r="AW667" s="12" t="s">
        <v>31</v>
      </c>
      <c r="AX667" s="12" t="s">
        <v>69</v>
      </c>
      <c r="AY667" s="222" t="s">
        <v>180</v>
      </c>
    </row>
    <row r="668" s="12" customFormat="1">
      <c r="A668" s="12"/>
      <c r="B668" s="211"/>
      <c r="C668" s="212"/>
      <c r="D668" s="213" t="s">
        <v>189</v>
      </c>
      <c r="E668" s="214" t="s">
        <v>19</v>
      </c>
      <c r="F668" s="215" t="s">
        <v>674</v>
      </c>
      <c r="G668" s="212"/>
      <c r="H668" s="216">
        <v>44.719999999999999</v>
      </c>
      <c r="I668" s="217"/>
      <c r="J668" s="212"/>
      <c r="K668" s="212"/>
      <c r="L668" s="218"/>
      <c r="M668" s="219"/>
      <c r="N668" s="220"/>
      <c r="O668" s="220"/>
      <c r="P668" s="220"/>
      <c r="Q668" s="220"/>
      <c r="R668" s="220"/>
      <c r="S668" s="220"/>
      <c r="T668" s="221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T668" s="222" t="s">
        <v>189</v>
      </c>
      <c r="AU668" s="222" t="s">
        <v>77</v>
      </c>
      <c r="AV668" s="12" t="s">
        <v>79</v>
      </c>
      <c r="AW668" s="12" t="s">
        <v>31</v>
      </c>
      <c r="AX668" s="12" t="s">
        <v>69</v>
      </c>
      <c r="AY668" s="222" t="s">
        <v>180</v>
      </c>
    </row>
    <row r="669" s="12" customFormat="1">
      <c r="A669" s="12"/>
      <c r="B669" s="211"/>
      <c r="C669" s="212"/>
      <c r="D669" s="213" t="s">
        <v>189</v>
      </c>
      <c r="E669" s="214" t="s">
        <v>19</v>
      </c>
      <c r="F669" s="215" t="s">
        <v>675</v>
      </c>
      <c r="G669" s="212"/>
      <c r="H669" s="216">
        <v>12.35</v>
      </c>
      <c r="I669" s="217"/>
      <c r="J669" s="212"/>
      <c r="K669" s="212"/>
      <c r="L669" s="218"/>
      <c r="M669" s="219"/>
      <c r="N669" s="220"/>
      <c r="O669" s="220"/>
      <c r="P669" s="220"/>
      <c r="Q669" s="220"/>
      <c r="R669" s="220"/>
      <c r="S669" s="220"/>
      <c r="T669" s="221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T669" s="222" t="s">
        <v>189</v>
      </c>
      <c r="AU669" s="222" t="s">
        <v>77</v>
      </c>
      <c r="AV669" s="12" t="s">
        <v>79</v>
      </c>
      <c r="AW669" s="12" t="s">
        <v>31</v>
      </c>
      <c r="AX669" s="12" t="s">
        <v>69</v>
      </c>
      <c r="AY669" s="222" t="s">
        <v>180</v>
      </c>
    </row>
    <row r="670" s="12" customFormat="1">
      <c r="A670" s="12"/>
      <c r="B670" s="211"/>
      <c r="C670" s="212"/>
      <c r="D670" s="213" t="s">
        <v>189</v>
      </c>
      <c r="E670" s="214" t="s">
        <v>19</v>
      </c>
      <c r="F670" s="215" t="s">
        <v>676</v>
      </c>
      <c r="G670" s="212"/>
      <c r="H670" s="216">
        <v>13.609999999999999</v>
      </c>
      <c r="I670" s="217"/>
      <c r="J670" s="212"/>
      <c r="K670" s="212"/>
      <c r="L670" s="218"/>
      <c r="M670" s="219"/>
      <c r="N670" s="220"/>
      <c r="O670" s="220"/>
      <c r="P670" s="220"/>
      <c r="Q670" s="220"/>
      <c r="R670" s="220"/>
      <c r="S670" s="220"/>
      <c r="T670" s="221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T670" s="222" t="s">
        <v>189</v>
      </c>
      <c r="AU670" s="222" t="s">
        <v>77</v>
      </c>
      <c r="AV670" s="12" t="s">
        <v>79</v>
      </c>
      <c r="AW670" s="12" t="s">
        <v>31</v>
      </c>
      <c r="AX670" s="12" t="s">
        <v>69</v>
      </c>
      <c r="AY670" s="222" t="s">
        <v>180</v>
      </c>
    </row>
    <row r="671" s="12" customFormat="1">
      <c r="A671" s="12"/>
      <c r="B671" s="211"/>
      <c r="C671" s="212"/>
      <c r="D671" s="213" t="s">
        <v>189</v>
      </c>
      <c r="E671" s="214" t="s">
        <v>19</v>
      </c>
      <c r="F671" s="215" t="s">
        <v>677</v>
      </c>
      <c r="G671" s="212"/>
      <c r="H671" s="216">
        <v>10.44</v>
      </c>
      <c r="I671" s="217"/>
      <c r="J671" s="212"/>
      <c r="K671" s="212"/>
      <c r="L671" s="218"/>
      <c r="M671" s="219"/>
      <c r="N671" s="220"/>
      <c r="O671" s="220"/>
      <c r="P671" s="220"/>
      <c r="Q671" s="220"/>
      <c r="R671" s="220"/>
      <c r="S671" s="220"/>
      <c r="T671" s="221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T671" s="222" t="s">
        <v>189</v>
      </c>
      <c r="AU671" s="222" t="s">
        <v>77</v>
      </c>
      <c r="AV671" s="12" t="s">
        <v>79</v>
      </c>
      <c r="AW671" s="12" t="s">
        <v>31</v>
      </c>
      <c r="AX671" s="12" t="s">
        <v>69</v>
      </c>
      <c r="AY671" s="222" t="s">
        <v>180</v>
      </c>
    </row>
    <row r="672" s="12" customFormat="1">
      <c r="A672" s="12"/>
      <c r="B672" s="211"/>
      <c r="C672" s="212"/>
      <c r="D672" s="213" t="s">
        <v>189</v>
      </c>
      <c r="E672" s="214" t="s">
        <v>19</v>
      </c>
      <c r="F672" s="215" t="s">
        <v>678</v>
      </c>
      <c r="G672" s="212"/>
      <c r="H672" s="216">
        <v>67</v>
      </c>
      <c r="I672" s="217"/>
      <c r="J672" s="212"/>
      <c r="K672" s="212"/>
      <c r="L672" s="218"/>
      <c r="M672" s="219"/>
      <c r="N672" s="220"/>
      <c r="O672" s="220"/>
      <c r="P672" s="220"/>
      <c r="Q672" s="220"/>
      <c r="R672" s="220"/>
      <c r="S672" s="220"/>
      <c r="T672" s="221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T672" s="222" t="s">
        <v>189</v>
      </c>
      <c r="AU672" s="222" t="s">
        <v>77</v>
      </c>
      <c r="AV672" s="12" t="s">
        <v>79</v>
      </c>
      <c r="AW672" s="12" t="s">
        <v>31</v>
      </c>
      <c r="AX672" s="12" t="s">
        <v>69</v>
      </c>
      <c r="AY672" s="222" t="s">
        <v>180</v>
      </c>
    </row>
    <row r="673" s="12" customFormat="1">
      <c r="A673" s="12"/>
      <c r="B673" s="211"/>
      <c r="C673" s="212"/>
      <c r="D673" s="213" t="s">
        <v>189</v>
      </c>
      <c r="E673" s="214" t="s">
        <v>19</v>
      </c>
      <c r="F673" s="215" t="s">
        <v>679</v>
      </c>
      <c r="G673" s="212"/>
      <c r="H673" s="216">
        <v>13.1</v>
      </c>
      <c r="I673" s="217"/>
      <c r="J673" s="212"/>
      <c r="K673" s="212"/>
      <c r="L673" s="218"/>
      <c r="M673" s="219"/>
      <c r="N673" s="220"/>
      <c r="O673" s="220"/>
      <c r="P673" s="220"/>
      <c r="Q673" s="220"/>
      <c r="R673" s="220"/>
      <c r="S673" s="220"/>
      <c r="T673" s="221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T673" s="222" t="s">
        <v>189</v>
      </c>
      <c r="AU673" s="222" t="s">
        <v>77</v>
      </c>
      <c r="AV673" s="12" t="s">
        <v>79</v>
      </c>
      <c r="AW673" s="12" t="s">
        <v>31</v>
      </c>
      <c r="AX673" s="12" t="s">
        <v>69</v>
      </c>
      <c r="AY673" s="222" t="s">
        <v>180</v>
      </c>
    </row>
    <row r="674" s="12" customFormat="1">
      <c r="A674" s="12"/>
      <c r="B674" s="211"/>
      <c r="C674" s="212"/>
      <c r="D674" s="213" t="s">
        <v>189</v>
      </c>
      <c r="E674" s="214" t="s">
        <v>19</v>
      </c>
      <c r="F674" s="215" t="s">
        <v>680</v>
      </c>
      <c r="G674" s="212"/>
      <c r="H674" s="216">
        <v>12.25</v>
      </c>
      <c r="I674" s="217"/>
      <c r="J674" s="212"/>
      <c r="K674" s="212"/>
      <c r="L674" s="218"/>
      <c r="M674" s="219"/>
      <c r="N674" s="220"/>
      <c r="O674" s="220"/>
      <c r="P674" s="220"/>
      <c r="Q674" s="220"/>
      <c r="R674" s="220"/>
      <c r="S674" s="220"/>
      <c r="T674" s="221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T674" s="222" t="s">
        <v>189</v>
      </c>
      <c r="AU674" s="222" t="s">
        <v>77</v>
      </c>
      <c r="AV674" s="12" t="s">
        <v>79</v>
      </c>
      <c r="AW674" s="12" t="s">
        <v>31</v>
      </c>
      <c r="AX674" s="12" t="s">
        <v>69</v>
      </c>
      <c r="AY674" s="222" t="s">
        <v>180</v>
      </c>
    </row>
    <row r="675" s="13" customFormat="1">
      <c r="A675" s="13"/>
      <c r="B675" s="223"/>
      <c r="C675" s="224"/>
      <c r="D675" s="213" t="s">
        <v>189</v>
      </c>
      <c r="E675" s="225" t="s">
        <v>19</v>
      </c>
      <c r="F675" s="226" t="s">
        <v>194</v>
      </c>
      <c r="G675" s="224"/>
      <c r="H675" s="227">
        <v>269.06</v>
      </c>
      <c r="I675" s="228"/>
      <c r="J675" s="224"/>
      <c r="K675" s="224"/>
      <c r="L675" s="229"/>
      <c r="M675" s="230"/>
      <c r="N675" s="231"/>
      <c r="O675" s="231"/>
      <c r="P675" s="231"/>
      <c r="Q675" s="231"/>
      <c r="R675" s="231"/>
      <c r="S675" s="231"/>
      <c r="T675" s="23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3" t="s">
        <v>189</v>
      </c>
      <c r="AU675" s="233" t="s">
        <v>77</v>
      </c>
      <c r="AV675" s="13" t="s">
        <v>185</v>
      </c>
      <c r="AW675" s="13" t="s">
        <v>31</v>
      </c>
      <c r="AX675" s="13" t="s">
        <v>77</v>
      </c>
      <c r="AY675" s="233" t="s">
        <v>180</v>
      </c>
    </row>
    <row r="676" s="2" customFormat="1" ht="16.5" customHeight="1">
      <c r="A676" s="40"/>
      <c r="B676" s="41"/>
      <c r="C676" s="198" t="s">
        <v>472</v>
      </c>
      <c r="D676" s="198" t="s">
        <v>181</v>
      </c>
      <c r="E676" s="199" t="s">
        <v>681</v>
      </c>
      <c r="F676" s="200" t="s">
        <v>682</v>
      </c>
      <c r="G676" s="201" t="s">
        <v>307</v>
      </c>
      <c r="H676" s="202">
        <v>179.90000000000001</v>
      </c>
      <c r="I676" s="203"/>
      <c r="J676" s="204">
        <f>ROUND(I676*H676,2)</f>
        <v>0</v>
      </c>
      <c r="K676" s="200" t="s">
        <v>19</v>
      </c>
      <c r="L676" s="46"/>
      <c r="M676" s="205" t="s">
        <v>19</v>
      </c>
      <c r="N676" s="206" t="s">
        <v>40</v>
      </c>
      <c r="O676" s="86"/>
      <c r="P676" s="207">
        <f>O676*H676</f>
        <v>0</v>
      </c>
      <c r="Q676" s="207">
        <v>0</v>
      </c>
      <c r="R676" s="207">
        <f>Q676*H676</f>
        <v>0</v>
      </c>
      <c r="S676" s="207">
        <v>0</v>
      </c>
      <c r="T676" s="208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09" t="s">
        <v>185</v>
      </c>
      <c r="AT676" s="209" t="s">
        <v>181</v>
      </c>
      <c r="AU676" s="209" t="s">
        <v>77</v>
      </c>
      <c r="AY676" s="19" t="s">
        <v>180</v>
      </c>
      <c r="BE676" s="210">
        <f>IF(N676="základní",J676,0)</f>
        <v>0</v>
      </c>
      <c r="BF676" s="210">
        <f>IF(N676="snížená",J676,0)</f>
        <v>0</v>
      </c>
      <c r="BG676" s="210">
        <f>IF(N676="zákl. přenesená",J676,0)</f>
        <v>0</v>
      </c>
      <c r="BH676" s="210">
        <f>IF(N676="sníž. přenesená",J676,0)</f>
        <v>0</v>
      </c>
      <c r="BI676" s="210">
        <f>IF(N676="nulová",J676,0)</f>
        <v>0</v>
      </c>
      <c r="BJ676" s="19" t="s">
        <v>77</v>
      </c>
      <c r="BK676" s="210">
        <f>ROUND(I676*H676,2)</f>
        <v>0</v>
      </c>
      <c r="BL676" s="19" t="s">
        <v>185</v>
      </c>
      <c r="BM676" s="209" t="s">
        <v>683</v>
      </c>
    </row>
    <row r="677" s="14" customFormat="1">
      <c r="A677" s="14"/>
      <c r="B677" s="238"/>
      <c r="C677" s="239"/>
      <c r="D677" s="213" t="s">
        <v>189</v>
      </c>
      <c r="E677" s="240" t="s">
        <v>19</v>
      </c>
      <c r="F677" s="241" t="s">
        <v>267</v>
      </c>
      <c r="G677" s="239"/>
      <c r="H677" s="240" t="s">
        <v>19</v>
      </c>
      <c r="I677" s="242"/>
      <c r="J677" s="239"/>
      <c r="K677" s="239"/>
      <c r="L677" s="243"/>
      <c r="M677" s="244"/>
      <c r="N677" s="245"/>
      <c r="O677" s="245"/>
      <c r="P677" s="245"/>
      <c r="Q677" s="245"/>
      <c r="R677" s="245"/>
      <c r="S677" s="245"/>
      <c r="T677" s="246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47" t="s">
        <v>189</v>
      </c>
      <c r="AU677" s="247" t="s">
        <v>77</v>
      </c>
      <c r="AV677" s="14" t="s">
        <v>77</v>
      </c>
      <c r="AW677" s="14" t="s">
        <v>31</v>
      </c>
      <c r="AX677" s="14" t="s">
        <v>69</v>
      </c>
      <c r="AY677" s="247" t="s">
        <v>180</v>
      </c>
    </row>
    <row r="678" s="14" customFormat="1">
      <c r="A678" s="14"/>
      <c r="B678" s="238"/>
      <c r="C678" s="239"/>
      <c r="D678" s="213" t="s">
        <v>189</v>
      </c>
      <c r="E678" s="240" t="s">
        <v>19</v>
      </c>
      <c r="F678" s="241" t="s">
        <v>268</v>
      </c>
      <c r="G678" s="239"/>
      <c r="H678" s="240" t="s">
        <v>19</v>
      </c>
      <c r="I678" s="242"/>
      <c r="J678" s="239"/>
      <c r="K678" s="239"/>
      <c r="L678" s="243"/>
      <c r="M678" s="244"/>
      <c r="N678" s="245"/>
      <c r="O678" s="245"/>
      <c r="P678" s="245"/>
      <c r="Q678" s="245"/>
      <c r="R678" s="245"/>
      <c r="S678" s="245"/>
      <c r="T678" s="246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47" t="s">
        <v>189</v>
      </c>
      <c r="AU678" s="247" t="s">
        <v>77</v>
      </c>
      <c r="AV678" s="14" t="s">
        <v>77</v>
      </c>
      <c r="AW678" s="14" t="s">
        <v>31</v>
      </c>
      <c r="AX678" s="14" t="s">
        <v>69</v>
      </c>
      <c r="AY678" s="247" t="s">
        <v>180</v>
      </c>
    </row>
    <row r="679" s="14" customFormat="1">
      <c r="A679" s="14"/>
      <c r="B679" s="238"/>
      <c r="C679" s="239"/>
      <c r="D679" s="213" t="s">
        <v>189</v>
      </c>
      <c r="E679" s="240" t="s">
        <v>19</v>
      </c>
      <c r="F679" s="241" t="s">
        <v>684</v>
      </c>
      <c r="G679" s="239"/>
      <c r="H679" s="240" t="s">
        <v>19</v>
      </c>
      <c r="I679" s="242"/>
      <c r="J679" s="239"/>
      <c r="K679" s="239"/>
      <c r="L679" s="243"/>
      <c r="M679" s="244"/>
      <c r="N679" s="245"/>
      <c r="O679" s="245"/>
      <c r="P679" s="245"/>
      <c r="Q679" s="245"/>
      <c r="R679" s="245"/>
      <c r="S679" s="245"/>
      <c r="T679" s="24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47" t="s">
        <v>189</v>
      </c>
      <c r="AU679" s="247" t="s">
        <v>77</v>
      </c>
      <c r="AV679" s="14" t="s">
        <v>77</v>
      </c>
      <c r="AW679" s="14" t="s">
        <v>31</v>
      </c>
      <c r="AX679" s="14" t="s">
        <v>69</v>
      </c>
      <c r="AY679" s="247" t="s">
        <v>180</v>
      </c>
    </row>
    <row r="680" s="12" customFormat="1">
      <c r="A680" s="12"/>
      <c r="B680" s="211"/>
      <c r="C680" s="212"/>
      <c r="D680" s="213" t="s">
        <v>189</v>
      </c>
      <c r="E680" s="214" t="s">
        <v>19</v>
      </c>
      <c r="F680" s="215" t="s">
        <v>685</v>
      </c>
      <c r="G680" s="212"/>
      <c r="H680" s="216">
        <v>10.6</v>
      </c>
      <c r="I680" s="217"/>
      <c r="J680" s="212"/>
      <c r="K680" s="212"/>
      <c r="L680" s="218"/>
      <c r="M680" s="219"/>
      <c r="N680" s="220"/>
      <c r="O680" s="220"/>
      <c r="P680" s="220"/>
      <c r="Q680" s="220"/>
      <c r="R680" s="220"/>
      <c r="S680" s="220"/>
      <c r="T680" s="221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T680" s="222" t="s">
        <v>189</v>
      </c>
      <c r="AU680" s="222" t="s">
        <v>77</v>
      </c>
      <c r="AV680" s="12" t="s">
        <v>79</v>
      </c>
      <c r="AW680" s="12" t="s">
        <v>31</v>
      </c>
      <c r="AX680" s="12" t="s">
        <v>69</v>
      </c>
      <c r="AY680" s="222" t="s">
        <v>180</v>
      </c>
    </row>
    <row r="681" s="12" customFormat="1">
      <c r="A681" s="12"/>
      <c r="B681" s="211"/>
      <c r="C681" s="212"/>
      <c r="D681" s="213" t="s">
        <v>189</v>
      </c>
      <c r="E681" s="214" t="s">
        <v>19</v>
      </c>
      <c r="F681" s="215" t="s">
        <v>686</v>
      </c>
      <c r="G681" s="212"/>
      <c r="H681" s="216">
        <v>83.299999999999997</v>
      </c>
      <c r="I681" s="217"/>
      <c r="J681" s="212"/>
      <c r="K681" s="212"/>
      <c r="L681" s="218"/>
      <c r="M681" s="219"/>
      <c r="N681" s="220"/>
      <c r="O681" s="220"/>
      <c r="P681" s="220"/>
      <c r="Q681" s="220"/>
      <c r="R681" s="220"/>
      <c r="S681" s="220"/>
      <c r="T681" s="221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T681" s="222" t="s">
        <v>189</v>
      </c>
      <c r="AU681" s="222" t="s">
        <v>77</v>
      </c>
      <c r="AV681" s="12" t="s">
        <v>79</v>
      </c>
      <c r="AW681" s="12" t="s">
        <v>31</v>
      </c>
      <c r="AX681" s="12" t="s">
        <v>69</v>
      </c>
      <c r="AY681" s="222" t="s">
        <v>180</v>
      </c>
    </row>
    <row r="682" s="12" customFormat="1">
      <c r="A682" s="12"/>
      <c r="B682" s="211"/>
      <c r="C682" s="212"/>
      <c r="D682" s="213" t="s">
        <v>189</v>
      </c>
      <c r="E682" s="214" t="s">
        <v>19</v>
      </c>
      <c r="F682" s="215" t="s">
        <v>687</v>
      </c>
      <c r="G682" s="212"/>
      <c r="H682" s="216">
        <v>11.1</v>
      </c>
      <c r="I682" s="217"/>
      <c r="J682" s="212"/>
      <c r="K682" s="212"/>
      <c r="L682" s="218"/>
      <c r="M682" s="219"/>
      <c r="N682" s="220"/>
      <c r="O682" s="220"/>
      <c r="P682" s="220"/>
      <c r="Q682" s="220"/>
      <c r="R682" s="220"/>
      <c r="S682" s="220"/>
      <c r="T682" s="221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T682" s="222" t="s">
        <v>189</v>
      </c>
      <c r="AU682" s="222" t="s">
        <v>77</v>
      </c>
      <c r="AV682" s="12" t="s">
        <v>79</v>
      </c>
      <c r="AW682" s="12" t="s">
        <v>31</v>
      </c>
      <c r="AX682" s="12" t="s">
        <v>69</v>
      </c>
      <c r="AY682" s="222" t="s">
        <v>180</v>
      </c>
    </row>
    <row r="683" s="12" customFormat="1">
      <c r="A683" s="12"/>
      <c r="B683" s="211"/>
      <c r="C683" s="212"/>
      <c r="D683" s="213" t="s">
        <v>189</v>
      </c>
      <c r="E683" s="214" t="s">
        <v>19</v>
      </c>
      <c r="F683" s="215" t="s">
        <v>688</v>
      </c>
      <c r="G683" s="212"/>
      <c r="H683" s="216">
        <v>9.5999999999999996</v>
      </c>
      <c r="I683" s="217"/>
      <c r="J683" s="212"/>
      <c r="K683" s="212"/>
      <c r="L683" s="218"/>
      <c r="M683" s="219"/>
      <c r="N683" s="220"/>
      <c r="O683" s="220"/>
      <c r="P683" s="220"/>
      <c r="Q683" s="220"/>
      <c r="R683" s="220"/>
      <c r="S683" s="220"/>
      <c r="T683" s="221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T683" s="222" t="s">
        <v>189</v>
      </c>
      <c r="AU683" s="222" t="s">
        <v>77</v>
      </c>
      <c r="AV683" s="12" t="s">
        <v>79</v>
      </c>
      <c r="AW683" s="12" t="s">
        <v>31</v>
      </c>
      <c r="AX683" s="12" t="s">
        <v>69</v>
      </c>
      <c r="AY683" s="222" t="s">
        <v>180</v>
      </c>
    </row>
    <row r="684" s="14" customFormat="1">
      <c r="A684" s="14"/>
      <c r="B684" s="238"/>
      <c r="C684" s="239"/>
      <c r="D684" s="213" t="s">
        <v>189</v>
      </c>
      <c r="E684" s="240" t="s">
        <v>19</v>
      </c>
      <c r="F684" s="241" t="s">
        <v>663</v>
      </c>
      <c r="G684" s="239"/>
      <c r="H684" s="240" t="s">
        <v>19</v>
      </c>
      <c r="I684" s="242"/>
      <c r="J684" s="239"/>
      <c r="K684" s="239"/>
      <c r="L684" s="243"/>
      <c r="M684" s="244"/>
      <c r="N684" s="245"/>
      <c r="O684" s="245"/>
      <c r="P684" s="245"/>
      <c r="Q684" s="245"/>
      <c r="R684" s="245"/>
      <c r="S684" s="245"/>
      <c r="T684" s="24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7" t="s">
        <v>189</v>
      </c>
      <c r="AU684" s="247" t="s">
        <v>77</v>
      </c>
      <c r="AV684" s="14" t="s">
        <v>77</v>
      </c>
      <c r="AW684" s="14" t="s">
        <v>31</v>
      </c>
      <c r="AX684" s="14" t="s">
        <v>69</v>
      </c>
      <c r="AY684" s="247" t="s">
        <v>180</v>
      </c>
    </row>
    <row r="685" s="12" customFormat="1">
      <c r="A685" s="12"/>
      <c r="B685" s="211"/>
      <c r="C685" s="212"/>
      <c r="D685" s="213" t="s">
        <v>189</v>
      </c>
      <c r="E685" s="214" t="s">
        <v>19</v>
      </c>
      <c r="F685" s="215" t="s">
        <v>689</v>
      </c>
      <c r="G685" s="212"/>
      <c r="H685" s="216">
        <v>9.3000000000000007</v>
      </c>
      <c r="I685" s="217"/>
      <c r="J685" s="212"/>
      <c r="K685" s="212"/>
      <c r="L685" s="218"/>
      <c r="M685" s="219"/>
      <c r="N685" s="220"/>
      <c r="O685" s="220"/>
      <c r="P685" s="220"/>
      <c r="Q685" s="220"/>
      <c r="R685" s="220"/>
      <c r="S685" s="220"/>
      <c r="T685" s="221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T685" s="222" t="s">
        <v>189</v>
      </c>
      <c r="AU685" s="222" t="s">
        <v>77</v>
      </c>
      <c r="AV685" s="12" t="s">
        <v>79</v>
      </c>
      <c r="AW685" s="12" t="s">
        <v>31</v>
      </c>
      <c r="AX685" s="12" t="s">
        <v>69</v>
      </c>
      <c r="AY685" s="222" t="s">
        <v>180</v>
      </c>
    </row>
    <row r="686" s="12" customFormat="1">
      <c r="A686" s="12"/>
      <c r="B686" s="211"/>
      <c r="C686" s="212"/>
      <c r="D686" s="213" t="s">
        <v>189</v>
      </c>
      <c r="E686" s="214" t="s">
        <v>19</v>
      </c>
      <c r="F686" s="215" t="s">
        <v>690</v>
      </c>
      <c r="G686" s="212"/>
      <c r="H686" s="216">
        <v>9.3000000000000007</v>
      </c>
      <c r="I686" s="217"/>
      <c r="J686" s="212"/>
      <c r="K686" s="212"/>
      <c r="L686" s="218"/>
      <c r="M686" s="219"/>
      <c r="N686" s="220"/>
      <c r="O686" s="220"/>
      <c r="P686" s="220"/>
      <c r="Q686" s="220"/>
      <c r="R686" s="220"/>
      <c r="S686" s="220"/>
      <c r="T686" s="221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T686" s="222" t="s">
        <v>189</v>
      </c>
      <c r="AU686" s="222" t="s">
        <v>77</v>
      </c>
      <c r="AV686" s="12" t="s">
        <v>79</v>
      </c>
      <c r="AW686" s="12" t="s">
        <v>31</v>
      </c>
      <c r="AX686" s="12" t="s">
        <v>69</v>
      </c>
      <c r="AY686" s="222" t="s">
        <v>180</v>
      </c>
    </row>
    <row r="687" s="12" customFormat="1">
      <c r="A687" s="12"/>
      <c r="B687" s="211"/>
      <c r="C687" s="212"/>
      <c r="D687" s="213" t="s">
        <v>189</v>
      </c>
      <c r="E687" s="214" t="s">
        <v>19</v>
      </c>
      <c r="F687" s="215" t="s">
        <v>691</v>
      </c>
      <c r="G687" s="212"/>
      <c r="H687" s="216">
        <v>11.699999999999999</v>
      </c>
      <c r="I687" s="217"/>
      <c r="J687" s="212"/>
      <c r="K687" s="212"/>
      <c r="L687" s="218"/>
      <c r="M687" s="219"/>
      <c r="N687" s="220"/>
      <c r="O687" s="220"/>
      <c r="P687" s="220"/>
      <c r="Q687" s="220"/>
      <c r="R687" s="220"/>
      <c r="S687" s="220"/>
      <c r="T687" s="221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T687" s="222" t="s">
        <v>189</v>
      </c>
      <c r="AU687" s="222" t="s">
        <v>77</v>
      </c>
      <c r="AV687" s="12" t="s">
        <v>79</v>
      </c>
      <c r="AW687" s="12" t="s">
        <v>31</v>
      </c>
      <c r="AX687" s="12" t="s">
        <v>69</v>
      </c>
      <c r="AY687" s="222" t="s">
        <v>180</v>
      </c>
    </row>
    <row r="688" s="12" customFormat="1">
      <c r="A688" s="12"/>
      <c r="B688" s="211"/>
      <c r="C688" s="212"/>
      <c r="D688" s="213" t="s">
        <v>189</v>
      </c>
      <c r="E688" s="214" t="s">
        <v>19</v>
      </c>
      <c r="F688" s="215" t="s">
        <v>692</v>
      </c>
      <c r="G688" s="212"/>
      <c r="H688" s="216">
        <v>35</v>
      </c>
      <c r="I688" s="217"/>
      <c r="J688" s="212"/>
      <c r="K688" s="212"/>
      <c r="L688" s="218"/>
      <c r="M688" s="219"/>
      <c r="N688" s="220"/>
      <c r="O688" s="220"/>
      <c r="P688" s="220"/>
      <c r="Q688" s="220"/>
      <c r="R688" s="220"/>
      <c r="S688" s="220"/>
      <c r="T688" s="221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T688" s="222" t="s">
        <v>189</v>
      </c>
      <c r="AU688" s="222" t="s">
        <v>77</v>
      </c>
      <c r="AV688" s="12" t="s">
        <v>79</v>
      </c>
      <c r="AW688" s="12" t="s">
        <v>31</v>
      </c>
      <c r="AX688" s="12" t="s">
        <v>69</v>
      </c>
      <c r="AY688" s="222" t="s">
        <v>180</v>
      </c>
    </row>
    <row r="689" s="13" customFormat="1">
      <c r="A689" s="13"/>
      <c r="B689" s="223"/>
      <c r="C689" s="224"/>
      <c r="D689" s="213" t="s">
        <v>189</v>
      </c>
      <c r="E689" s="225" t="s">
        <v>19</v>
      </c>
      <c r="F689" s="226" t="s">
        <v>194</v>
      </c>
      <c r="G689" s="224"/>
      <c r="H689" s="227">
        <v>179.89999999999998</v>
      </c>
      <c r="I689" s="228"/>
      <c r="J689" s="224"/>
      <c r="K689" s="224"/>
      <c r="L689" s="229"/>
      <c r="M689" s="230"/>
      <c r="N689" s="231"/>
      <c r="O689" s="231"/>
      <c r="P689" s="231"/>
      <c r="Q689" s="231"/>
      <c r="R689" s="231"/>
      <c r="S689" s="231"/>
      <c r="T689" s="232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3" t="s">
        <v>189</v>
      </c>
      <c r="AU689" s="233" t="s">
        <v>77</v>
      </c>
      <c r="AV689" s="13" t="s">
        <v>185</v>
      </c>
      <c r="AW689" s="13" t="s">
        <v>31</v>
      </c>
      <c r="AX689" s="13" t="s">
        <v>77</v>
      </c>
      <c r="AY689" s="233" t="s">
        <v>180</v>
      </c>
    </row>
    <row r="690" s="2" customFormat="1" ht="24.15" customHeight="1">
      <c r="A690" s="40"/>
      <c r="B690" s="41"/>
      <c r="C690" s="198" t="s">
        <v>693</v>
      </c>
      <c r="D690" s="198" t="s">
        <v>181</v>
      </c>
      <c r="E690" s="199" t="s">
        <v>694</v>
      </c>
      <c r="F690" s="200" t="s">
        <v>695</v>
      </c>
      <c r="G690" s="201" t="s">
        <v>307</v>
      </c>
      <c r="H690" s="202">
        <v>194.90000000000001</v>
      </c>
      <c r="I690" s="203"/>
      <c r="J690" s="204">
        <f>ROUND(I690*H690,2)</f>
        <v>0</v>
      </c>
      <c r="K690" s="200" t="s">
        <v>19</v>
      </c>
      <c r="L690" s="46"/>
      <c r="M690" s="205" t="s">
        <v>19</v>
      </c>
      <c r="N690" s="206" t="s">
        <v>40</v>
      </c>
      <c r="O690" s="86"/>
      <c r="P690" s="207">
        <f>O690*H690</f>
        <v>0</v>
      </c>
      <c r="Q690" s="207">
        <v>0</v>
      </c>
      <c r="R690" s="207">
        <f>Q690*H690</f>
        <v>0</v>
      </c>
      <c r="S690" s="207">
        <v>0</v>
      </c>
      <c r="T690" s="208">
        <f>S690*H690</f>
        <v>0</v>
      </c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R690" s="209" t="s">
        <v>185</v>
      </c>
      <c r="AT690" s="209" t="s">
        <v>181</v>
      </c>
      <c r="AU690" s="209" t="s">
        <v>77</v>
      </c>
      <c r="AY690" s="19" t="s">
        <v>180</v>
      </c>
      <c r="BE690" s="210">
        <f>IF(N690="základní",J690,0)</f>
        <v>0</v>
      </c>
      <c r="BF690" s="210">
        <f>IF(N690="snížená",J690,0)</f>
        <v>0</v>
      </c>
      <c r="BG690" s="210">
        <f>IF(N690="zákl. přenesená",J690,0)</f>
        <v>0</v>
      </c>
      <c r="BH690" s="210">
        <f>IF(N690="sníž. přenesená",J690,0)</f>
        <v>0</v>
      </c>
      <c r="BI690" s="210">
        <f>IF(N690="nulová",J690,0)</f>
        <v>0</v>
      </c>
      <c r="BJ690" s="19" t="s">
        <v>77</v>
      </c>
      <c r="BK690" s="210">
        <f>ROUND(I690*H690,2)</f>
        <v>0</v>
      </c>
      <c r="BL690" s="19" t="s">
        <v>185</v>
      </c>
      <c r="BM690" s="209" t="s">
        <v>696</v>
      </c>
    </row>
    <row r="691" s="14" customFormat="1">
      <c r="A691" s="14"/>
      <c r="B691" s="238"/>
      <c r="C691" s="239"/>
      <c r="D691" s="213" t="s">
        <v>189</v>
      </c>
      <c r="E691" s="240" t="s">
        <v>19</v>
      </c>
      <c r="F691" s="241" t="s">
        <v>269</v>
      </c>
      <c r="G691" s="239"/>
      <c r="H691" s="240" t="s">
        <v>19</v>
      </c>
      <c r="I691" s="242"/>
      <c r="J691" s="239"/>
      <c r="K691" s="239"/>
      <c r="L691" s="243"/>
      <c r="M691" s="244"/>
      <c r="N691" s="245"/>
      <c r="O691" s="245"/>
      <c r="P691" s="245"/>
      <c r="Q691" s="245"/>
      <c r="R691" s="245"/>
      <c r="S691" s="245"/>
      <c r="T691" s="246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47" t="s">
        <v>189</v>
      </c>
      <c r="AU691" s="247" t="s">
        <v>77</v>
      </c>
      <c r="AV691" s="14" t="s">
        <v>77</v>
      </c>
      <c r="AW691" s="14" t="s">
        <v>31</v>
      </c>
      <c r="AX691" s="14" t="s">
        <v>69</v>
      </c>
      <c r="AY691" s="247" t="s">
        <v>180</v>
      </c>
    </row>
    <row r="692" s="14" customFormat="1">
      <c r="A692" s="14"/>
      <c r="B692" s="238"/>
      <c r="C692" s="239"/>
      <c r="D692" s="213" t="s">
        <v>189</v>
      </c>
      <c r="E692" s="240" t="s">
        <v>19</v>
      </c>
      <c r="F692" s="241" t="s">
        <v>270</v>
      </c>
      <c r="G692" s="239"/>
      <c r="H692" s="240" t="s">
        <v>19</v>
      </c>
      <c r="I692" s="242"/>
      <c r="J692" s="239"/>
      <c r="K692" s="239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189</v>
      </c>
      <c r="AU692" s="247" t="s">
        <v>77</v>
      </c>
      <c r="AV692" s="14" t="s">
        <v>77</v>
      </c>
      <c r="AW692" s="14" t="s">
        <v>31</v>
      </c>
      <c r="AX692" s="14" t="s">
        <v>69</v>
      </c>
      <c r="AY692" s="247" t="s">
        <v>180</v>
      </c>
    </row>
    <row r="693" s="14" customFormat="1">
      <c r="A693" s="14"/>
      <c r="B693" s="238"/>
      <c r="C693" s="239"/>
      <c r="D693" s="213" t="s">
        <v>189</v>
      </c>
      <c r="E693" s="240" t="s">
        <v>19</v>
      </c>
      <c r="F693" s="241" t="s">
        <v>655</v>
      </c>
      <c r="G693" s="239"/>
      <c r="H693" s="240" t="s">
        <v>19</v>
      </c>
      <c r="I693" s="242"/>
      <c r="J693" s="239"/>
      <c r="K693" s="239"/>
      <c r="L693" s="243"/>
      <c r="M693" s="244"/>
      <c r="N693" s="245"/>
      <c r="O693" s="245"/>
      <c r="P693" s="245"/>
      <c r="Q693" s="245"/>
      <c r="R693" s="245"/>
      <c r="S693" s="245"/>
      <c r="T693" s="246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7" t="s">
        <v>189</v>
      </c>
      <c r="AU693" s="247" t="s">
        <v>77</v>
      </c>
      <c r="AV693" s="14" t="s">
        <v>77</v>
      </c>
      <c r="AW693" s="14" t="s">
        <v>31</v>
      </c>
      <c r="AX693" s="14" t="s">
        <v>69</v>
      </c>
      <c r="AY693" s="247" t="s">
        <v>180</v>
      </c>
    </row>
    <row r="694" s="14" customFormat="1">
      <c r="A694" s="14"/>
      <c r="B694" s="238"/>
      <c r="C694" s="239"/>
      <c r="D694" s="213" t="s">
        <v>189</v>
      </c>
      <c r="E694" s="240" t="s">
        <v>19</v>
      </c>
      <c r="F694" s="241" t="s">
        <v>661</v>
      </c>
      <c r="G694" s="239"/>
      <c r="H694" s="240" t="s">
        <v>19</v>
      </c>
      <c r="I694" s="242"/>
      <c r="J694" s="239"/>
      <c r="K694" s="239"/>
      <c r="L694" s="243"/>
      <c r="M694" s="244"/>
      <c r="N694" s="245"/>
      <c r="O694" s="245"/>
      <c r="P694" s="245"/>
      <c r="Q694" s="245"/>
      <c r="R694" s="245"/>
      <c r="S694" s="245"/>
      <c r="T694" s="24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47" t="s">
        <v>189</v>
      </c>
      <c r="AU694" s="247" t="s">
        <v>77</v>
      </c>
      <c r="AV694" s="14" t="s">
        <v>77</v>
      </c>
      <c r="AW694" s="14" t="s">
        <v>31</v>
      </c>
      <c r="AX694" s="14" t="s">
        <v>69</v>
      </c>
      <c r="AY694" s="247" t="s">
        <v>180</v>
      </c>
    </row>
    <row r="695" s="12" customFormat="1">
      <c r="A695" s="12"/>
      <c r="B695" s="211"/>
      <c r="C695" s="212"/>
      <c r="D695" s="213" t="s">
        <v>189</v>
      </c>
      <c r="E695" s="214" t="s">
        <v>19</v>
      </c>
      <c r="F695" s="215" t="s">
        <v>697</v>
      </c>
      <c r="G695" s="212"/>
      <c r="H695" s="216">
        <v>20.800000000000001</v>
      </c>
      <c r="I695" s="217"/>
      <c r="J695" s="212"/>
      <c r="K695" s="212"/>
      <c r="L695" s="218"/>
      <c r="M695" s="219"/>
      <c r="N695" s="220"/>
      <c r="O695" s="220"/>
      <c r="P695" s="220"/>
      <c r="Q695" s="220"/>
      <c r="R695" s="220"/>
      <c r="S695" s="220"/>
      <c r="T695" s="221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T695" s="222" t="s">
        <v>189</v>
      </c>
      <c r="AU695" s="222" t="s">
        <v>77</v>
      </c>
      <c r="AV695" s="12" t="s">
        <v>79</v>
      </c>
      <c r="AW695" s="12" t="s">
        <v>31</v>
      </c>
      <c r="AX695" s="12" t="s">
        <v>69</v>
      </c>
      <c r="AY695" s="222" t="s">
        <v>180</v>
      </c>
    </row>
    <row r="696" s="12" customFormat="1">
      <c r="A696" s="12"/>
      <c r="B696" s="211"/>
      <c r="C696" s="212"/>
      <c r="D696" s="213" t="s">
        <v>189</v>
      </c>
      <c r="E696" s="214" t="s">
        <v>19</v>
      </c>
      <c r="F696" s="215" t="s">
        <v>698</v>
      </c>
      <c r="G696" s="212"/>
      <c r="H696" s="216">
        <v>60.200000000000003</v>
      </c>
      <c r="I696" s="217"/>
      <c r="J696" s="212"/>
      <c r="K696" s="212"/>
      <c r="L696" s="218"/>
      <c r="M696" s="219"/>
      <c r="N696" s="220"/>
      <c r="O696" s="220"/>
      <c r="P696" s="220"/>
      <c r="Q696" s="220"/>
      <c r="R696" s="220"/>
      <c r="S696" s="220"/>
      <c r="T696" s="221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T696" s="222" t="s">
        <v>189</v>
      </c>
      <c r="AU696" s="222" t="s">
        <v>77</v>
      </c>
      <c r="AV696" s="12" t="s">
        <v>79</v>
      </c>
      <c r="AW696" s="12" t="s">
        <v>31</v>
      </c>
      <c r="AX696" s="12" t="s">
        <v>69</v>
      </c>
      <c r="AY696" s="222" t="s">
        <v>180</v>
      </c>
    </row>
    <row r="697" s="12" customFormat="1">
      <c r="A697" s="12"/>
      <c r="B697" s="211"/>
      <c r="C697" s="212"/>
      <c r="D697" s="213" t="s">
        <v>189</v>
      </c>
      <c r="E697" s="214" t="s">
        <v>19</v>
      </c>
      <c r="F697" s="215" t="s">
        <v>699</v>
      </c>
      <c r="G697" s="212"/>
      <c r="H697" s="216">
        <v>9.3000000000000007</v>
      </c>
      <c r="I697" s="217"/>
      <c r="J697" s="212"/>
      <c r="K697" s="212"/>
      <c r="L697" s="218"/>
      <c r="M697" s="219"/>
      <c r="N697" s="220"/>
      <c r="O697" s="220"/>
      <c r="P697" s="220"/>
      <c r="Q697" s="220"/>
      <c r="R697" s="220"/>
      <c r="S697" s="220"/>
      <c r="T697" s="221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T697" s="222" t="s">
        <v>189</v>
      </c>
      <c r="AU697" s="222" t="s">
        <v>77</v>
      </c>
      <c r="AV697" s="12" t="s">
        <v>79</v>
      </c>
      <c r="AW697" s="12" t="s">
        <v>31</v>
      </c>
      <c r="AX697" s="12" t="s">
        <v>69</v>
      </c>
      <c r="AY697" s="222" t="s">
        <v>180</v>
      </c>
    </row>
    <row r="698" s="12" customFormat="1">
      <c r="A698" s="12"/>
      <c r="B698" s="211"/>
      <c r="C698" s="212"/>
      <c r="D698" s="213" t="s">
        <v>189</v>
      </c>
      <c r="E698" s="214" t="s">
        <v>19</v>
      </c>
      <c r="F698" s="215" t="s">
        <v>700</v>
      </c>
      <c r="G698" s="212"/>
      <c r="H698" s="216">
        <v>9.9000000000000004</v>
      </c>
      <c r="I698" s="217"/>
      <c r="J698" s="212"/>
      <c r="K698" s="212"/>
      <c r="L698" s="218"/>
      <c r="M698" s="219"/>
      <c r="N698" s="220"/>
      <c r="O698" s="220"/>
      <c r="P698" s="220"/>
      <c r="Q698" s="220"/>
      <c r="R698" s="220"/>
      <c r="S698" s="220"/>
      <c r="T698" s="221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T698" s="222" t="s">
        <v>189</v>
      </c>
      <c r="AU698" s="222" t="s">
        <v>77</v>
      </c>
      <c r="AV698" s="12" t="s">
        <v>79</v>
      </c>
      <c r="AW698" s="12" t="s">
        <v>31</v>
      </c>
      <c r="AX698" s="12" t="s">
        <v>69</v>
      </c>
      <c r="AY698" s="222" t="s">
        <v>180</v>
      </c>
    </row>
    <row r="699" s="12" customFormat="1">
      <c r="A699" s="12"/>
      <c r="B699" s="211"/>
      <c r="C699" s="212"/>
      <c r="D699" s="213" t="s">
        <v>189</v>
      </c>
      <c r="E699" s="214" t="s">
        <v>19</v>
      </c>
      <c r="F699" s="215" t="s">
        <v>701</v>
      </c>
      <c r="G699" s="212"/>
      <c r="H699" s="216">
        <v>6.4000000000000004</v>
      </c>
      <c r="I699" s="217"/>
      <c r="J699" s="212"/>
      <c r="K699" s="212"/>
      <c r="L699" s="218"/>
      <c r="M699" s="219"/>
      <c r="N699" s="220"/>
      <c r="O699" s="220"/>
      <c r="P699" s="220"/>
      <c r="Q699" s="220"/>
      <c r="R699" s="220"/>
      <c r="S699" s="220"/>
      <c r="T699" s="221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T699" s="222" t="s">
        <v>189</v>
      </c>
      <c r="AU699" s="222" t="s">
        <v>77</v>
      </c>
      <c r="AV699" s="12" t="s">
        <v>79</v>
      </c>
      <c r="AW699" s="12" t="s">
        <v>31</v>
      </c>
      <c r="AX699" s="12" t="s">
        <v>69</v>
      </c>
      <c r="AY699" s="222" t="s">
        <v>180</v>
      </c>
    </row>
    <row r="700" s="12" customFormat="1">
      <c r="A700" s="12"/>
      <c r="B700" s="211"/>
      <c r="C700" s="212"/>
      <c r="D700" s="213" t="s">
        <v>189</v>
      </c>
      <c r="E700" s="214" t="s">
        <v>19</v>
      </c>
      <c r="F700" s="215" t="s">
        <v>702</v>
      </c>
      <c r="G700" s="212"/>
      <c r="H700" s="216">
        <v>88.299999999999997</v>
      </c>
      <c r="I700" s="217"/>
      <c r="J700" s="212"/>
      <c r="K700" s="212"/>
      <c r="L700" s="218"/>
      <c r="M700" s="219"/>
      <c r="N700" s="220"/>
      <c r="O700" s="220"/>
      <c r="P700" s="220"/>
      <c r="Q700" s="220"/>
      <c r="R700" s="220"/>
      <c r="S700" s="220"/>
      <c r="T700" s="221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T700" s="222" t="s">
        <v>189</v>
      </c>
      <c r="AU700" s="222" t="s">
        <v>77</v>
      </c>
      <c r="AV700" s="12" t="s">
        <v>79</v>
      </c>
      <c r="AW700" s="12" t="s">
        <v>31</v>
      </c>
      <c r="AX700" s="12" t="s">
        <v>69</v>
      </c>
      <c r="AY700" s="222" t="s">
        <v>180</v>
      </c>
    </row>
    <row r="701" s="13" customFormat="1">
      <c r="A701" s="13"/>
      <c r="B701" s="223"/>
      <c r="C701" s="224"/>
      <c r="D701" s="213" t="s">
        <v>189</v>
      </c>
      <c r="E701" s="225" t="s">
        <v>19</v>
      </c>
      <c r="F701" s="226" t="s">
        <v>194</v>
      </c>
      <c r="G701" s="224"/>
      <c r="H701" s="227">
        <v>194.90000000000001</v>
      </c>
      <c r="I701" s="228"/>
      <c r="J701" s="224"/>
      <c r="K701" s="224"/>
      <c r="L701" s="229"/>
      <c r="M701" s="230"/>
      <c r="N701" s="231"/>
      <c r="O701" s="231"/>
      <c r="P701" s="231"/>
      <c r="Q701" s="231"/>
      <c r="R701" s="231"/>
      <c r="S701" s="231"/>
      <c r="T701" s="232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3" t="s">
        <v>189</v>
      </c>
      <c r="AU701" s="233" t="s">
        <v>77</v>
      </c>
      <c r="AV701" s="13" t="s">
        <v>185</v>
      </c>
      <c r="AW701" s="13" t="s">
        <v>31</v>
      </c>
      <c r="AX701" s="13" t="s">
        <v>77</v>
      </c>
      <c r="AY701" s="233" t="s">
        <v>180</v>
      </c>
    </row>
    <row r="702" s="2" customFormat="1" ht="24.15" customHeight="1">
      <c r="A702" s="40"/>
      <c r="B702" s="41"/>
      <c r="C702" s="198" t="s">
        <v>527</v>
      </c>
      <c r="D702" s="198" t="s">
        <v>181</v>
      </c>
      <c r="E702" s="199" t="s">
        <v>703</v>
      </c>
      <c r="F702" s="200" t="s">
        <v>704</v>
      </c>
      <c r="G702" s="201" t="s">
        <v>307</v>
      </c>
      <c r="H702" s="202">
        <v>7.5</v>
      </c>
      <c r="I702" s="203"/>
      <c r="J702" s="204">
        <f>ROUND(I702*H702,2)</f>
        <v>0</v>
      </c>
      <c r="K702" s="200" t="s">
        <v>19</v>
      </c>
      <c r="L702" s="46"/>
      <c r="M702" s="205" t="s">
        <v>19</v>
      </c>
      <c r="N702" s="206" t="s">
        <v>40</v>
      </c>
      <c r="O702" s="86"/>
      <c r="P702" s="207">
        <f>O702*H702</f>
        <v>0</v>
      </c>
      <c r="Q702" s="207">
        <v>0</v>
      </c>
      <c r="R702" s="207">
        <f>Q702*H702</f>
        <v>0</v>
      </c>
      <c r="S702" s="207">
        <v>0</v>
      </c>
      <c r="T702" s="208">
        <f>S702*H702</f>
        <v>0</v>
      </c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R702" s="209" t="s">
        <v>185</v>
      </c>
      <c r="AT702" s="209" t="s">
        <v>181</v>
      </c>
      <c r="AU702" s="209" t="s">
        <v>77</v>
      </c>
      <c r="AY702" s="19" t="s">
        <v>180</v>
      </c>
      <c r="BE702" s="210">
        <f>IF(N702="základní",J702,0)</f>
        <v>0</v>
      </c>
      <c r="BF702" s="210">
        <f>IF(N702="snížená",J702,0)</f>
        <v>0</v>
      </c>
      <c r="BG702" s="210">
        <f>IF(N702="zákl. přenesená",J702,0)</f>
        <v>0</v>
      </c>
      <c r="BH702" s="210">
        <f>IF(N702="sníž. přenesená",J702,0)</f>
        <v>0</v>
      </c>
      <c r="BI702" s="210">
        <f>IF(N702="nulová",J702,0)</f>
        <v>0</v>
      </c>
      <c r="BJ702" s="19" t="s">
        <v>77</v>
      </c>
      <c r="BK702" s="210">
        <f>ROUND(I702*H702,2)</f>
        <v>0</v>
      </c>
      <c r="BL702" s="19" t="s">
        <v>185</v>
      </c>
      <c r="BM702" s="209" t="s">
        <v>705</v>
      </c>
    </row>
    <row r="703" s="14" customFormat="1">
      <c r="A703" s="14"/>
      <c r="B703" s="238"/>
      <c r="C703" s="239"/>
      <c r="D703" s="213" t="s">
        <v>189</v>
      </c>
      <c r="E703" s="240" t="s">
        <v>19</v>
      </c>
      <c r="F703" s="241" t="s">
        <v>706</v>
      </c>
      <c r="G703" s="239"/>
      <c r="H703" s="240" t="s">
        <v>19</v>
      </c>
      <c r="I703" s="242"/>
      <c r="J703" s="239"/>
      <c r="K703" s="239"/>
      <c r="L703" s="243"/>
      <c r="M703" s="244"/>
      <c r="N703" s="245"/>
      <c r="O703" s="245"/>
      <c r="P703" s="245"/>
      <c r="Q703" s="245"/>
      <c r="R703" s="245"/>
      <c r="S703" s="245"/>
      <c r="T703" s="24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7" t="s">
        <v>189</v>
      </c>
      <c r="AU703" s="247" t="s">
        <v>77</v>
      </c>
      <c r="AV703" s="14" t="s">
        <v>77</v>
      </c>
      <c r="AW703" s="14" t="s">
        <v>31</v>
      </c>
      <c r="AX703" s="14" t="s">
        <v>69</v>
      </c>
      <c r="AY703" s="247" t="s">
        <v>180</v>
      </c>
    </row>
    <row r="704" s="12" customFormat="1">
      <c r="A704" s="12"/>
      <c r="B704" s="211"/>
      <c r="C704" s="212"/>
      <c r="D704" s="213" t="s">
        <v>189</v>
      </c>
      <c r="E704" s="214" t="s">
        <v>19</v>
      </c>
      <c r="F704" s="215" t="s">
        <v>707</v>
      </c>
      <c r="G704" s="212"/>
      <c r="H704" s="216">
        <v>7.5</v>
      </c>
      <c r="I704" s="217"/>
      <c r="J704" s="212"/>
      <c r="K704" s="212"/>
      <c r="L704" s="218"/>
      <c r="M704" s="219"/>
      <c r="N704" s="220"/>
      <c r="O704" s="220"/>
      <c r="P704" s="220"/>
      <c r="Q704" s="220"/>
      <c r="R704" s="220"/>
      <c r="S704" s="220"/>
      <c r="T704" s="221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T704" s="222" t="s">
        <v>189</v>
      </c>
      <c r="AU704" s="222" t="s">
        <v>77</v>
      </c>
      <c r="AV704" s="12" t="s">
        <v>79</v>
      </c>
      <c r="AW704" s="12" t="s">
        <v>31</v>
      </c>
      <c r="AX704" s="12" t="s">
        <v>69</v>
      </c>
      <c r="AY704" s="222" t="s">
        <v>180</v>
      </c>
    </row>
    <row r="705" s="15" customFormat="1">
      <c r="A705" s="15"/>
      <c r="B705" s="248"/>
      <c r="C705" s="249"/>
      <c r="D705" s="213" t="s">
        <v>189</v>
      </c>
      <c r="E705" s="250" t="s">
        <v>19</v>
      </c>
      <c r="F705" s="251" t="s">
        <v>256</v>
      </c>
      <c r="G705" s="249"/>
      <c r="H705" s="252">
        <v>7.5</v>
      </c>
      <c r="I705" s="253"/>
      <c r="J705" s="249"/>
      <c r="K705" s="249"/>
      <c r="L705" s="254"/>
      <c r="M705" s="255"/>
      <c r="N705" s="256"/>
      <c r="O705" s="256"/>
      <c r="P705" s="256"/>
      <c r="Q705" s="256"/>
      <c r="R705" s="256"/>
      <c r="S705" s="256"/>
      <c r="T705" s="257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58" t="s">
        <v>189</v>
      </c>
      <c r="AU705" s="258" t="s">
        <v>77</v>
      </c>
      <c r="AV705" s="15" t="s">
        <v>195</v>
      </c>
      <c r="AW705" s="15" t="s">
        <v>31</v>
      </c>
      <c r="AX705" s="15" t="s">
        <v>69</v>
      </c>
      <c r="AY705" s="258" t="s">
        <v>180</v>
      </c>
    </row>
    <row r="706" s="13" customFormat="1">
      <c r="A706" s="13"/>
      <c r="B706" s="223"/>
      <c r="C706" s="224"/>
      <c r="D706" s="213" t="s">
        <v>189</v>
      </c>
      <c r="E706" s="225" t="s">
        <v>19</v>
      </c>
      <c r="F706" s="226" t="s">
        <v>194</v>
      </c>
      <c r="G706" s="224"/>
      <c r="H706" s="227">
        <v>7.5</v>
      </c>
      <c r="I706" s="228"/>
      <c r="J706" s="224"/>
      <c r="K706" s="224"/>
      <c r="L706" s="229"/>
      <c r="M706" s="230"/>
      <c r="N706" s="231"/>
      <c r="O706" s="231"/>
      <c r="P706" s="231"/>
      <c r="Q706" s="231"/>
      <c r="R706" s="231"/>
      <c r="S706" s="231"/>
      <c r="T706" s="23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3" t="s">
        <v>189</v>
      </c>
      <c r="AU706" s="233" t="s">
        <v>77</v>
      </c>
      <c r="AV706" s="13" t="s">
        <v>185</v>
      </c>
      <c r="AW706" s="13" t="s">
        <v>31</v>
      </c>
      <c r="AX706" s="13" t="s">
        <v>77</v>
      </c>
      <c r="AY706" s="233" t="s">
        <v>180</v>
      </c>
    </row>
    <row r="707" s="2" customFormat="1" ht="37.8" customHeight="1">
      <c r="A707" s="40"/>
      <c r="B707" s="41"/>
      <c r="C707" s="198" t="s">
        <v>708</v>
      </c>
      <c r="D707" s="198" t="s">
        <v>181</v>
      </c>
      <c r="E707" s="199" t="s">
        <v>709</v>
      </c>
      <c r="F707" s="200" t="s">
        <v>710</v>
      </c>
      <c r="G707" s="201" t="s">
        <v>307</v>
      </c>
      <c r="H707" s="202">
        <v>7.5</v>
      </c>
      <c r="I707" s="203"/>
      <c r="J707" s="204">
        <f>ROUND(I707*H707,2)</f>
        <v>0</v>
      </c>
      <c r="K707" s="200" t="s">
        <v>19</v>
      </c>
      <c r="L707" s="46"/>
      <c r="M707" s="205" t="s">
        <v>19</v>
      </c>
      <c r="N707" s="206" t="s">
        <v>40</v>
      </c>
      <c r="O707" s="86"/>
      <c r="P707" s="207">
        <f>O707*H707</f>
        <v>0</v>
      </c>
      <c r="Q707" s="207">
        <v>0</v>
      </c>
      <c r="R707" s="207">
        <f>Q707*H707</f>
        <v>0</v>
      </c>
      <c r="S707" s="207">
        <v>0</v>
      </c>
      <c r="T707" s="208">
        <f>S707*H707</f>
        <v>0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09" t="s">
        <v>185</v>
      </c>
      <c r="AT707" s="209" t="s">
        <v>181</v>
      </c>
      <c r="AU707" s="209" t="s">
        <v>77</v>
      </c>
      <c r="AY707" s="19" t="s">
        <v>180</v>
      </c>
      <c r="BE707" s="210">
        <f>IF(N707="základní",J707,0)</f>
        <v>0</v>
      </c>
      <c r="BF707" s="210">
        <f>IF(N707="snížená",J707,0)</f>
        <v>0</v>
      </c>
      <c r="BG707" s="210">
        <f>IF(N707="zákl. přenesená",J707,0)</f>
        <v>0</v>
      </c>
      <c r="BH707" s="210">
        <f>IF(N707="sníž. přenesená",J707,0)</f>
        <v>0</v>
      </c>
      <c r="BI707" s="210">
        <f>IF(N707="nulová",J707,0)</f>
        <v>0</v>
      </c>
      <c r="BJ707" s="19" t="s">
        <v>77</v>
      </c>
      <c r="BK707" s="210">
        <f>ROUND(I707*H707,2)</f>
        <v>0</v>
      </c>
      <c r="BL707" s="19" t="s">
        <v>185</v>
      </c>
      <c r="BM707" s="209" t="s">
        <v>711</v>
      </c>
    </row>
    <row r="708" s="14" customFormat="1">
      <c r="A708" s="14"/>
      <c r="B708" s="238"/>
      <c r="C708" s="239"/>
      <c r="D708" s="213" t="s">
        <v>189</v>
      </c>
      <c r="E708" s="240" t="s">
        <v>19</v>
      </c>
      <c r="F708" s="241" t="s">
        <v>706</v>
      </c>
      <c r="G708" s="239"/>
      <c r="H708" s="240" t="s">
        <v>19</v>
      </c>
      <c r="I708" s="242"/>
      <c r="J708" s="239"/>
      <c r="K708" s="239"/>
      <c r="L708" s="243"/>
      <c r="M708" s="244"/>
      <c r="N708" s="245"/>
      <c r="O708" s="245"/>
      <c r="P708" s="245"/>
      <c r="Q708" s="245"/>
      <c r="R708" s="245"/>
      <c r="S708" s="245"/>
      <c r="T708" s="246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47" t="s">
        <v>189</v>
      </c>
      <c r="AU708" s="247" t="s">
        <v>77</v>
      </c>
      <c r="AV708" s="14" t="s">
        <v>77</v>
      </c>
      <c r="AW708" s="14" t="s">
        <v>31</v>
      </c>
      <c r="AX708" s="14" t="s">
        <v>69</v>
      </c>
      <c r="AY708" s="247" t="s">
        <v>180</v>
      </c>
    </row>
    <row r="709" s="12" customFormat="1">
      <c r="A709" s="12"/>
      <c r="B709" s="211"/>
      <c r="C709" s="212"/>
      <c r="D709" s="213" t="s">
        <v>189</v>
      </c>
      <c r="E709" s="214" t="s">
        <v>19</v>
      </c>
      <c r="F709" s="215" t="s">
        <v>712</v>
      </c>
      <c r="G709" s="212"/>
      <c r="H709" s="216">
        <v>7.5</v>
      </c>
      <c r="I709" s="217"/>
      <c r="J709" s="212"/>
      <c r="K709" s="212"/>
      <c r="L709" s="218"/>
      <c r="M709" s="219"/>
      <c r="N709" s="220"/>
      <c r="O709" s="220"/>
      <c r="P709" s="220"/>
      <c r="Q709" s="220"/>
      <c r="R709" s="220"/>
      <c r="S709" s="220"/>
      <c r="T709" s="221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T709" s="222" t="s">
        <v>189</v>
      </c>
      <c r="AU709" s="222" t="s">
        <v>77</v>
      </c>
      <c r="AV709" s="12" t="s">
        <v>79</v>
      </c>
      <c r="AW709" s="12" t="s">
        <v>31</v>
      </c>
      <c r="AX709" s="12" t="s">
        <v>69</v>
      </c>
      <c r="AY709" s="222" t="s">
        <v>180</v>
      </c>
    </row>
    <row r="710" s="15" customFormat="1">
      <c r="A710" s="15"/>
      <c r="B710" s="248"/>
      <c r="C710" s="249"/>
      <c r="D710" s="213" t="s">
        <v>189</v>
      </c>
      <c r="E710" s="250" t="s">
        <v>19</v>
      </c>
      <c r="F710" s="251" t="s">
        <v>256</v>
      </c>
      <c r="G710" s="249"/>
      <c r="H710" s="252">
        <v>7.5</v>
      </c>
      <c r="I710" s="253"/>
      <c r="J710" s="249"/>
      <c r="K710" s="249"/>
      <c r="L710" s="254"/>
      <c r="M710" s="255"/>
      <c r="N710" s="256"/>
      <c r="O710" s="256"/>
      <c r="P710" s="256"/>
      <c r="Q710" s="256"/>
      <c r="R710" s="256"/>
      <c r="S710" s="256"/>
      <c r="T710" s="257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58" t="s">
        <v>189</v>
      </c>
      <c r="AU710" s="258" t="s">
        <v>77</v>
      </c>
      <c r="AV710" s="15" t="s">
        <v>195</v>
      </c>
      <c r="AW710" s="15" t="s">
        <v>31</v>
      </c>
      <c r="AX710" s="15" t="s">
        <v>69</v>
      </c>
      <c r="AY710" s="258" t="s">
        <v>180</v>
      </c>
    </row>
    <row r="711" s="13" customFormat="1">
      <c r="A711" s="13"/>
      <c r="B711" s="223"/>
      <c r="C711" s="224"/>
      <c r="D711" s="213" t="s">
        <v>189</v>
      </c>
      <c r="E711" s="225" t="s">
        <v>19</v>
      </c>
      <c r="F711" s="226" t="s">
        <v>194</v>
      </c>
      <c r="G711" s="224"/>
      <c r="H711" s="227">
        <v>7.5</v>
      </c>
      <c r="I711" s="228"/>
      <c r="J711" s="224"/>
      <c r="K711" s="224"/>
      <c r="L711" s="229"/>
      <c r="M711" s="230"/>
      <c r="N711" s="231"/>
      <c r="O711" s="231"/>
      <c r="P711" s="231"/>
      <c r="Q711" s="231"/>
      <c r="R711" s="231"/>
      <c r="S711" s="231"/>
      <c r="T711" s="232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3" t="s">
        <v>189</v>
      </c>
      <c r="AU711" s="233" t="s">
        <v>77</v>
      </c>
      <c r="AV711" s="13" t="s">
        <v>185</v>
      </c>
      <c r="AW711" s="13" t="s">
        <v>31</v>
      </c>
      <c r="AX711" s="13" t="s">
        <v>77</v>
      </c>
      <c r="AY711" s="233" t="s">
        <v>180</v>
      </c>
    </row>
    <row r="712" s="11" customFormat="1" ht="25.92" customHeight="1">
      <c r="A712" s="11"/>
      <c r="B712" s="184"/>
      <c r="C712" s="185"/>
      <c r="D712" s="186" t="s">
        <v>68</v>
      </c>
      <c r="E712" s="187" t="s">
        <v>560</v>
      </c>
      <c r="F712" s="187" t="s">
        <v>713</v>
      </c>
      <c r="G712" s="185"/>
      <c r="H712" s="185"/>
      <c r="I712" s="188"/>
      <c r="J712" s="189">
        <f>BK712</f>
        <v>0</v>
      </c>
      <c r="K712" s="185"/>
      <c r="L712" s="190"/>
      <c r="M712" s="191"/>
      <c r="N712" s="192"/>
      <c r="O712" s="192"/>
      <c r="P712" s="193">
        <f>SUM(P713:P719)</f>
        <v>0</v>
      </c>
      <c r="Q712" s="192"/>
      <c r="R712" s="193">
        <f>SUM(R713:R719)</f>
        <v>0</v>
      </c>
      <c r="S712" s="192"/>
      <c r="T712" s="194">
        <f>SUM(T713:T719)</f>
        <v>0</v>
      </c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R712" s="195" t="s">
        <v>77</v>
      </c>
      <c r="AT712" s="196" t="s">
        <v>68</v>
      </c>
      <c r="AU712" s="196" t="s">
        <v>69</v>
      </c>
      <c r="AY712" s="195" t="s">
        <v>180</v>
      </c>
      <c r="BK712" s="197">
        <f>SUM(BK713:BK719)</f>
        <v>0</v>
      </c>
    </row>
    <row r="713" s="2" customFormat="1" ht="24.15" customHeight="1">
      <c r="A713" s="40"/>
      <c r="B713" s="41"/>
      <c r="C713" s="198" t="s">
        <v>531</v>
      </c>
      <c r="D713" s="198" t="s">
        <v>181</v>
      </c>
      <c r="E713" s="199" t="s">
        <v>714</v>
      </c>
      <c r="F713" s="200" t="s">
        <v>715</v>
      </c>
      <c r="G713" s="201" t="s">
        <v>716</v>
      </c>
      <c r="H713" s="202">
        <v>10</v>
      </c>
      <c r="I713" s="203"/>
      <c r="J713" s="204">
        <f>ROUND(I713*H713,2)</f>
        <v>0</v>
      </c>
      <c r="K713" s="200" t="s">
        <v>19</v>
      </c>
      <c r="L713" s="46"/>
      <c r="M713" s="205" t="s">
        <v>19</v>
      </c>
      <c r="N713" s="206" t="s">
        <v>40</v>
      </c>
      <c r="O713" s="86"/>
      <c r="P713" s="207">
        <f>O713*H713</f>
        <v>0</v>
      </c>
      <c r="Q713" s="207">
        <v>0</v>
      </c>
      <c r="R713" s="207">
        <f>Q713*H713</f>
        <v>0</v>
      </c>
      <c r="S713" s="207">
        <v>0</v>
      </c>
      <c r="T713" s="208">
        <f>S713*H713</f>
        <v>0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09" t="s">
        <v>185</v>
      </c>
      <c r="AT713" s="209" t="s">
        <v>181</v>
      </c>
      <c r="AU713" s="209" t="s">
        <v>77</v>
      </c>
      <c r="AY713" s="19" t="s">
        <v>180</v>
      </c>
      <c r="BE713" s="210">
        <f>IF(N713="základní",J713,0)</f>
        <v>0</v>
      </c>
      <c r="BF713" s="210">
        <f>IF(N713="snížená",J713,0)</f>
        <v>0</v>
      </c>
      <c r="BG713" s="210">
        <f>IF(N713="zákl. přenesená",J713,0)</f>
        <v>0</v>
      </c>
      <c r="BH713" s="210">
        <f>IF(N713="sníž. přenesená",J713,0)</f>
        <v>0</v>
      </c>
      <c r="BI713" s="210">
        <f>IF(N713="nulová",J713,0)</f>
        <v>0</v>
      </c>
      <c r="BJ713" s="19" t="s">
        <v>77</v>
      </c>
      <c r="BK713" s="210">
        <f>ROUND(I713*H713,2)</f>
        <v>0</v>
      </c>
      <c r="BL713" s="19" t="s">
        <v>185</v>
      </c>
      <c r="BM713" s="209" t="s">
        <v>717</v>
      </c>
    </row>
    <row r="714" s="2" customFormat="1" ht="24.15" customHeight="1">
      <c r="A714" s="40"/>
      <c r="B714" s="41"/>
      <c r="C714" s="198" t="s">
        <v>718</v>
      </c>
      <c r="D714" s="198" t="s">
        <v>181</v>
      </c>
      <c r="E714" s="199" t="s">
        <v>719</v>
      </c>
      <c r="F714" s="200" t="s">
        <v>720</v>
      </c>
      <c r="G714" s="201" t="s">
        <v>716</v>
      </c>
      <c r="H714" s="202">
        <v>1</v>
      </c>
      <c r="I714" s="203"/>
      <c r="J714" s="204">
        <f>ROUND(I714*H714,2)</f>
        <v>0</v>
      </c>
      <c r="K714" s="200" t="s">
        <v>19</v>
      </c>
      <c r="L714" s="46"/>
      <c r="M714" s="205" t="s">
        <v>19</v>
      </c>
      <c r="N714" s="206" t="s">
        <v>40</v>
      </c>
      <c r="O714" s="86"/>
      <c r="P714" s="207">
        <f>O714*H714</f>
        <v>0</v>
      </c>
      <c r="Q714" s="207">
        <v>0</v>
      </c>
      <c r="R714" s="207">
        <f>Q714*H714</f>
        <v>0</v>
      </c>
      <c r="S714" s="207">
        <v>0</v>
      </c>
      <c r="T714" s="208">
        <f>S714*H714</f>
        <v>0</v>
      </c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R714" s="209" t="s">
        <v>185</v>
      </c>
      <c r="AT714" s="209" t="s">
        <v>181</v>
      </c>
      <c r="AU714" s="209" t="s">
        <v>77</v>
      </c>
      <c r="AY714" s="19" t="s">
        <v>180</v>
      </c>
      <c r="BE714" s="210">
        <f>IF(N714="základní",J714,0)</f>
        <v>0</v>
      </c>
      <c r="BF714" s="210">
        <f>IF(N714="snížená",J714,0)</f>
        <v>0</v>
      </c>
      <c r="BG714" s="210">
        <f>IF(N714="zákl. přenesená",J714,0)</f>
        <v>0</v>
      </c>
      <c r="BH714" s="210">
        <f>IF(N714="sníž. přenesená",J714,0)</f>
        <v>0</v>
      </c>
      <c r="BI714" s="210">
        <f>IF(N714="nulová",J714,0)</f>
        <v>0</v>
      </c>
      <c r="BJ714" s="19" t="s">
        <v>77</v>
      </c>
      <c r="BK714" s="210">
        <f>ROUND(I714*H714,2)</f>
        <v>0</v>
      </c>
      <c r="BL714" s="19" t="s">
        <v>185</v>
      </c>
      <c r="BM714" s="209" t="s">
        <v>721</v>
      </c>
    </row>
    <row r="715" s="2" customFormat="1" ht="33" customHeight="1">
      <c r="A715" s="40"/>
      <c r="B715" s="41"/>
      <c r="C715" s="198" t="s">
        <v>536</v>
      </c>
      <c r="D715" s="198" t="s">
        <v>181</v>
      </c>
      <c r="E715" s="199" t="s">
        <v>722</v>
      </c>
      <c r="F715" s="200" t="s">
        <v>723</v>
      </c>
      <c r="G715" s="201" t="s">
        <v>716</v>
      </c>
      <c r="H715" s="202">
        <v>2</v>
      </c>
      <c r="I715" s="203"/>
      <c r="J715" s="204">
        <f>ROUND(I715*H715,2)</f>
        <v>0</v>
      </c>
      <c r="K715" s="200" t="s">
        <v>19</v>
      </c>
      <c r="L715" s="46"/>
      <c r="M715" s="205" t="s">
        <v>19</v>
      </c>
      <c r="N715" s="206" t="s">
        <v>40</v>
      </c>
      <c r="O715" s="86"/>
      <c r="P715" s="207">
        <f>O715*H715</f>
        <v>0</v>
      </c>
      <c r="Q715" s="207">
        <v>0</v>
      </c>
      <c r="R715" s="207">
        <f>Q715*H715</f>
        <v>0</v>
      </c>
      <c r="S715" s="207">
        <v>0</v>
      </c>
      <c r="T715" s="208">
        <f>S715*H715</f>
        <v>0</v>
      </c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R715" s="209" t="s">
        <v>185</v>
      </c>
      <c r="AT715" s="209" t="s">
        <v>181</v>
      </c>
      <c r="AU715" s="209" t="s">
        <v>77</v>
      </c>
      <c r="AY715" s="19" t="s">
        <v>180</v>
      </c>
      <c r="BE715" s="210">
        <f>IF(N715="základní",J715,0)</f>
        <v>0</v>
      </c>
      <c r="BF715" s="210">
        <f>IF(N715="snížená",J715,0)</f>
        <v>0</v>
      </c>
      <c r="BG715" s="210">
        <f>IF(N715="zákl. přenesená",J715,0)</f>
        <v>0</v>
      </c>
      <c r="BH715" s="210">
        <f>IF(N715="sníž. přenesená",J715,0)</f>
        <v>0</v>
      </c>
      <c r="BI715" s="210">
        <f>IF(N715="nulová",J715,0)</f>
        <v>0</v>
      </c>
      <c r="BJ715" s="19" t="s">
        <v>77</v>
      </c>
      <c r="BK715" s="210">
        <f>ROUND(I715*H715,2)</f>
        <v>0</v>
      </c>
      <c r="BL715" s="19" t="s">
        <v>185</v>
      </c>
      <c r="BM715" s="209" t="s">
        <v>724</v>
      </c>
    </row>
    <row r="716" s="2" customFormat="1" ht="33" customHeight="1">
      <c r="A716" s="40"/>
      <c r="B716" s="41"/>
      <c r="C716" s="198" t="s">
        <v>725</v>
      </c>
      <c r="D716" s="198" t="s">
        <v>181</v>
      </c>
      <c r="E716" s="199" t="s">
        <v>726</v>
      </c>
      <c r="F716" s="200" t="s">
        <v>727</v>
      </c>
      <c r="G716" s="201" t="s">
        <v>716</v>
      </c>
      <c r="H716" s="202">
        <v>1</v>
      </c>
      <c r="I716" s="203"/>
      <c r="J716" s="204">
        <f>ROUND(I716*H716,2)</f>
        <v>0</v>
      </c>
      <c r="K716" s="200" t="s">
        <v>19</v>
      </c>
      <c r="L716" s="46"/>
      <c r="M716" s="205" t="s">
        <v>19</v>
      </c>
      <c r="N716" s="206" t="s">
        <v>40</v>
      </c>
      <c r="O716" s="86"/>
      <c r="P716" s="207">
        <f>O716*H716</f>
        <v>0</v>
      </c>
      <c r="Q716" s="207">
        <v>0</v>
      </c>
      <c r="R716" s="207">
        <f>Q716*H716</f>
        <v>0</v>
      </c>
      <c r="S716" s="207">
        <v>0</v>
      </c>
      <c r="T716" s="208">
        <f>S716*H716</f>
        <v>0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09" t="s">
        <v>185</v>
      </c>
      <c r="AT716" s="209" t="s">
        <v>181</v>
      </c>
      <c r="AU716" s="209" t="s">
        <v>77</v>
      </c>
      <c r="AY716" s="19" t="s">
        <v>180</v>
      </c>
      <c r="BE716" s="210">
        <f>IF(N716="základní",J716,0)</f>
        <v>0</v>
      </c>
      <c r="BF716" s="210">
        <f>IF(N716="snížená",J716,0)</f>
        <v>0</v>
      </c>
      <c r="BG716" s="210">
        <f>IF(N716="zákl. přenesená",J716,0)</f>
        <v>0</v>
      </c>
      <c r="BH716" s="210">
        <f>IF(N716="sníž. přenesená",J716,0)</f>
        <v>0</v>
      </c>
      <c r="BI716" s="210">
        <f>IF(N716="nulová",J716,0)</f>
        <v>0</v>
      </c>
      <c r="BJ716" s="19" t="s">
        <v>77</v>
      </c>
      <c r="BK716" s="210">
        <f>ROUND(I716*H716,2)</f>
        <v>0</v>
      </c>
      <c r="BL716" s="19" t="s">
        <v>185</v>
      </c>
      <c r="BM716" s="209" t="s">
        <v>728</v>
      </c>
    </row>
    <row r="717" s="2" customFormat="1" ht="24.15" customHeight="1">
      <c r="A717" s="40"/>
      <c r="B717" s="41"/>
      <c r="C717" s="198" t="s">
        <v>541</v>
      </c>
      <c r="D717" s="198" t="s">
        <v>181</v>
      </c>
      <c r="E717" s="199" t="s">
        <v>729</v>
      </c>
      <c r="F717" s="200" t="s">
        <v>730</v>
      </c>
      <c r="G717" s="201" t="s">
        <v>716</v>
      </c>
      <c r="H717" s="202">
        <v>1</v>
      </c>
      <c r="I717" s="203"/>
      <c r="J717" s="204">
        <f>ROUND(I717*H717,2)</f>
        <v>0</v>
      </c>
      <c r="K717" s="200" t="s">
        <v>19</v>
      </c>
      <c r="L717" s="46"/>
      <c r="M717" s="205" t="s">
        <v>19</v>
      </c>
      <c r="N717" s="206" t="s">
        <v>40</v>
      </c>
      <c r="O717" s="86"/>
      <c r="P717" s="207">
        <f>O717*H717</f>
        <v>0</v>
      </c>
      <c r="Q717" s="207">
        <v>0</v>
      </c>
      <c r="R717" s="207">
        <f>Q717*H717</f>
        <v>0</v>
      </c>
      <c r="S717" s="207">
        <v>0</v>
      </c>
      <c r="T717" s="208">
        <f>S717*H717</f>
        <v>0</v>
      </c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R717" s="209" t="s">
        <v>185</v>
      </c>
      <c r="AT717" s="209" t="s">
        <v>181</v>
      </c>
      <c r="AU717" s="209" t="s">
        <v>77</v>
      </c>
      <c r="AY717" s="19" t="s">
        <v>180</v>
      </c>
      <c r="BE717" s="210">
        <f>IF(N717="základní",J717,0)</f>
        <v>0</v>
      </c>
      <c r="BF717" s="210">
        <f>IF(N717="snížená",J717,0)</f>
        <v>0</v>
      </c>
      <c r="BG717" s="210">
        <f>IF(N717="zákl. přenesená",J717,0)</f>
        <v>0</v>
      </c>
      <c r="BH717" s="210">
        <f>IF(N717="sníž. přenesená",J717,0)</f>
        <v>0</v>
      </c>
      <c r="BI717" s="210">
        <f>IF(N717="nulová",J717,0)</f>
        <v>0</v>
      </c>
      <c r="BJ717" s="19" t="s">
        <v>77</v>
      </c>
      <c r="BK717" s="210">
        <f>ROUND(I717*H717,2)</f>
        <v>0</v>
      </c>
      <c r="BL717" s="19" t="s">
        <v>185</v>
      </c>
      <c r="BM717" s="209" t="s">
        <v>731</v>
      </c>
    </row>
    <row r="718" s="2" customFormat="1" ht="24.15" customHeight="1">
      <c r="A718" s="40"/>
      <c r="B718" s="41"/>
      <c r="C718" s="198" t="s">
        <v>732</v>
      </c>
      <c r="D718" s="198" t="s">
        <v>181</v>
      </c>
      <c r="E718" s="199" t="s">
        <v>733</v>
      </c>
      <c r="F718" s="200" t="s">
        <v>734</v>
      </c>
      <c r="G718" s="201" t="s">
        <v>716</v>
      </c>
      <c r="H718" s="202">
        <v>1</v>
      </c>
      <c r="I718" s="203"/>
      <c r="J718" s="204">
        <f>ROUND(I718*H718,2)</f>
        <v>0</v>
      </c>
      <c r="K718" s="200" t="s">
        <v>19</v>
      </c>
      <c r="L718" s="46"/>
      <c r="M718" s="205" t="s">
        <v>19</v>
      </c>
      <c r="N718" s="206" t="s">
        <v>40</v>
      </c>
      <c r="O718" s="86"/>
      <c r="P718" s="207">
        <f>O718*H718</f>
        <v>0</v>
      </c>
      <c r="Q718" s="207">
        <v>0</v>
      </c>
      <c r="R718" s="207">
        <f>Q718*H718</f>
        <v>0</v>
      </c>
      <c r="S718" s="207">
        <v>0</v>
      </c>
      <c r="T718" s="208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09" t="s">
        <v>185</v>
      </c>
      <c r="AT718" s="209" t="s">
        <v>181</v>
      </c>
      <c r="AU718" s="209" t="s">
        <v>77</v>
      </c>
      <c r="AY718" s="19" t="s">
        <v>180</v>
      </c>
      <c r="BE718" s="210">
        <f>IF(N718="základní",J718,0)</f>
        <v>0</v>
      </c>
      <c r="BF718" s="210">
        <f>IF(N718="snížená",J718,0)</f>
        <v>0</v>
      </c>
      <c r="BG718" s="210">
        <f>IF(N718="zákl. přenesená",J718,0)</f>
        <v>0</v>
      </c>
      <c r="BH718" s="210">
        <f>IF(N718="sníž. přenesená",J718,0)</f>
        <v>0</v>
      </c>
      <c r="BI718" s="210">
        <f>IF(N718="nulová",J718,0)</f>
        <v>0</v>
      </c>
      <c r="BJ718" s="19" t="s">
        <v>77</v>
      </c>
      <c r="BK718" s="210">
        <f>ROUND(I718*H718,2)</f>
        <v>0</v>
      </c>
      <c r="BL718" s="19" t="s">
        <v>185</v>
      </c>
      <c r="BM718" s="209" t="s">
        <v>735</v>
      </c>
    </row>
    <row r="719" s="2" customFormat="1" ht="24.15" customHeight="1">
      <c r="A719" s="40"/>
      <c r="B719" s="41"/>
      <c r="C719" s="198" t="s">
        <v>545</v>
      </c>
      <c r="D719" s="198" t="s">
        <v>181</v>
      </c>
      <c r="E719" s="199" t="s">
        <v>736</v>
      </c>
      <c r="F719" s="200" t="s">
        <v>737</v>
      </c>
      <c r="G719" s="201" t="s">
        <v>716</v>
      </c>
      <c r="H719" s="202">
        <v>1</v>
      </c>
      <c r="I719" s="203"/>
      <c r="J719" s="204">
        <f>ROUND(I719*H719,2)</f>
        <v>0</v>
      </c>
      <c r="K719" s="200" t="s">
        <v>19</v>
      </c>
      <c r="L719" s="46"/>
      <c r="M719" s="205" t="s">
        <v>19</v>
      </c>
      <c r="N719" s="206" t="s">
        <v>40</v>
      </c>
      <c r="O719" s="86"/>
      <c r="P719" s="207">
        <f>O719*H719</f>
        <v>0</v>
      </c>
      <c r="Q719" s="207">
        <v>0</v>
      </c>
      <c r="R719" s="207">
        <f>Q719*H719</f>
        <v>0</v>
      </c>
      <c r="S719" s="207">
        <v>0</v>
      </c>
      <c r="T719" s="208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09" t="s">
        <v>185</v>
      </c>
      <c r="AT719" s="209" t="s">
        <v>181</v>
      </c>
      <c r="AU719" s="209" t="s">
        <v>77</v>
      </c>
      <c r="AY719" s="19" t="s">
        <v>180</v>
      </c>
      <c r="BE719" s="210">
        <f>IF(N719="základní",J719,0)</f>
        <v>0</v>
      </c>
      <c r="BF719" s="210">
        <f>IF(N719="snížená",J719,0)</f>
        <v>0</v>
      </c>
      <c r="BG719" s="210">
        <f>IF(N719="zákl. přenesená",J719,0)</f>
        <v>0</v>
      </c>
      <c r="BH719" s="210">
        <f>IF(N719="sníž. přenesená",J719,0)</f>
        <v>0</v>
      </c>
      <c r="BI719" s="210">
        <f>IF(N719="nulová",J719,0)</f>
        <v>0</v>
      </c>
      <c r="BJ719" s="19" t="s">
        <v>77</v>
      </c>
      <c r="BK719" s="210">
        <f>ROUND(I719*H719,2)</f>
        <v>0</v>
      </c>
      <c r="BL719" s="19" t="s">
        <v>185</v>
      </c>
      <c r="BM719" s="209" t="s">
        <v>738</v>
      </c>
    </row>
    <row r="720" s="11" customFormat="1" ht="25.92" customHeight="1">
      <c r="A720" s="11"/>
      <c r="B720" s="184"/>
      <c r="C720" s="185"/>
      <c r="D720" s="186" t="s">
        <v>68</v>
      </c>
      <c r="E720" s="187" t="s">
        <v>637</v>
      </c>
      <c r="F720" s="187" t="s">
        <v>739</v>
      </c>
      <c r="G720" s="185"/>
      <c r="H720" s="185"/>
      <c r="I720" s="188"/>
      <c r="J720" s="189">
        <f>BK720</f>
        <v>0</v>
      </c>
      <c r="K720" s="185"/>
      <c r="L720" s="190"/>
      <c r="M720" s="191"/>
      <c r="N720" s="192"/>
      <c r="O720" s="192"/>
      <c r="P720" s="193">
        <f>SUM(P721:P726)</f>
        <v>0</v>
      </c>
      <c r="Q720" s="192"/>
      <c r="R720" s="193">
        <f>SUM(R721:R726)</f>
        <v>0</v>
      </c>
      <c r="S720" s="192"/>
      <c r="T720" s="194">
        <f>SUM(T721:T726)</f>
        <v>0</v>
      </c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R720" s="195" t="s">
        <v>77</v>
      </c>
      <c r="AT720" s="196" t="s">
        <v>68</v>
      </c>
      <c r="AU720" s="196" t="s">
        <v>69</v>
      </c>
      <c r="AY720" s="195" t="s">
        <v>180</v>
      </c>
      <c r="BK720" s="197">
        <f>SUM(BK721:BK726)</f>
        <v>0</v>
      </c>
    </row>
    <row r="721" s="2" customFormat="1" ht="37.8" customHeight="1">
      <c r="A721" s="40"/>
      <c r="B721" s="41"/>
      <c r="C721" s="198" t="s">
        <v>612</v>
      </c>
      <c r="D721" s="198" t="s">
        <v>181</v>
      </c>
      <c r="E721" s="199" t="s">
        <v>740</v>
      </c>
      <c r="F721" s="200" t="s">
        <v>741</v>
      </c>
      <c r="G721" s="201" t="s">
        <v>307</v>
      </c>
      <c r="H721" s="202">
        <v>750</v>
      </c>
      <c r="I721" s="203"/>
      <c r="J721" s="204">
        <f>ROUND(I721*H721,2)</f>
        <v>0</v>
      </c>
      <c r="K721" s="200" t="s">
        <v>19</v>
      </c>
      <c r="L721" s="46"/>
      <c r="M721" s="205" t="s">
        <v>19</v>
      </c>
      <c r="N721" s="206" t="s">
        <v>40</v>
      </c>
      <c r="O721" s="86"/>
      <c r="P721" s="207">
        <f>O721*H721</f>
        <v>0</v>
      </c>
      <c r="Q721" s="207">
        <v>0</v>
      </c>
      <c r="R721" s="207">
        <f>Q721*H721</f>
        <v>0</v>
      </c>
      <c r="S721" s="207">
        <v>0</v>
      </c>
      <c r="T721" s="208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09" t="s">
        <v>185</v>
      </c>
      <c r="AT721" s="209" t="s">
        <v>181</v>
      </c>
      <c r="AU721" s="209" t="s">
        <v>77</v>
      </c>
      <c r="AY721" s="19" t="s">
        <v>180</v>
      </c>
      <c r="BE721" s="210">
        <f>IF(N721="základní",J721,0)</f>
        <v>0</v>
      </c>
      <c r="BF721" s="210">
        <f>IF(N721="snížená",J721,0)</f>
        <v>0</v>
      </c>
      <c r="BG721" s="210">
        <f>IF(N721="zákl. přenesená",J721,0)</f>
        <v>0</v>
      </c>
      <c r="BH721" s="210">
        <f>IF(N721="sníž. přenesená",J721,0)</f>
        <v>0</v>
      </c>
      <c r="BI721" s="210">
        <f>IF(N721="nulová",J721,0)</f>
        <v>0</v>
      </c>
      <c r="BJ721" s="19" t="s">
        <v>77</v>
      </c>
      <c r="BK721" s="210">
        <f>ROUND(I721*H721,2)</f>
        <v>0</v>
      </c>
      <c r="BL721" s="19" t="s">
        <v>185</v>
      </c>
      <c r="BM721" s="209" t="s">
        <v>742</v>
      </c>
    </row>
    <row r="722" s="2" customFormat="1">
      <c r="A722" s="40"/>
      <c r="B722" s="41"/>
      <c r="C722" s="42"/>
      <c r="D722" s="213" t="s">
        <v>217</v>
      </c>
      <c r="E722" s="42"/>
      <c r="F722" s="234" t="s">
        <v>743</v>
      </c>
      <c r="G722" s="42"/>
      <c r="H722" s="42"/>
      <c r="I722" s="235"/>
      <c r="J722" s="42"/>
      <c r="K722" s="42"/>
      <c r="L722" s="46"/>
      <c r="M722" s="236"/>
      <c r="N722" s="237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217</v>
      </c>
      <c r="AU722" s="19" t="s">
        <v>77</v>
      </c>
    </row>
    <row r="723" s="2" customFormat="1" ht="24.15" customHeight="1">
      <c r="A723" s="40"/>
      <c r="B723" s="41"/>
      <c r="C723" s="198" t="s">
        <v>553</v>
      </c>
      <c r="D723" s="198" t="s">
        <v>181</v>
      </c>
      <c r="E723" s="199" t="s">
        <v>744</v>
      </c>
      <c r="F723" s="200" t="s">
        <v>745</v>
      </c>
      <c r="G723" s="201" t="s">
        <v>307</v>
      </c>
      <c r="H723" s="202">
        <v>750</v>
      </c>
      <c r="I723" s="203"/>
      <c r="J723" s="204">
        <f>ROUND(I723*H723,2)</f>
        <v>0</v>
      </c>
      <c r="K723" s="200" t="s">
        <v>19</v>
      </c>
      <c r="L723" s="46"/>
      <c r="M723" s="205" t="s">
        <v>19</v>
      </c>
      <c r="N723" s="206" t="s">
        <v>40</v>
      </c>
      <c r="O723" s="86"/>
      <c r="P723" s="207">
        <f>O723*H723</f>
        <v>0</v>
      </c>
      <c r="Q723" s="207">
        <v>0</v>
      </c>
      <c r="R723" s="207">
        <f>Q723*H723</f>
        <v>0</v>
      </c>
      <c r="S723" s="207">
        <v>0</v>
      </c>
      <c r="T723" s="208">
        <f>S723*H723</f>
        <v>0</v>
      </c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R723" s="209" t="s">
        <v>185</v>
      </c>
      <c r="AT723" s="209" t="s">
        <v>181</v>
      </c>
      <c r="AU723" s="209" t="s">
        <v>77</v>
      </c>
      <c r="AY723" s="19" t="s">
        <v>180</v>
      </c>
      <c r="BE723" s="210">
        <f>IF(N723="základní",J723,0)</f>
        <v>0</v>
      </c>
      <c r="BF723" s="210">
        <f>IF(N723="snížená",J723,0)</f>
        <v>0</v>
      </c>
      <c r="BG723" s="210">
        <f>IF(N723="zákl. přenesená",J723,0)</f>
        <v>0</v>
      </c>
      <c r="BH723" s="210">
        <f>IF(N723="sníž. přenesená",J723,0)</f>
        <v>0</v>
      </c>
      <c r="BI723" s="210">
        <f>IF(N723="nulová",J723,0)</f>
        <v>0</v>
      </c>
      <c r="BJ723" s="19" t="s">
        <v>77</v>
      </c>
      <c r="BK723" s="210">
        <f>ROUND(I723*H723,2)</f>
        <v>0</v>
      </c>
      <c r="BL723" s="19" t="s">
        <v>185</v>
      </c>
      <c r="BM723" s="209" t="s">
        <v>746</v>
      </c>
    </row>
    <row r="724" s="2" customFormat="1" ht="49.05" customHeight="1">
      <c r="A724" s="40"/>
      <c r="B724" s="41"/>
      <c r="C724" s="198" t="s">
        <v>643</v>
      </c>
      <c r="D724" s="198" t="s">
        <v>181</v>
      </c>
      <c r="E724" s="199" t="s">
        <v>747</v>
      </c>
      <c r="F724" s="200" t="s">
        <v>748</v>
      </c>
      <c r="G724" s="201" t="s">
        <v>307</v>
      </c>
      <c r="H724" s="202">
        <v>5250</v>
      </c>
      <c r="I724" s="203"/>
      <c r="J724" s="204">
        <f>ROUND(I724*H724,2)</f>
        <v>0</v>
      </c>
      <c r="K724" s="200" t="s">
        <v>19</v>
      </c>
      <c r="L724" s="46"/>
      <c r="M724" s="205" t="s">
        <v>19</v>
      </c>
      <c r="N724" s="206" t="s">
        <v>40</v>
      </c>
      <c r="O724" s="86"/>
      <c r="P724" s="207">
        <f>O724*H724</f>
        <v>0</v>
      </c>
      <c r="Q724" s="207">
        <v>0</v>
      </c>
      <c r="R724" s="207">
        <f>Q724*H724</f>
        <v>0</v>
      </c>
      <c r="S724" s="207">
        <v>0</v>
      </c>
      <c r="T724" s="208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09" t="s">
        <v>185</v>
      </c>
      <c r="AT724" s="209" t="s">
        <v>181</v>
      </c>
      <c r="AU724" s="209" t="s">
        <v>77</v>
      </c>
      <c r="AY724" s="19" t="s">
        <v>180</v>
      </c>
      <c r="BE724" s="210">
        <f>IF(N724="základní",J724,0)</f>
        <v>0</v>
      </c>
      <c r="BF724" s="210">
        <f>IF(N724="snížená",J724,0)</f>
        <v>0</v>
      </c>
      <c r="BG724" s="210">
        <f>IF(N724="zákl. přenesená",J724,0)</f>
        <v>0</v>
      </c>
      <c r="BH724" s="210">
        <f>IF(N724="sníž. přenesená",J724,0)</f>
        <v>0</v>
      </c>
      <c r="BI724" s="210">
        <f>IF(N724="nulová",J724,0)</f>
        <v>0</v>
      </c>
      <c r="BJ724" s="19" t="s">
        <v>77</v>
      </c>
      <c r="BK724" s="210">
        <f>ROUND(I724*H724,2)</f>
        <v>0</v>
      </c>
      <c r="BL724" s="19" t="s">
        <v>185</v>
      </c>
      <c r="BM724" s="209" t="s">
        <v>749</v>
      </c>
    </row>
    <row r="725" s="2" customFormat="1">
      <c r="A725" s="40"/>
      <c r="B725" s="41"/>
      <c r="C725" s="42"/>
      <c r="D725" s="213" t="s">
        <v>217</v>
      </c>
      <c r="E725" s="42"/>
      <c r="F725" s="234" t="s">
        <v>743</v>
      </c>
      <c r="G725" s="42"/>
      <c r="H725" s="42"/>
      <c r="I725" s="235"/>
      <c r="J725" s="42"/>
      <c r="K725" s="42"/>
      <c r="L725" s="46"/>
      <c r="M725" s="236"/>
      <c r="N725" s="237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217</v>
      </c>
      <c r="AU725" s="19" t="s">
        <v>77</v>
      </c>
    </row>
    <row r="726" s="2" customFormat="1" ht="24.15" customHeight="1">
      <c r="A726" s="40"/>
      <c r="B726" s="41"/>
      <c r="C726" s="198" t="s">
        <v>560</v>
      </c>
      <c r="D726" s="198" t="s">
        <v>181</v>
      </c>
      <c r="E726" s="199" t="s">
        <v>750</v>
      </c>
      <c r="F726" s="200" t="s">
        <v>751</v>
      </c>
      <c r="G726" s="201" t="s">
        <v>307</v>
      </c>
      <c r="H726" s="202">
        <v>500</v>
      </c>
      <c r="I726" s="203"/>
      <c r="J726" s="204">
        <f>ROUND(I726*H726,2)</f>
        <v>0</v>
      </c>
      <c r="K726" s="200" t="s">
        <v>19</v>
      </c>
      <c r="L726" s="46"/>
      <c r="M726" s="205" t="s">
        <v>19</v>
      </c>
      <c r="N726" s="206" t="s">
        <v>40</v>
      </c>
      <c r="O726" s="86"/>
      <c r="P726" s="207">
        <f>O726*H726</f>
        <v>0</v>
      </c>
      <c r="Q726" s="207">
        <v>0</v>
      </c>
      <c r="R726" s="207">
        <f>Q726*H726</f>
        <v>0</v>
      </c>
      <c r="S726" s="207">
        <v>0</v>
      </c>
      <c r="T726" s="208">
        <f>S726*H726</f>
        <v>0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09" t="s">
        <v>185</v>
      </c>
      <c r="AT726" s="209" t="s">
        <v>181</v>
      </c>
      <c r="AU726" s="209" t="s">
        <v>77</v>
      </c>
      <c r="AY726" s="19" t="s">
        <v>180</v>
      </c>
      <c r="BE726" s="210">
        <f>IF(N726="základní",J726,0)</f>
        <v>0</v>
      </c>
      <c r="BF726" s="210">
        <f>IF(N726="snížená",J726,0)</f>
        <v>0</v>
      </c>
      <c r="BG726" s="210">
        <f>IF(N726="zákl. přenesená",J726,0)</f>
        <v>0</v>
      </c>
      <c r="BH726" s="210">
        <f>IF(N726="sníž. přenesená",J726,0)</f>
        <v>0</v>
      </c>
      <c r="BI726" s="210">
        <f>IF(N726="nulová",J726,0)</f>
        <v>0</v>
      </c>
      <c r="BJ726" s="19" t="s">
        <v>77</v>
      </c>
      <c r="BK726" s="210">
        <f>ROUND(I726*H726,2)</f>
        <v>0</v>
      </c>
      <c r="BL726" s="19" t="s">
        <v>185</v>
      </c>
      <c r="BM726" s="209" t="s">
        <v>752</v>
      </c>
    </row>
    <row r="727" s="11" customFormat="1" ht="25.92" customHeight="1">
      <c r="A727" s="11"/>
      <c r="B727" s="184"/>
      <c r="C727" s="185"/>
      <c r="D727" s="186" t="s">
        <v>68</v>
      </c>
      <c r="E727" s="187" t="s">
        <v>753</v>
      </c>
      <c r="F727" s="187" t="s">
        <v>754</v>
      </c>
      <c r="G727" s="185"/>
      <c r="H727" s="185"/>
      <c r="I727" s="188"/>
      <c r="J727" s="189">
        <f>BK727</f>
        <v>0</v>
      </c>
      <c r="K727" s="185"/>
      <c r="L727" s="190"/>
      <c r="M727" s="191"/>
      <c r="N727" s="192"/>
      <c r="O727" s="192"/>
      <c r="P727" s="193">
        <f>P728</f>
        <v>0</v>
      </c>
      <c r="Q727" s="192"/>
      <c r="R727" s="193">
        <f>R728</f>
        <v>0</v>
      </c>
      <c r="S727" s="192"/>
      <c r="T727" s="194">
        <f>T728</f>
        <v>0</v>
      </c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R727" s="195" t="s">
        <v>77</v>
      </c>
      <c r="AT727" s="196" t="s">
        <v>68</v>
      </c>
      <c r="AU727" s="196" t="s">
        <v>69</v>
      </c>
      <c r="AY727" s="195" t="s">
        <v>180</v>
      </c>
      <c r="BK727" s="197">
        <f>BK728</f>
        <v>0</v>
      </c>
    </row>
    <row r="728" s="2" customFormat="1" ht="78" customHeight="1">
      <c r="A728" s="40"/>
      <c r="B728" s="41"/>
      <c r="C728" s="198" t="s">
        <v>755</v>
      </c>
      <c r="D728" s="198" t="s">
        <v>181</v>
      </c>
      <c r="E728" s="199" t="s">
        <v>756</v>
      </c>
      <c r="F728" s="200" t="s">
        <v>757</v>
      </c>
      <c r="G728" s="201" t="s">
        <v>320</v>
      </c>
      <c r="H728" s="202">
        <v>1988.1442099999999</v>
      </c>
      <c r="I728" s="203"/>
      <c r="J728" s="204">
        <f>ROUND(I728*H728,2)</f>
        <v>0</v>
      </c>
      <c r="K728" s="200" t="s">
        <v>19</v>
      </c>
      <c r="L728" s="46"/>
      <c r="M728" s="205" t="s">
        <v>19</v>
      </c>
      <c r="N728" s="206" t="s">
        <v>40</v>
      </c>
      <c r="O728" s="86"/>
      <c r="P728" s="207">
        <f>O728*H728</f>
        <v>0</v>
      </c>
      <c r="Q728" s="207">
        <v>0</v>
      </c>
      <c r="R728" s="207">
        <f>Q728*H728</f>
        <v>0</v>
      </c>
      <c r="S728" s="207">
        <v>0</v>
      </c>
      <c r="T728" s="208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09" t="s">
        <v>185</v>
      </c>
      <c r="AT728" s="209" t="s">
        <v>181</v>
      </c>
      <c r="AU728" s="209" t="s">
        <v>77</v>
      </c>
      <c r="AY728" s="19" t="s">
        <v>180</v>
      </c>
      <c r="BE728" s="210">
        <f>IF(N728="základní",J728,0)</f>
        <v>0</v>
      </c>
      <c r="BF728" s="210">
        <f>IF(N728="snížená",J728,0)</f>
        <v>0</v>
      </c>
      <c r="BG728" s="210">
        <f>IF(N728="zákl. přenesená",J728,0)</f>
        <v>0</v>
      </c>
      <c r="BH728" s="210">
        <f>IF(N728="sníž. přenesená",J728,0)</f>
        <v>0</v>
      </c>
      <c r="BI728" s="210">
        <f>IF(N728="nulová",J728,0)</f>
        <v>0</v>
      </c>
      <c r="BJ728" s="19" t="s">
        <v>77</v>
      </c>
      <c r="BK728" s="210">
        <f>ROUND(I728*H728,2)</f>
        <v>0</v>
      </c>
      <c r="BL728" s="19" t="s">
        <v>185</v>
      </c>
      <c r="BM728" s="209" t="s">
        <v>758</v>
      </c>
    </row>
    <row r="729" s="11" customFormat="1" ht="25.92" customHeight="1">
      <c r="A729" s="11"/>
      <c r="B729" s="184"/>
      <c r="C729" s="185"/>
      <c r="D729" s="186" t="s">
        <v>68</v>
      </c>
      <c r="E729" s="187" t="s">
        <v>759</v>
      </c>
      <c r="F729" s="187" t="s">
        <v>760</v>
      </c>
      <c r="G729" s="185"/>
      <c r="H729" s="185"/>
      <c r="I729" s="188"/>
      <c r="J729" s="189">
        <f>BK729</f>
        <v>0</v>
      </c>
      <c r="K729" s="185"/>
      <c r="L729" s="190"/>
      <c r="M729" s="191"/>
      <c r="N729" s="192"/>
      <c r="O729" s="192"/>
      <c r="P729" s="193">
        <f>SUM(P730:P770)</f>
        <v>0</v>
      </c>
      <c r="Q729" s="192"/>
      <c r="R729" s="193">
        <f>SUM(R730:R770)</f>
        <v>0.10754240000000001</v>
      </c>
      <c r="S729" s="192"/>
      <c r="T729" s="194">
        <f>SUM(T730:T770)</f>
        <v>0</v>
      </c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R729" s="195" t="s">
        <v>79</v>
      </c>
      <c r="AT729" s="196" t="s">
        <v>68</v>
      </c>
      <c r="AU729" s="196" t="s">
        <v>69</v>
      </c>
      <c r="AY729" s="195" t="s">
        <v>180</v>
      </c>
      <c r="BK729" s="197">
        <f>SUM(BK730:BK770)</f>
        <v>0</v>
      </c>
    </row>
    <row r="730" s="2" customFormat="1" ht="33" customHeight="1">
      <c r="A730" s="40"/>
      <c r="B730" s="41"/>
      <c r="C730" s="198" t="s">
        <v>566</v>
      </c>
      <c r="D730" s="198" t="s">
        <v>181</v>
      </c>
      <c r="E730" s="199" t="s">
        <v>761</v>
      </c>
      <c r="F730" s="200" t="s">
        <v>762</v>
      </c>
      <c r="G730" s="201" t="s">
        <v>307</v>
      </c>
      <c r="H730" s="202">
        <v>134.45599999999999</v>
      </c>
      <c r="I730" s="203"/>
      <c r="J730" s="204">
        <f>ROUND(I730*H730,2)</f>
        <v>0</v>
      </c>
      <c r="K730" s="200" t="s">
        <v>763</v>
      </c>
      <c r="L730" s="46"/>
      <c r="M730" s="205" t="s">
        <v>19</v>
      </c>
      <c r="N730" s="206" t="s">
        <v>40</v>
      </c>
      <c r="O730" s="86"/>
      <c r="P730" s="207">
        <f>O730*H730</f>
        <v>0</v>
      </c>
      <c r="Q730" s="207">
        <v>0</v>
      </c>
      <c r="R730" s="207">
        <f>Q730*H730</f>
        <v>0</v>
      </c>
      <c r="S730" s="207">
        <v>0</v>
      </c>
      <c r="T730" s="208">
        <f>S730*H730</f>
        <v>0</v>
      </c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R730" s="209" t="s">
        <v>216</v>
      </c>
      <c r="AT730" s="209" t="s">
        <v>181</v>
      </c>
      <c r="AU730" s="209" t="s">
        <v>77</v>
      </c>
      <c r="AY730" s="19" t="s">
        <v>180</v>
      </c>
      <c r="BE730" s="210">
        <f>IF(N730="základní",J730,0)</f>
        <v>0</v>
      </c>
      <c r="BF730" s="210">
        <f>IF(N730="snížená",J730,0)</f>
        <v>0</v>
      </c>
      <c r="BG730" s="210">
        <f>IF(N730="zákl. přenesená",J730,0)</f>
        <v>0</v>
      </c>
      <c r="BH730" s="210">
        <f>IF(N730="sníž. přenesená",J730,0)</f>
        <v>0</v>
      </c>
      <c r="BI730" s="210">
        <f>IF(N730="nulová",J730,0)</f>
        <v>0</v>
      </c>
      <c r="BJ730" s="19" t="s">
        <v>77</v>
      </c>
      <c r="BK730" s="210">
        <f>ROUND(I730*H730,2)</f>
        <v>0</v>
      </c>
      <c r="BL730" s="19" t="s">
        <v>216</v>
      </c>
      <c r="BM730" s="209" t="s">
        <v>764</v>
      </c>
    </row>
    <row r="731" s="2" customFormat="1">
      <c r="A731" s="40"/>
      <c r="B731" s="41"/>
      <c r="C731" s="42"/>
      <c r="D731" s="259" t="s">
        <v>765</v>
      </c>
      <c r="E731" s="42"/>
      <c r="F731" s="260" t="s">
        <v>766</v>
      </c>
      <c r="G731" s="42"/>
      <c r="H731" s="42"/>
      <c r="I731" s="235"/>
      <c r="J731" s="42"/>
      <c r="K731" s="42"/>
      <c r="L731" s="46"/>
      <c r="M731" s="236"/>
      <c r="N731" s="237"/>
      <c r="O731" s="86"/>
      <c r="P731" s="86"/>
      <c r="Q731" s="86"/>
      <c r="R731" s="86"/>
      <c r="S731" s="86"/>
      <c r="T731" s="87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T731" s="19" t="s">
        <v>765</v>
      </c>
      <c r="AU731" s="19" t="s">
        <v>77</v>
      </c>
    </row>
    <row r="732" s="12" customFormat="1">
      <c r="A732" s="12"/>
      <c r="B732" s="211"/>
      <c r="C732" s="212"/>
      <c r="D732" s="213" t="s">
        <v>189</v>
      </c>
      <c r="E732" s="214" t="s">
        <v>19</v>
      </c>
      <c r="F732" s="215" t="s">
        <v>767</v>
      </c>
      <c r="G732" s="212"/>
      <c r="H732" s="216">
        <v>134.45599999999999</v>
      </c>
      <c r="I732" s="217"/>
      <c r="J732" s="212"/>
      <c r="K732" s="212"/>
      <c r="L732" s="218"/>
      <c r="M732" s="219"/>
      <c r="N732" s="220"/>
      <c r="O732" s="220"/>
      <c r="P732" s="220"/>
      <c r="Q732" s="220"/>
      <c r="R732" s="220"/>
      <c r="S732" s="220"/>
      <c r="T732" s="221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T732" s="222" t="s">
        <v>189</v>
      </c>
      <c r="AU732" s="222" t="s">
        <v>77</v>
      </c>
      <c r="AV732" s="12" t="s">
        <v>79</v>
      </c>
      <c r="AW732" s="12" t="s">
        <v>31</v>
      </c>
      <c r="AX732" s="12" t="s">
        <v>77</v>
      </c>
      <c r="AY732" s="222" t="s">
        <v>180</v>
      </c>
    </row>
    <row r="733" s="2" customFormat="1" ht="16.5" customHeight="1">
      <c r="A733" s="40"/>
      <c r="B733" s="41"/>
      <c r="C733" s="261" t="s">
        <v>768</v>
      </c>
      <c r="D733" s="261" t="s">
        <v>769</v>
      </c>
      <c r="E733" s="262" t="s">
        <v>770</v>
      </c>
      <c r="F733" s="263" t="s">
        <v>771</v>
      </c>
      <c r="G733" s="264" t="s">
        <v>320</v>
      </c>
      <c r="H733" s="265">
        <v>0.045719999999999997</v>
      </c>
      <c r="I733" s="266"/>
      <c r="J733" s="267">
        <f>ROUND(I733*H733,2)</f>
        <v>0</v>
      </c>
      <c r="K733" s="263" t="s">
        <v>763</v>
      </c>
      <c r="L733" s="268"/>
      <c r="M733" s="269" t="s">
        <v>19</v>
      </c>
      <c r="N733" s="270" t="s">
        <v>40</v>
      </c>
      <c r="O733" s="86"/>
      <c r="P733" s="207">
        <f>O733*H733</f>
        <v>0</v>
      </c>
      <c r="Q733" s="207">
        <v>1</v>
      </c>
      <c r="R733" s="207">
        <f>Q733*H733</f>
        <v>0.045719999999999997</v>
      </c>
      <c r="S733" s="207">
        <v>0</v>
      </c>
      <c r="T733" s="208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09" t="s">
        <v>315</v>
      </c>
      <c r="AT733" s="209" t="s">
        <v>769</v>
      </c>
      <c r="AU733" s="209" t="s">
        <v>77</v>
      </c>
      <c r="AY733" s="19" t="s">
        <v>180</v>
      </c>
      <c r="BE733" s="210">
        <f>IF(N733="základní",J733,0)</f>
        <v>0</v>
      </c>
      <c r="BF733" s="210">
        <f>IF(N733="snížená",J733,0)</f>
        <v>0</v>
      </c>
      <c r="BG733" s="210">
        <f>IF(N733="zákl. přenesená",J733,0)</f>
        <v>0</v>
      </c>
      <c r="BH733" s="210">
        <f>IF(N733="sníž. přenesená",J733,0)</f>
        <v>0</v>
      </c>
      <c r="BI733" s="210">
        <f>IF(N733="nulová",J733,0)</f>
        <v>0</v>
      </c>
      <c r="BJ733" s="19" t="s">
        <v>77</v>
      </c>
      <c r="BK733" s="210">
        <f>ROUND(I733*H733,2)</f>
        <v>0</v>
      </c>
      <c r="BL733" s="19" t="s">
        <v>216</v>
      </c>
      <c r="BM733" s="209" t="s">
        <v>772</v>
      </c>
    </row>
    <row r="734" s="2" customFormat="1">
      <c r="A734" s="40"/>
      <c r="B734" s="41"/>
      <c r="C734" s="42"/>
      <c r="D734" s="213" t="s">
        <v>217</v>
      </c>
      <c r="E734" s="42"/>
      <c r="F734" s="234" t="s">
        <v>773</v>
      </c>
      <c r="G734" s="42"/>
      <c r="H734" s="42"/>
      <c r="I734" s="235"/>
      <c r="J734" s="42"/>
      <c r="K734" s="42"/>
      <c r="L734" s="46"/>
      <c r="M734" s="236"/>
      <c r="N734" s="237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217</v>
      </c>
      <c r="AU734" s="19" t="s">
        <v>77</v>
      </c>
    </row>
    <row r="735" s="12" customFormat="1">
      <c r="A735" s="12"/>
      <c r="B735" s="211"/>
      <c r="C735" s="212"/>
      <c r="D735" s="213" t="s">
        <v>189</v>
      </c>
      <c r="E735" s="212"/>
      <c r="F735" s="215" t="s">
        <v>774</v>
      </c>
      <c r="G735" s="212"/>
      <c r="H735" s="216">
        <v>0.045719999999999997</v>
      </c>
      <c r="I735" s="217"/>
      <c r="J735" s="212"/>
      <c r="K735" s="212"/>
      <c r="L735" s="218"/>
      <c r="M735" s="219"/>
      <c r="N735" s="220"/>
      <c r="O735" s="220"/>
      <c r="P735" s="220"/>
      <c r="Q735" s="220"/>
      <c r="R735" s="220"/>
      <c r="S735" s="220"/>
      <c r="T735" s="221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T735" s="222" t="s">
        <v>189</v>
      </c>
      <c r="AU735" s="222" t="s">
        <v>77</v>
      </c>
      <c r="AV735" s="12" t="s">
        <v>79</v>
      </c>
      <c r="AW735" s="12" t="s">
        <v>4</v>
      </c>
      <c r="AX735" s="12" t="s">
        <v>77</v>
      </c>
      <c r="AY735" s="222" t="s">
        <v>180</v>
      </c>
    </row>
    <row r="736" s="2" customFormat="1" ht="55.5" customHeight="1">
      <c r="A736" s="40"/>
      <c r="B736" s="41"/>
      <c r="C736" s="198" t="s">
        <v>576</v>
      </c>
      <c r="D736" s="198" t="s">
        <v>181</v>
      </c>
      <c r="E736" s="199" t="s">
        <v>775</v>
      </c>
      <c r="F736" s="200" t="s">
        <v>776</v>
      </c>
      <c r="G736" s="201" t="s">
        <v>307</v>
      </c>
      <c r="H736" s="202">
        <v>98</v>
      </c>
      <c r="I736" s="203"/>
      <c r="J736" s="204">
        <f>ROUND(I736*H736,2)</f>
        <v>0</v>
      </c>
      <c r="K736" s="200" t="s">
        <v>19</v>
      </c>
      <c r="L736" s="46"/>
      <c r="M736" s="205" t="s">
        <v>19</v>
      </c>
      <c r="N736" s="206" t="s">
        <v>40</v>
      </c>
      <c r="O736" s="86"/>
      <c r="P736" s="207">
        <f>O736*H736</f>
        <v>0</v>
      </c>
      <c r="Q736" s="207">
        <v>0</v>
      </c>
      <c r="R736" s="207">
        <f>Q736*H736</f>
        <v>0</v>
      </c>
      <c r="S736" s="207">
        <v>0</v>
      </c>
      <c r="T736" s="208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209" t="s">
        <v>216</v>
      </c>
      <c r="AT736" s="209" t="s">
        <v>181</v>
      </c>
      <c r="AU736" s="209" t="s">
        <v>77</v>
      </c>
      <c r="AY736" s="19" t="s">
        <v>180</v>
      </c>
      <c r="BE736" s="210">
        <f>IF(N736="základní",J736,0)</f>
        <v>0</v>
      </c>
      <c r="BF736" s="210">
        <f>IF(N736="snížená",J736,0)</f>
        <v>0</v>
      </c>
      <c r="BG736" s="210">
        <f>IF(N736="zákl. přenesená",J736,0)</f>
        <v>0</v>
      </c>
      <c r="BH736" s="210">
        <f>IF(N736="sníž. přenesená",J736,0)</f>
        <v>0</v>
      </c>
      <c r="BI736" s="210">
        <f>IF(N736="nulová",J736,0)</f>
        <v>0</v>
      </c>
      <c r="BJ736" s="19" t="s">
        <v>77</v>
      </c>
      <c r="BK736" s="210">
        <f>ROUND(I736*H736,2)</f>
        <v>0</v>
      </c>
      <c r="BL736" s="19" t="s">
        <v>216</v>
      </c>
      <c r="BM736" s="209" t="s">
        <v>777</v>
      </c>
    </row>
    <row r="737" s="12" customFormat="1">
      <c r="A737" s="12"/>
      <c r="B737" s="211"/>
      <c r="C737" s="212"/>
      <c r="D737" s="213" t="s">
        <v>189</v>
      </c>
      <c r="E737" s="214" t="s">
        <v>19</v>
      </c>
      <c r="F737" s="215" t="s">
        <v>778</v>
      </c>
      <c r="G737" s="212"/>
      <c r="H737" s="216">
        <v>98</v>
      </c>
      <c r="I737" s="217"/>
      <c r="J737" s="212"/>
      <c r="K737" s="212"/>
      <c r="L737" s="218"/>
      <c r="M737" s="219"/>
      <c r="N737" s="220"/>
      <c r="O737" s="220"/>
      <c r="P737" s="220"/>
      <c r="Q737" s="220"/>
      <c r="R737" s="220"/>
      <c r="S737" s="220"/>
      <c r="T737" s="221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T737" s="222" t="s">
        <v>189</v>
      </c>
      <c r="AU737" s="222" t="s">
        <v>77</v>
      </c>
      <c r="AV737" s="12" t="s">
        <v>79</v>
      </c>
      <c r="AW737" s="12" t="s">
        <v>31</v>
      </c>
      <c r="AX737" s="12" t="s">
        <v>69</v>
      </c>
      <c r="AY737" s="222" t="s">
        <v>180</v>
      </c>
    </row>
    <row r="738" s="13" customFormat="1">
      <c r="A738" s="13"/>
      <c r="B738" s="223"/>
      <c r="C738" s="224"/>
      <c r="D738" s="213" t="s">
        <v>189</v>
      </c>
      <c r="E738" s="225" t="s">
        <v>19</v>
      </c>
      <c r="F738" s="226" t="s">
        <v>194</v>
      </c>
      <c r="G738" s="224"/>
      <c r="H738" s="227">
        <v>98</v>
      </c>
      <c r="I738" s="228"/>
      <c r="J738" s="224"/>
      <c r="K738" s="224"/>
      <c r="L738" s="229"/>
      <c r="M738" s="230"/>
      <c r="N738" s="231"/>
      <c r="O738" s="231"/>
      <c r="P738" s="231"/>
      <c r="Q738" s="231"/>
      <c r="R738" s="231"/>
      <c r="S738" s="231"/>
      <c r="T738" s="232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3" t="s">
        <v>189</v>
      </c>
      <c r="AU738" s="233" t="s">
        <v>77</v>
      </c>
      <c r="AV738" s="13" t="s">
        <v>185</v>
      </c>
      <c r="AW738" s="13" t="s">
        <v>31</v>
      </c>
      <c r="AX738" s="13" t="s">
        <v>77</v>
      </c>
      <c r="AY738" s="233" t="s">
        <v>180</v>
      </c>
    </row>
    <row r="739" s="2" customFormat="1" ht="24.15" customHeight="1">
      <c r="A739" s="40"/>
      <c r="B739" s="41"/>
      <c r="C739" s="198" t="s">
        <v>779</v>
      </c>
      <c r="D739" s="198" t="s">
        <v>181</v>
      </c>
      <c r="E739" s="199" t="s">
        <v>780</v>
      </c>
      <c r="F739" s="200" t="s">
        <v>781</v>
      </c>
      <c r="G739" s="201" t="s">
        <v>307</v>
      </c>
      <c r="H739" s="202">
        <v>143</v>
      </c>
      <c r="I739" s="203"/>
      <c r="J739" s="204">
        <f>ROUND(I739*H739,2)</f>
        <v>0</v>
      </c>
      <c r="K739" s="200" t="s">
        <v>19</v>
      </c>
      <c r="L739" s="46"/>
      <c r="M739" s="205" t="s">
        <v>19</v>
      </c>
      <c r="N739" s="206" t="s">
        <v>40</v>
      </c>
      <c r="O739" s="86"/>
      <c r="P739" s="207">
        <f>O739*H739</f>
        <v>0</v>
      </c>
      <c r="Q739" s="207">
        <v>0</v>
      </c>
      <c r="R739" s="207">
        <f>Q739*H739</f>
        <v>0</v>
      </c>
      <c r="S739" s="207">
        <v>0</v>
      </c>
      <c r="T739" s="208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09" t="s">
        <v>216</v>
      </c>
      <c r="AT739" s="209" t="s">
        <v>181</v>
      </c>
      <c r="AU739" s="209" t="s">
        <v>77</v>
      </c>
      <c r="AY739" s="19" t="s">
        <v>180</v>
      </c>
      <c r="BE739" s="210">
        <f>IF(N739="základní",J739,0)</f>
        <v>0</v>
      </c>
      <c r="BF739" s="210">
        <f>IF(N739="snížená",J739,0)</f>
        <v>0</v>
      </c>
      <c r="BG739" s="210">
        <f>IF(N739="zákl. přenesená",J739,0)</f>
        <v>0</v>
      </c>
      <c r="BH739" s="210">
        <f>IF(N739="sníž. přenesená",J739,0)</f>
        <v>0</v>
      </c>
      <c r="BI739" s="210">
        <f>IF(N739="nulová",J739,0)</f>
        <v>0</v>
      </c>
      <c r="BJ739" s="19" t="s">
        <v>77</v>
      </c>
      <c r="BK739" s="210">
        <f>ROUND(I739*H739,2)</f>
        <v>0</v>
      </c>
      <c r="BL739" s="19" t="s">
        <v>216</v>
      </c>
      <c r="BM739" s="209" t="s">
        <v>782</v>
      </c>
    </row>
    <row r="740" s="12" customFormat="1">
      <c r="A740" s="12"/>
      <c r="B740" s="211"/>
      <c r="C740" s="212"/>
      <c r="D740" s="213" t="s">
        <v>189</v>
      </c>
      <c r="E740" s="214" t="s">
        <v>19</v>
      </c>
      <c r="F740" s="215" t="s">
        <v>783</v>
      </c>
      <c r="G740" s="212"/>
      <c r="H740" s="216">
        <v>98</v>
      </c>
      <c r="I740" s="217"/>
      <c r="J740" s="212"/>
      <c r="K740" s="212"/>
      <c r="L740" s="218"/>
      <c r="M740" s="219"/>
      <c r="N740" s="220"/>
      <c r="O740" s="220"/>
      <c r="P740" s="220"/>
      <c r="Q740" s="220"/>
      <c r="R740" s="220"/>
      <c r="S740" s="220"/>
      <c r="T740" s="221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T740" s="222" t="s">
        <v>189</v>
      </c>
      <c r="AU740" s="222" t="s">
        <v>77</v>
      </c>
      <c r="AV740" s="12" t="s">
        <v>79</v>
      </c>
      <c r="AW740" s="12" t="s">
        <v>31</v>
      </c>
      <c r="AX740" s="12" t="s">
        <v>69</v>
      </c>
      <c r="AY740" s="222" t="s">
        <v>180</v>
      </c>
    </row>
    <row r="741" s="12" customFormat="1">
      <c r="A741" s="12"/>
      <c r="B741" s="211"/>
      <c r="C741" s="212"/>
      <c r="D741" s="213" t="s">
        <v>189</v>
      </c>
      <c r="E741" s="214" t="s">
        <v>19</v>
      </c>
      <c r="F741" s="215" t="s">
        <v>784</v>
      </c>
      <c r="G741" s="212"/>
      <c r="H741" s="216">
        <v>45</v>
      </c>
      <c r="I741" s="217"/>
      <c r="J741" s="212"/>
      <c r="K741" s="212"/>
      <c r="L741" s="218"/>
      <c r="M741" s="219"/>
      <c r="N741" s="220"/>
      <c r="O741" s="220"/>
      <c r="P741" s="220"/>
      <c r="Q741" s="220"/>
      <c r="R741" s="220"/>
      <c r="S741" s="220"/>
      <c r="T741" s="221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T741" s="222" t="s">
        <v>189</v>
      </c>
      <c r="AU741" s="222" t="s">
        <v>77</v>
      </c>
      <c r="AV741" s="12" t="s">
        <v>79</v>
      </c>
      <c r="AW741" s="12" t="s">
        <v>31</v>
      </c>
      <c r="AX741" s="12" t="s">
        <v>69</v>
      </c>
      <c r="AY741" s="222" t="s">
        <v>180</v>
      </c>
    </row>
    <row r="742" s="13" customFormat="1">
      <c r="A742" s="13"/>
      <c r="B742" s="223"/>
      <c r="C742" s="224"/>
      <c r="D742" s="213" t="s">
        <v>189</v>
      </c>
      <c r="E742" s="225" t="s">
        <v>19</v>
      </c>
      <c r="F742" s="226" t="s">
        <v>194</v>
      </c>
      <c r="G742" s="224"/>
      <c r="H742" s="227">
        <v>143</v>
      </c>
      <c r="I742" s="228"/>
      <c r="J742" s="224"/>
      <c r="K742" s="224"/>
      <c r="L742" s="229"/>
      <c r="M742" s="230"/>
      <c r="N742" s="231"/>
      <c r="O742" s="231"/>
      <c r="P742" s="231"/>
      <c r="Q742" s="231"/>
      <c r="R742" s="231"/>
      <c r="S742" s="231"/>
      <c r="T742" s="23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3" t="s">
        <v>189</v>
      </c>
      <c r="AU742" s="233" t="s">
        <v>77</v>
      </c>
      <c r="AV742" s="13" t="s">
        <v>185</v>
      </c>
      <c r="AW742" s="13" t="s">
        <v>31</v>
      </c>
      <c r="AX742" s="13" t="s">
        <v>77</v>
      </c>
      <c r="AY742" s="233" t="s">
        <v>180</v>
      </c>
    </row>
    <row r="743" s="2" customFormat="1" ht="66.75" customHeight="1">
      <c r="A743" s="40"/>
      <c r="B743" s="41"/>
      <c r="C743" s="198" t="s">
        <v>583</v>
      </c>
      <c r="D743" s="198" t="s">
        <v>181</v>
      </c>
      <c r="E743" s="199" t="s">
        <v>785</v>
      </c>
      <c r="F743" s="200" t="s">
        <v>786</v>
      </c>
      <c r="G743" s="201" t="s">
        <v>307</v>
      </c>
      <c r="H743" s="202">
        <v>320.257</v>
      </c>
      <c r="I743" s="203"/>
      <c r="J743" s="204">
        <f>ROUND(I743*H743,2)</f>
        <v>0</v>
      </c>
      <c r="K743" s="200" t="s">
        <v>19</v>
      </c>
      <c r="L743" s="46"/>
      <c r="M743" s="205" t="s">
        <v>19</v>
      </c>
      <c r="N743" s="206" t="s">
        <v>40</v>
      </c>
      <c r="O743" s="86"/>
      <c r="P743" s="207">
        <f>O743*H743</f>
        <v>0</v>
      </c>
      <c r="Q743" s="207">
        <v>0</v>
      </c>
      <c r="R743" s="207">
        <f>Q743*H743</f>
        <v>0</v>
      </c>
      <c r="S743" s="207">
        <v>0</v>
      </c>
      <c r="T743" s="208">
        <f>S743*H743</f>
        <v>0</v>
      </c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R743" s="209" t="s">
        <v>216</v>
      </c>
      <c r="AT743" s="209" t="s">
        <v>181</v>
      </c>
      <c r="AU743" s="209" t="s">
        <v>77</v>
      </c>
      <c r="AY743" s="19" t="s">
        <v>180</v>
      </c>
      <c r="BE743" s="210">
        <f>IF(N743="základní",J743,0)</f>
        <v>0</v>
      </c>
      <c r="BF743" s="210">
        <f>IF(N743="snížená",J743,0)</f>
        <v>0</v>
      </c>
      <c r="BG743" s="210">
        <f>IF(N743="zákl. přenesená",J743,0)</f>
        <v>0</v>
      </c>
      <c r="BH743" s="210">
        <f>IF(N743="sníž. přenesená",J743,0)</f>
        <v>0</v>
      </c>
      <c r="BI743" s="210">
        <f>IF(N743="nulová",J743,0)</f>
        <v>0</v>
      </c>
      <c r="BJ743" s="19" t="s">
        <v>77</v>
      </c>
      <c r="BK743" s="210">
        <f>ROUND(I743*H743,2)</f>
        <v>0</v>
      </c>
      <c r="BL743" s="19" t="s">
        <v>216</v>
      </c>
      <c r="BM743" s="209" t="s">
        <v>787</v>
      </c>
    </row>
    <row r="744" s="12" customFormat="1">
      <c r="A744" s="12"/>
      <c r="B744" s="211"/>
      <c r="C744" s="212"/>
      <c r="D744" s="213" t="s">
        <v>189</v>
      </c>
      <c r="E744" s="214" t="s">
        <v>19</v>
      </c>
      <c r="F744" s="215" t="s">
        <v>788</v>
      </c>
      <c r="G744" s="212"/>
      <c r="H744" s="216">
        <v>320.257</v>
      </c>
      <c r="I744" s="217"/>
      <c r="J744" s="212"/>
      <c r="K744" s="212"/>
      <c r="L744" s="218"/>
      <c r="M744" s="219"/>
      <c r="N744" s="220"/>
      <c r="O744" s="220"/>
      <c r="P744" s="220"/>
      <c r="Q744" s="220"/>
      <c r="R744" s="220"/>
      <c r="S744" s="220"/>
      <c r="T744" s="221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T744" s="222" t="s">
        <v>189</v>
      </c>
      <c r="AU744" s="222" t="s">
        <v>77</v>
      </c>
      <c r="AV744" s="12" t="s">
        <v>79</v>
      </c>
      <c r="AW744" s="12" t="s">
        <v>31</v>
      </c>
      <c r="AX744" s="12" t="s">
        <v>69</v>
      </c>
      <c r="AY744" s="222" t="s">
        <v>180</v>
      </c>
    </row>
    <row r="745" s="13" customFormat="1">
      <c r="A745" s="13"/>
      <c r="B745" s="223"/>
      <c r="C745" s="224"/>
      <c r="D745" s="213" t="s">
        <v>189</v>
      </c>
      <c r="E745" s="225" t="s">
        <v>19</v>
      </c>
      <c r="F745" s="226" t="s">
        <v>194</v>
      </c>
      <c r="G745" s="224"/>
      <c r="H745" s="227">
        <v>320.257</v>
      </c>
      <c r="I745" s="228"/>
      <c r="J745" s="224"/>
      <c r="K745" s="224"/>
      <c r="L745" s="229"/>
      <c r="M745" s="230"/>
      <c r="N745" s="231"/>
      <c r="O745" s="231"/>
      <c r="P745" s="231"/>
      <c r="Q745" s="231"/>
      <c r="R745" s="231"/>
      <c r="S745" s="231"/>
      <c r="T745" s="232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3" t="s">
        <v>189</v>
      </c>
      <c r="AU745" s="233" t="s">
        <v>77</v>
      </c>
      <c r="AV745" s="13" t="s">
        <v>185</v>
      </c>
      <c r="AW745" s="13" t="s">
        <v>31</v>
      </c>
      <c r="AX745" s="13" t="s">
        <v>77</v>
      </c>
      <c r="AY745" s="233" t="s">
        <v>180</v>
      </c>
    </row>
    <row r="746" s="2" customFormat="1" ht="44.25" customHeight="1">
      <c r="A746" s="40"/>
      <c r="B746" s="41"/>
      <c r="C746" s="198" t="s">
        <v>789</v>
      </c>
      <c r="D746" s="198" t="s">
        <v>181</v>
      </c>
      <c r="E746" s="199" t="s">
        <v>790</v>
      </c>
      <c r="F746" s="200" t="s">
        <v>791</v>
      </c>
      <c r="G746" s="201" t="s">
        <v>307</v>
      </c>
      <c r="H746" s="202">
        <v>352.28269999999998</v>
      </c>
      <c r="I746" s="203"/>
      <c r="J746" s="204">
        <f>ROUND(I746*H746,2)</f>
        <v>0</v>
      </c>
      <c r="K746" s="200" t="s">
        <v>19</v>
      </c>
      <c r="L746" s="46"/>
      <c r="M746" s="205" t="s">
        <v>19</v>
      </c>
      <c r="N746" s="206" t="s">
        <v>40</v>
      </c>
      <c r="O746" s="86"/>
      <c r="P746" s="207">
        <f>O746*H746</f>
        <v>0</v>
      </c>
      <c r="Q746" s="207">
        <v>0</v>
      </c>
      <c r="R746" s="207">
        <f>Q746*H746</f>
        <v>0</v>
      </c>
      <c r="S746" s="207">
        <v>0</v>
      </c>
      <c r="T746" s="208">
        <f>S746*H746</f>
        <v>0</v>
      </c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R746" s="209" t="s">
        <v>216</v>
      </c>
      <c r="AT746" s="209" t="s">
        <v>181</v>
      </c>
      <c r="AU746" s="209" t="s">
        <v>77</v>
      </c>
      <c r="AY746" s="19" t="s">
        <v>180</v>
      </c>
      <c r="BE746" s="210">
        <f>IF(N746="základní",J746,0)</f>
        <v>0</v>
      </c>
      <c r="BF746" s="210">
        <f>IF(N746="snížená",J746,0)</f>
        <v>0</v>
      </c>
      <c r="BG746" s="210">
        <f>IF(N746="zákl. přenesená",J746,0)</f>
        <v>0</v>
      </c>
      <c r="BH746" s="210">
        <f>IF(N746="sníž. přenesená",J746,0)</f>
        <v>0</v>
      </c>
      <c r="BI746" s="210">
        <f>IF(N746="nulová",J746,0)</f>
        <v>0</v>
      </c>
      <c r="BJ746" s="19" t="s">
        <v>77</v>
      </c>
      <c r="BK746" s="210">
        <f>ROUND(I746*H746,2)</f>
        <v>0</v>
      </c>
      <c r="BL746" s="19" t="s">
        <v>216</v>
      </c>
      <c r="BM746" s="209" t="s">
        <v>792</v>
      </c>
    </row>
    <row r="747" s="12" customFormat="1">
      <c r="A747" s="12"/>
      <c r="B747" s="211"/>
      <c r="C747" s="212"/>
      <c r="D747" s="213" t="s">
        <v>189</v>
      </c>
      <c r="E747" s="214" t="s">
        <v>19</v>
      </c>
      <c r="F747" s="215" t="s">
        <v>788</v>
      </c>
      <c r="G747" s="212"/>
      <c r="H747" s="216">
        <v>320.257</v>
      </c>
      <c r="I747" s="217"/>
      <c r="J747" s="212"/>
      <c r="K747" s="212"/>
      <c r="L747" s="218"/>
      <c r="M747" s="219"/>
      <c r="N747" s="220"/>
      <c r="O747" s="220"/>
      <c r="P747" s="220"/>
      <c r="Q747" s="220"/>
      <c r="R747" s="220"/>
      <c r="S747" s="220"/>
      <c r="T747" s="221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T747" s="222" t="s">
        <v>189</v>
      </c>
      <c r="AU747" s="222" t="s">
        <v>77</v>
      </c>
      <c r="AV747" s="12" t="s">
        <v>79</v>
      </c>
      <c r="AW747" s="12" t="s">
        <v>31</v>
      </c>
      <c r="AX747" s="12" t="s">
        <v>69</v>
      </c>
      <c r="AY747" s="222" t="s">
        <v>180</v>
      </c>
    </row>
    <row r="748" s="12" customFormat="1">
      <c r="A748" s="12"/>
      <c r="B748" s="211"/>
      <c r="C748" s="212"/>
      <c r="D748" s="213" t="s">
        <v>189</v>
      </c>
      <c r="E748" s="214" t="s">
        <v>19</v>
      </c>
      <c r="F748" s="215" t="s">
        <v>793</v>
      </c>
      <c r="G748" s="212"/>
      <c r="H748" s="216">
        <v>32.0257</v>
      </c>
      <c r="I748" s="217"/>
      <c r="J748" s="212"/>
      <c r="K748" s="212"/>
      <c r="L748" s="218"/>
      <c r="M748" s="219"/>
      <c r="N748" s="220"/>
      <c r="O748" s="220"/>
      <c r="P748" s="220"/>
      <c r="Q748" s="220"/>
      <c r="R748" s="220"/>
      <c r="S748" s="220"/>
      <c r="T748" s="221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T748" s="222" t="s">
        <v>189</v>
      </c>
      <c r="AU748" s="222" t="s">
        <v>77</v>
      </c>
      <c r="AV748" s="12" t="s">
        <v>79</v>
      </c>
      <c r="AW748" s="12" t="s">
        <v>31</v>
      </c>
      <c r="AX748" s="12" t="s">
        <v>69</v>
      </c>
      <c r="AY748" s="222" t="s">
        <v>180</v>
      </c>
    </row>
    <row r="749" s="13" customFormat="1">
      <c r="A749" s="13"/>
      <c r="B749" s="223"/>
      <c r="C749" s="224"/>
      <c r="D749" s="213" t="s">
        <v>189</v>
      </c>
      <c r="E749" s="225" t="s">
        <v>19</v>
      </c>
      <c r="F749" s="226" t="s">
        <v>194</v>
      </c>
      <c r="G749" s="224"/>
      <c r="H749" s="227">
        <v>352.28269999999998</v>
      </c>
      <c r="I749" s="228"/>
      <c r="J749" s="224"/>
      <c r="K749" s="224"/>
      <c r="L749" s="229"/>
      <c r="M749" s="230"/>
      <c r="N749" s="231"/>
      <c r="O749" s="231"/>
      <c r="P749" s="231"/>
      <c r="Q749" s="231"/>
      <c r="R749" s="231"/>
      <c r="S749" s="231"/>
      <c r="T749" s="232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3" t="s">
        <v>189</v>
      </c>
      <c r="AU749" s="233" t="s">
        <v>77</v>
      </c>
      <c r="AV749" s="13" t="s">
        <v>185</v>
      </c>
      <c r="AW749" s="13" t="s">
        <v>31</v>
      </c>
      <c r="AX749" s="13" t="s">
        <v>77</v>
      </c>
      <c r="AY749" s="233" t="s">
        <v>180</v>
      </c>
    </row>
    <row r="750" s="2" customFormat="1" ht="24.15" customHeight="1">
      <c r="A750" s="40"/>
      <c r="B750" s="41"/>
      <c r="C750" s="198" t="s">
        <v>586</v>
      </c>
      <c r="D750" s="198" t="s">
        <v>181</v>
      </c>
      <c r="E750" s="199" t="s">
        <v>794</v>
      </c>
      <c r="F750" s="200" t="s">
        <v>795</v>
      </c>
      <c r="G750" s="201" t="s">
        <v>307</v>
      </c>
      <c r="H750" s="202">
        <v>154.55600000000001</v>
      </c>
      <c r="I750" s="203"/>
      <c r="J750" s="204">
        <f>ROUND(I750*H750,2)</f>
        <v>0</v>
      </c>
      <c r="K750" s="200" t="s">
        <v>19</v>
      </c>
      <c r="L750" s="46"/>
      <c r="M750" s="205" t="s">
        <v>19</v>
      </c>
      <c r="N750" s="206" t="s">
        <v>40</v>
      </c>
      <c r="O750" s="86"/>
      <c r="P750" s="207">
        <f>O750*H750</f>
        <v>0</v>
      </c>
      <c r="Q750" s="207">
        <v>0.00040000000000000002</v>
      </c>
      <c r="R750" s="207">
        <f>Q750*H750</f>
        <v>0.061822400000000007</v>
      </c>
      <c r="S750" s="207">
        <v>0</v>
      </c>
      <c r="T750" s="208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09" t="s">
        <v>216</v>
      </c>
      <c r="AT750" s="209" t="s">
        <v>181</v>
      </c>
      <c r="AU750" s="209" t="s">
        <v>77</v>
      </c>
      <c r="AY750" s="19" t="s">
        <v>180</v>
      </c>
      <c r="BE750" s="210">
        <f>IF(N750="základní",J750,0)</f>
        <v>0</v>
      </c>
      <c r="BF750" s="210">
        <f>IF(N750="snížená",J750,0)</f>
        <v>0</v>
      </c>
      <c r="BG750" s="210">
        <f>IF(N750="zákl. přenesená",J750,0)</f>
        <v>0</v>
      </c>
      <c r="BH750" s="210">
        <f>IF(N750="sníž. přenesená",J750,0)</f>
        <v>0</v>
      </c>
      <c r="BI750" s="210">
        <f>IF(N750="nulová",J750,0)</f>
        <v>0</v>
      </c>
      <c r="BJ750" s="19" t="s">
        <v>77</v>
      </c>
      <c r="BK750" s="210">
        <f>ROUND(I750*H750,2)</f>
        <v>0</v>
      </c>
      <c r="BL750" s="19" t="s">
        <v>216</v>
      </c>
      <c r="BM750" s="209" t="s">
        <v>796</v>
      </c>
    </row>
    <row r="751" s="12" customFormat="1">
      <c r="A751" s="12"/>
      <c r="B751" s="211"/>
      <c r="C751" s="212"/>
      <c r="D751" s="213" t="s">
        <v>189</v>
      </c>
      <c r="E751" s="214" t="s">
        <v>19</v>
      </c>
      <c r="F751" s="215" t="s">
        <v>767</v>
      </c>
      <c r="G751" s="212"/>
      <c r="H751" s="216">
        <v>134.45599999999999</v>
      </c>
      <c r="I751" s="217"/>
      <c r="J751" s="212"/>
      <c r="K751" s="212"/>
      <c r="L751" s="218"/>
      <c r="M751" s="219"/>
      <c r="N751" s="220"/>
      <c r="O751" s="220"/>
      <c r="P751" s="220"/>
      <c r="Q751" s="220"/>
      <c r="R751" s="220"/>
      <c r="S751" s="220"/>
      <c r="T751" s="221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T751" s="222" t="s">
        <v>189</v>
      </c>
      <c r="AU751" s="222" t="s">
        <v>77</v>
      </c>
      <c r="AV751" s="12" t="s">
        <v>79</v>
      </c>
      <c r="AW751" s="12" t="s">
        <v>31</v>
      </c>
      <c r="AX751" s="12" t="s">
        <v>69</v>
      </c>
      <c r="AY751" s="222" t="s">
        <v>180</v>
      </c>
    </row>
    <row r="752" s="12" customFormat="1">
      <c r="A752" s="12"/>
      <c r="B752" s="211"/>
      <c r="C752" s="212"/>
      <c r="D752" s="213" t="s">
        <v>189</v>
      </c>
      <c r="E752" s="214" t="s">
        <v>19</v>
      </c>
      <c r="F752" s="215" t="s">
        <v>797</v>
      </c>
      <c r="G752" s="212"/>
      <c r="H752" s="216">
        <v>20.100000000000001</v>
      </c>
      <c r="I752" s="217"/>
      <c r="J752" s="212"/>
      <c r="K752" s="212"/>
      <c r="L752" s="218"/>
      <c r="M752" s="219"/>
      <c r="N752" s="220"/>
      <c r="O752" s="220"/>
      <c r="P752" s="220"/>
      <c r="Q752" s="220"/>
      <c r="R752" s="220"/>
      <c r="S752" s="220"/>
      <c r="T752" s="221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T752" s="222" t="s">
        <v>189</v>
      </c>
      <c r="AU752" s="222" t="s">
        <v>77</v>
      </c>
      <c r="AV752" s="12" t="s">
        <v>79</v>
      </c>
      <c r="AW752" s="12" t="s">
        <v>31</v>
      </c>
      <c r="AX752" s="12" t="s">
        <v>69</v>
      </c>
      <c r="AY752" s="222" t="s">
        <v>180</v>
      </c>
    </row>
    <row r="753" s="13" customFormat="1">
      <c r="A753" s="13"/>
      <c r="B753" s="223"/>
      <c r="C753" s="224"/>
      <c r="D753" s="213" t="s">
        <v>189</v>
      </c>
      <c r="E753" s="225" t="s">
        <v>19</v>
      </c>
      <c r="F753" s="226" t="s">
        <v>194</v>
      </c>
      <c r="G753" s="224"/>
      <c r="H753" s="227">
        <v>154.55599999999998</v>
      </c>
      <c r="I753" s="228"/>
      <c r="J753" s="224"/>
      <c r="K753" s="224"/>
      <c r="L753" s="229"/>
      <c r="M753" s="230"/>
      <c r="N753" s="231"/>
      <c r="O753" s="231"/>
      <c r="P753" s="231"/>
      <c r="Q753" s="231"/>
      <c r="R753" s="231"/>
      <c r="S753" s="231"/>
      <c r="T753" s="23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3" t="s">
        <v>189</v>
      </c>
      <c r="AU753" s="233" t="s">
        <v>77</v>
      </c>
      <c r="AV753" s="13" t="s">
        <v>185</v>
      </c>
      <c r="AW753" s="13" t="s">
        <v>31</v>
      </c>
      <c r="AX753" s="13" t="s">
        <v>77</v>
      </c>
      <c r="AY753" s="233" t="s">
        <v>180</v>
      </c>
    </row>
    <row r="754" s="2" customFormat="1" ht="16.5" customHeight="1">
      <c r="A754" s="40"/>
      <c r="B754" s="41"/>
      <c r="C754" s="198" t="s">
        <v>798</v>
      </c>
      <c r="D754" s="198" t="s">
        <v>181</v>
      </c>
      <c r="E754" s="199" t="s">
        <v>799</v>
      </c>
      <c r="F754" s="200" t="s">
        <v>800</v>
      </c>
      <c r="G754" s="201" t="s">
        <v>307</v>
      </c>
      <c r="H754" s="202">
        <v>60.700000000000003</v>
      </c>
      <c r="I754" s="203"/>
      <c r="J754" s="204">
        <f>ROUND(I754*H754,2)</f>
        <v>0</v>
      </c>
      <c r="K754" s="200" t="s">
        <v>19</v>
      </c>
      <c r="L754" s="46"/>
      <c r="M754" s="205" t="s">
        <v>19</v>
      </c>
      <c r="N754" s="206" t="s">
        <v>40</v>
      </c>
      <c r="O754" s="86"/>
      <c r="P754" s="207">
        <f>O754*H754</f>
        <v>0</v>
      </c>
      <c r="Q754" s="207">
        <v>0</v>
      </c>
      <c r="R754" s="207">
        <f>Q754*H754</f>
        <v>0</v>
      </c>
      <c r="S754" s="207">
        <v>0</v>
      </c>
      <c r="T754" s="208">
        <f>S754*H754</f>
        <v>0</v>
      </c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R754" s="209" t="s">
        <v>216</v>
      </c>
      <c r="AT754" s="209" t="s">
        <v>181</v>
      </c>
      <c r="AU754" s="209" t="s">
        <v>77</v>
      </c>
      <c r="AY754" s="19" t="s">
        <v>180</v>
      </c>
      <c r="BE754" s="210">
        <f>IF(N754="základní",J754,0)</f>
        <v>0</v>
      </c>
      <c r="BF754" s="210">
        <f>IF(N754="snížená",J754,0)</f>
        <v>0</v>
      </c>
      <c r="BG754" s="210">
        <f>IF(N754="zákl. přenesená",J754,0)</f>
        <v>0</v>
      </c>
      <c r="BH754" s="210">
        <f>IF(N754="sníž. přenesená",J754,0)</f>
        <v>0</v>
      </c>
      <c r="BI754" s="210">
        <f>IF(N754="nulová",J754,0)</f>
        <v>0</v>
      </c>
      <c r="BJ754" s="19" t="s">
        <v>77</v>
      </c>
      <c r="BK754" s="210">
        <f>ROUND(I754*H754,2)</f>
        <v>0</v>
      </c>
      <c r="BL754" s="19" t="s">
        <v>216</v>
      </c>
      <c r="BM754" s="209" t="s">
        <v>801</v>
      </c>
    </row>
    <row r="755" s="14" customFormat="1">
      <c r="A755" s="14"/>
      <c r="B755" s="238"/>
      <c r="C755" s="239"/>
      <c r="D755" s="213" t="s">
        <v>189</v>
      </c>
      <c r="E755" s="240" t="s">
        <v>19</v>
      </c>
      <c r="F755" s="241" t="s">
        <v>257</v>
      </c>
      <c r="G755" s="239"/>
      <c r="H755" s="240" t="s">
        <v>19</v>
      </c>
      <c r="I755" s="242"/>
      <c r="J755" s="239"/>
      <c r="K755" s="239"/>
      <c r="L755" s="243"/>
      <c r="M755" s="244"/>
      <c r="N755" s="245"/>
      <c r="O755" s="245"/>
      <c r="P755" s="245"/>
      <c r="Q755" s="245"/>
      <c r="R755" s="245"/>
      <c r="S755" s="245"/>
      <c r="T755" s="246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47" t="s">
        <v>189</v>
      </c>
      <c r="AU755" s="247" t="s">
        <v>77</v>
      </c>
      <c r="AV755" s="14" t="s">
        <v>77</v>
      </c>
      <c r="AW755" s="14" t="s">
        <v>31</v>
      </c>
      <c r="AX755" s="14" t="s">
        <v>69</v>
      </c>
      <c r="AY755" s="247" t="s">
        <v>180</v>
      </c>
    </row>
    <row r="756" s="14" customFormat="1">
      <c r="A756" s="14"/>
      <c r="B756" s="238"/>
      <c r="C756" s="239"/>
      <c r="D756" s="213" t="s">
        <v>189</v>
      </c>
      <c r="E756" s="240" t="s">
        <v>19</v>
      </c>
      <c r="F756" s="241" t="s">
        <v>802</v>
      </c>
      <c r="G756" s="239"/>
      <c r="H756" s="240" t="s">
        <v>19</v>
      </c>
      <c r="I756" s="242"/>
      <c r="J756" s="239"/>
      <c r="K756" s="239"/>
      <c r="L756" s="243"/>
      <c r="M756" s="244"/>
      <c r="N756" s="245"/>
      <c r="O756" s="245"/>
      <c r="P756" s="245"/>
      <c r="Q756" s="245"/>
      <c r="R756" s="245"/>
      <c r="S756" s="245"/>
      <c r="T756" s="246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7" t="s">
        <v>189</v>
      </c>
      <c r="AU756" s="247" t="s">
        <v>77</v>
      </c>
      <c r="AV756" s="14" t="s">
        <v>77</v>
      </c>
      <c r="AW756" s="14" t="s">
        <v>31</v>
      </c>
      <c r="AX756" s="14" t="s">
        <v>69</v>
      </c>
      <c r="AY756" s="247" t="s">
        <v>180</v>
      </c>
    </row>
    <row r="757" s="12" customFormat="1">
      <c r="A757" s="12"/>
      <c r="B757" s="211"/>
      <c r="C757" s="212"/>
      <c r="D757" s="213" t="s">
        <v>189</v>
      </c>
      <c r="E757" s="214" t="s">
        <v>19</v>
      </c>
      <c r="F757" s="215" t="s">
        <v>803</v>
      </c>
      <c r="G757" s="212"/>
      <c r="H757" s="216">
        <v>30.899999999999999</v>
      </c>
      <c r="I757" s="217"/>
      <c r="J757" s="212"/>
      <c r="K757" s="212"/>
      <c r="L757" s="218"/>
      <c r="M757" s="219"/>
      <c r="N757" s="220"/>
      <c r="O757" s="220"/>
      <c r="P757" s="220"/>
      <c r="Q757" s="220"/>
      <c r="R757" s="220"/>
      <c r="S757" s="220"/>
      <c r="T757" s="221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T757" s="222" t="s">
        <v>189</v>
      </c>
      <c r="AU757" s="222" t="s">
        <v>77</v>
      </c>
      <c r="AV757" s="12" t="s">
        <v>79</v>
      </c>
      <c r="AW757" s="12" t="s">
        <v>31</v>
      </c>
      <c r="AX757" s="12" t="s">
        <v>69</v>
      </c>
      <c r="AY757" s="222" t="s">
        <v>180</v>
      </c>
    </row>
    <row r="758" s="12" customFormat="1">
      <c r="A758" s="12"/>
      <c r="B758" s="211"/>
      <c r="C758" s="212"/>
      <c r="D758" s="213" t="s">
        <v>189</v>
      </c>
      <c r="E758" s="214" t="s">
        <v>19</v>
      </c>
      <c r="F758" s="215" t="s">
        <v>804</v>
      </c>
      <c r="G758" s="212"/>
      <c r="H758" s="216">
        <v>29.800000000000001</v>
      </c>
      <c r="I758" s="217"/>
      <c r="J758" s="212"/>
      <c r="K758" s="212"/>
      <c r="L758" s="218"/>
      <c r="M758" s="219"/>
      <c r="N758" s="220"/>
      <c r="O758" s="220"/>
      <c r="P758" s="220"/>
      <c r="Q758" s="220"/>
      <c r="R758" s="220"/>
      <c r="S758" s="220"/>
      <c r="T758" s="221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T758" s="222" t="s">
        <v>189</v>
      </c>
      <c r="AU758" s="222" t="s">
        <v>77</v>
      </c>
      <c r="AV758" s="12" t="s">
        <v>79</v>
      </c>
      <c r="AW758" s="12" t="s">
        <v>31</v>
      </c>
      <c r="AX758" s="12" t="s">
        <v>69</v>
      </c>
      <c r="AY758" s="222" t="s">
        <v>180</v>
      </c>
    </row>
    <row r="759" s="15" customFormat="1">
      <c r="A759" s="15"/>
      <c r="B759" s="248"/>
      <c r="C759" s="249"/>
      <c r="D759" s="213" t="s">
        <v>189</v>
      </c>
      <c r="E759" s="250" t="s">
        <v>19</v>
      </c>
      <c r="F759" s="251" t="s">
        <v>256</v>
      </c>
      <c r="G759" s="249"/>
      <c r="H759" s="252">
        <v>60.700000000000003</v>
      </c>
      <c r="I759" s="253"/>
      <c r="J759" s="249"/>
      <c r="K759" s="249"/>
      <c r="L759" s="254"/>
      <c r="M759" s="255"/>
      <c r="N759" s="256"/>
      <c r="O759" s="256"/>
      <c r="P759" s="256"/>
      <c r="Q759" s="256"/>
      <c r="R759" s="256"/>
      <c r="S759" s="256"/>
      <c r="T759" s="257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58" t="s">
        <v>189</v>
      </c>
      <c r="AU759" s="258" t="s">
        <v>77</v>
      </c>
      <c r="AV759" s="15" t="s">
        <v>195</v>
      </c>
      <c r="AW759" s="15" t="s">
        <v>31</v>
      </c>
      <c r="AX759" s="15" t="s">
        <v>69</v>
      </c>
      <c r="AY759" s="258" t="s">
        <v>180</v>
      </c>
    </row>
    <row r="760" s="13" customFormat="1">
      <c r="A760" s="13"/>
      <c r="B760" s="223"/>
      <c r="C760" s="224"/>
      <c r="D760" s="213" t="s">
        <v>189</v>
      </c>
      <c r="E760" s="225" t="s">
        <v>19</v>
      </c>
      <c r="F760" s="226" t="s">
        <v>194</v>
      </c>
      <c r="G760" s="224"/>
      <c r="H760" s="227">
        <v>60.700000000000003</v>
      </c>
      <c r="I760" s="228"/>
      <c r="J760" s="224"/>
      <c r="K760" s="224"/>
      <c r="L760" s="229"/>
      <c r="M760" s="230"/>
      <c r="N760" s="231"/>
      <c r="O760" s="231"/>
      <c r="P760" s="231"/>
      <c r="Q760" s="231"/>
      <c r="R760" s="231"/>
      <c r="S760" s="231"/>
      <c r="T760" s="23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3" t="s">
        <v>189</v>
      </c>
      <c r="AU760" s="233" t="s">
        <v>77</v>
      </c>
      <c r="AV760" s="13" t="s">
        <v>185</v>
      </c>
      <c r="AW760" s="13" t="s">
        <v>31</v>
      </c>
      <c r="AX760" s="13" t="s">
        <v>77</v>
      </c>
      <c r="AY760" s="233" t="s">
        <v>180</v>
      </c>
    </row>
    <row r="761" s="2" customFormat="1" ht="24.15" customHeight="1">
      <c r="A761" s="40"/>
      <c r="B761" s="41"/>
      <c r="C761" s="198" t="s">
        <v>592</v>
      </c>
      <c r="D761" s="198" t="s">
        <v>181</v>
      </c>
      <c r="E761" s="199" t="s">
        <v>805</v>
      </c>
      <c r="F761" s="200" t="s">
        <v>806</v>
      </c>
      <c r="G761" s="201" t="s">
        <v>307</v>
      </c>
      <c r="H761" s="202">
        <v>113.84999999999999</v>
      </c>
      <c r="I761" s="203"/>
      <c r="J761" s="204">
        <f>ROUND(I761*H761,2)</f>
        <v>0</v>
      </c>
      <c r="K761" s="200" t="s">
        <v>19</v>
      </c>
      <c r="L761" s="46"/>
      <c r="M761" s="205" t="s">
        <v>19</v>
      </c>
      <c r="N761" s="206" t="s">
        <v>40</v>
      </c>
      <c r="O761" s="86"/>
      <c r="P761" s="207">
        <f>O761*H761</f>
        <v>0</v>
      </c>
      <c r="Q761" s="207">
        <v>0</v>
      </c>
      <c r="R761" s="207">
        <f>Q761*H761</f>
        <v>0</v>
      </c>
      <c r="S761" s="207">
        <v>0</v>
      </c>
      <c r="T761" s="208">
        <f>S761*H761</f>
        <v>0</v>
      </c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R761" s="209" t="s">
        <v>216</v>
      </c>
      <c r="AT761" s="209" t="s">
        <v>181</v>
      </c>
      <c r="AU761" s="209" t="s">
        <v>77</v>
      </c>
      <c r="AY761" s="19" t="s">
        <v>180</v>
      </c>
      <c r="BE761" s="210">
        <f>IF(N761="základní",J761,0)</f>
        <v>0</v>
      </c>
      <c r="BF761" s="210">
        <f>IF(N761="snížená",J761,0)</f>
        <v>0</v>
      </c>
      <c r="BG761" s="210">
        <f>IF(N761="zákl. přenesená",J761,0)</f>
        <v>0</v>
      </c>
      <c r="BH761" s="210">
        <f>IF(N761="sníž. přenesená",J761,0)</f>
        <v>0</v>
      </c>
      <c r="BI761" s="210">
        <f>IF(N761="nulová",J761,0)</f>
        <v>0</v>
      </c>
      <c r="BJ761" s="19" t="s">
        <v>77</v>
      </c>
      <c r="BK761" s="210">
        <f>ROUND(I761*H761,2)</f>
        <v>0</v>
      </c>
      <c r="BL761" s="19" t="s">
        <v>216</v>
      </c>
      <c r="BM761" s="209" t="s">
        <v>807</v>
      </c>
    </row>
    <row r="762" s="2" customFormat="1" ht="24.15" customHeight="1">
      <c r="A762" s="40"/>
      <c r="B762" s="41"/>
      <c r="C762" s="198" t="s">
        <v>808</v>
      </c>
      <c r="D762" s="198" t="s">
        <v>181</v>
      </c>
      <c r="E762" s="199" t="s">
        <v>809</v>
      </c>
      <c r="F762" s="200" t="s">
        <v>810</v>
      </c>
      <c r="G762" s="201" t="s">
        <v>385</v>
      </c>
      <c r="H762" s="202">
        <v>98</v>
      </c>
      <c r="I762" s="203"/>
      <c r="J762" s="204">
        <f>ROUND(I762*H762,2)</f>
        <v>0</v>
      </c>
      <c r="K762" s="200" t="s">
        <v>19</v>
      </c>
      <c r="L762" s="46"/>
      <c r="M762" s="205" t="s">
        <v>19</v>
      </c>
      <c r="N762" s="206" t="s">
        <v>40</v>
      </c>
      <c r="O762" s="86"/>
      <c r="P762" s="207">
        <f>O762*H762</f>
        <v>0</v>
      </c>
      <c r="Q762" s="207">
        <v>0</v>
      </c>
      <c r="R762" s="207">
        <f>Q762*H762</f>
        <v>0</v>
      </c>
      <c r="S762" s="207">
        <v>0</v>
      </c>
      <c r="T762" s="208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09" t="s">
        <v>216</v>
      </c>
      <c r="AT762" s="209" t="s">
        <v>181</v>
      </c>
      <c r="AU762" s="209" t="s">
        <v>77</v>
      </c>
      <c r="AY762" s="19" t="s">
        <v>180</v>
      </c>
      <c r="BE762" s="210">
        <f>IF(N762="základní",J762,0)</f>
        <v>0</v>
      </c>
      <c r="BF762" s="210">
        <f>IF(N762="snížená",J762,0)</f>
        <v>0</v>
      </c>
      <c r="BG762" s="210">
        <f>IF(N762="zákl. přenesená",J762,0)</f>
        <v>0</v>
      </c>
      <c r="BH762" s="210">
        <f>IF(N762="sníž. přenesená",J762,0)</f>
        <v>0</v>
      </c>
      <c r="BI762" s="210">
        <f>IF(N762="nulová",J762,0)</f>
        <v>0</v>
      </c>
      <c r="BJ762" s="19" t="s">
        <v>77</v>
      </c>
      <c r="BK762" s="210">
        <f>ROUND(I762*H762,2)</f>
        <v>0</v>
      </c>
      <c r="BL762" s="19" t="s">
        <v>216</v>
      </c>
      <c r="BM762" s="209" t="s">
        <v>811</v>
      </c>
    </row>
    <row r="763" s="2" customFormat="1" ht="24.15" customHeight="1">
      <c r="A763" s="40"/>
      <c r="B763" s="41"/>
      <c r="C763" s="198" t="s">
        <v>596</v>
      </c>
      <c r="D763" s="198" t="s">
        <v>181</v>
      </c>
      <c r="E763" s="199" t="s">
        <v>812</v>
      </c>
      <c r="F763" s="200" t="s">
        <v>813</v>
      </c>
      <c r="G763" s="201" t="s">
        <v>307</v>
      </c>
      <c r="H763" s="202">
        <v>190</v>
      </c>
      <c r="I763" s="203"/>
      <c r="J763" s="204">
        <f>ROUND(I763*H763,2)</f>
        <v>0</v>
      </c>
      <c r="K763" s="200" t="s">
        <v>19</v>
      </c>
      <c r="L763" s="46"/>
      <c r="M763" s="205" t="s">
        <v>19</v>
      </c>
      <c r="N763" s="206" t="s">
        <v>40</v>
      </c>
      <c r="O763" s="86"/>
      <c r="P763" s="207">
        <f>O763*H763</f>
        <v>0</v>
      </c>
      <c r="Q763" s="207">
        <v>0</v>
      </c>
      <c r="R763" s="207">
        <f>Q763*H763</f>
        <v>0</v>
      </c>
      <c r="S763" s="207">
        <v>0</v>
      </c>
      <c r="T763" s="208">
        <f>S763*H763</f>
        <v>0</v>
      </c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R763" s="209" t="s">
        <v>216</v>
      </c>
      <c r="AT763" s="209" t="s">
        <v>181</v>
      </c>
      <c r="AU763" s="209" t="s">
        <v>77</v>
      </c>
      <c r="AY763" s="19" t="s">
        <v>180</v>
      </c>
      <c r="BE763" s="210">
        <f>IF(N763="základní",J763,0)</f>
        <v>0</v>
      </c>
      <c r="BF763" s="210">
        <f>IF(N763="snížená",J763,0)</f>
        <v>0</v>
      </c>
      <c r="BG763" s="210">
        <f>IF(N763="zákl. přenesená",J763,0)</f>
        <v>0</v>
      </c>
      <c r="BH763" s="210">
        <f>IF(N763="sníž. přenesená",J763,0)</f>
        <v>0</v>
      </c>
      <c r="BI763" s="210">
        <f>IF(N763="nulová",J763,0)</f>
        <v>0</v>
      </c>
      <c r="BJ763" s="19" t="s">
        <v>77</v>
      </c>
      <c r="BK763" s="210">
        <f>ROUND(I763*H763,2)</f>
        <v>0</v>
      </c>
      <c r="BL763" s="19" t="s">
        <v>216</v>
      </c>
      <c r="BM763" s="209" t="s">
        <v>814</v>
      </c>
    </row>
    <row r="764" s="14" customFormat="1">
      <c r="A764" s="14"/>
      <c r="B764" s="238"/>
      <c r="C764" s="239"/>
      <c r="D764" s="213" t="s">
        <v>189</v>
      </c>
      <c r="E764" s="240" t="s">
        <v>19</v>
      </c>
      <c r="F764" s="241" t="s">
        <v>815</v>
      </c>
      <c r="G764" s="239"/>
      <c r="H764" s="240" t="s">
        <v>19</v>
      </c>
      <c r="I764" s="242"/>
      <c r="J764" s="239"/>
      <c r="K764" s="239"/>
      <c r="L764" s="243"/>
      <c r="M764" s="244"/>
      <c r="N764" s="245"/>
      <c r="O764" s="245"/>
      <c r="P764" s="245"/>
      <c r="Q764" s="245"/>
      <c r="R764" s="245"/>
      <c r="S764" s="245"/>
      <c r="T764" s="24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47" t="s">
        <v>189</v>
      </c>
      <c r="AU764" s="247" t="s">
        <v>77</v>
      </c>
      <c r="AV764" s="14" t="s">
        <v>77</v>
      </c>
      <c r="AW764" s="14" t="s">
        <v>31</v>
      </c>
      <c r="AX764" s="14" t="s">
        <v>69</v>
      </c>
      <c r="AY764" s="247" t="s">
        <v>180</v>
      </c>
    </row>
    <row r="765" s="14" customFormat="1">
      <c r="A765" s="14"/>
      <c r="B765" s="238"/>
      <c r="C765" s="239"/>
      <c r="D765" s="213" t="s">
        <v>189</v>
      </c>
      <c r="E765" s="240" t="s">
        <v>19</v>
      </c>
      <c r="F765" s="241" t="s">
        <v>816</v>
      </c>
      <c r="G765" s="239"/>
      <c r="H765" s="240" t="s">
        <v>19</v>
      </c>
      <c r="I765" s="242"/>
      <c r="J765" s="239"/>
      <c r="K765" s="239"/>
      <c r="L765" s="243"/>
      <c r="M765" s="244"/>
      <c r="N765" s="245"/>
      <c r="O765" s="245"/>
      <c r="P765" s="245"/>
      <c r="Q765" s="245"/>
      <c r="R765" s="245"/>
      <c r="S765" s="245"/>
      <c r="T765" s="24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7" t="s">
        <v>189</v>
      </c>
      <c r="AU765" s="247" t="s">
        <v>77</v>
      </c>
      <c r="AV765" s="14" t="s">
        <v>77</v>
      </c>
      <c r="AW765" s="14" t="s">
        <v>31</v>
      </c>
      <c r="AX765" s="14" t="s">
        <v>69</v>
      </c>
      <c r="AY765" s="247" t="s">
        <v>180</v>
      </c>
    </row>
    <row r="766" s="14" customFormat="1">
      <c r="A766" s="14"/>
      <c r="B766" s="238"/>
      <c r="C766" s="239"/>
      <c r="D766" s="213" t="s">
        <v>189</v>
      </c>
      <c r="E766" s="240" t="s">
        <v>19</v>
      </c>
      <c r="F766" s="241" t="s">
        <v>817</v>
      </c>
      <c r="G766" s="239"/>
      <c r="H766" s="240" t="s">
        <v>19</v>
      </c>
      <c r="I766" s="242"/>
      <c r="J766" s="239"/>
      <c r="K766" s="239"/>
      <c r="L766" s="243"/>
      <c r="M766" s="244"/>
      <c r="N766" s="245"/>
      <c r="O766" s="245"/>
      <c r="P766" s="245"/>
      <c r="Q766" s="245"/>
      <c r="R766" s="245"/>
      <c r="S766" s="245"/>
      <c r="T766" s="246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47" t="s">
        <v>189</v>
      </c>
      <c r="AU766" s="247" t="s">
        <v>77</v>
      </c>
      <c r="AV766" s="14" t="s">
        <v>77</v>
      </c>
      <c r="AW766" s="14" t="s">
        <v>31</v>
      </c>
      <c r="AX766" s="14" t="s">
        <v>69</v>
      </c>
      <c r="AY766" s="247" t="s">
        <v>180</v>
      </c>
    </row>
    <row r="767" s="14" customFormat="1">
      <c r="A767" s="14"/>
      <c r="B767" s="238"/>
      <c r="C767" s="239"/>
      <c r="D767" s="213" t="s">
        <v>189</v>
      </c>
      <c r="E767" s="240" t="s">
        <v>19</v>
      </c>
      <c r="F767" s="241" t="s">
        <v>818</v>
      </c>
      <c r="G767" s="239"/>
      <c r="H767" s="240" t="s">
        <v>19</v>
      </c>
      <c r="I767" s="242"/>
      <c r="J767" s="239"/>
      <c r="K767" s="239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189</v>
      </c>
      <c r="AU767" s="247" t="s">
        <v>77</v>
      </c>
      <c r="AV767" s="14" t="s">
        <v>77</v>
      </c>
      <c r="AW767" s="14" t="s">
        <v>31</v>
      </c>
      <c r="AX767" s="14" t="s">
        <v>69</v>
      </c>
      <c r="AY767" s="247" t="s">
        <v>180</v>
      </c>
    </row>
    <row r="768" s="12" customFormat="1">
      <c r="A768" s="12"/>
      <c r="B768" s="211"/>
      <c r="C768" s="212"/>
      <c r="D768" s="213" t="s">
        <v>189</v>
      </c>
      <c r="E768" s="214" t="s">
        <v>19</v>
      </c>
      <c r="F768" s="215" t="s">
        <v>819</v>
      </c>
      <c r="G768" s="212"/>
      <c r="H768" s="216">
        <v>190</v>
      </c>
      <c r="I768" s="217"/>
      <c r="J768" s="212"/>
      <c r="K768" s="212"/>
      <c r="L768" s="218"/>
      <c r="M768" s="219"/>
      <c r="N768" s="220"/>
      <c r="O768" s="220"/>
      <c r="P768" s="220"/>
      <c r="Q768" s="220"/>
      <c r="R768" s="220"/>
      <c r="S768" s="220"/>
      <c r="T768" s="221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T768" s="222" t="s">
        <v>189</v>
      </c>
      <c r="AU768" s="222" t="s">
        <v>77</v>
      </c>
      <c r="AV768" s="12" t="s">
        <v>79</v>
      </c>
      <c r="AW768" s="12" t="s">
        <v>31</v>
      </c>
      <c r="AX768" s="12" t="s">
        <v>69</v>
      </c>
      <c r="AY768" s="222" t="s">
        <v>180</v>
      </c>
    </row>
    <row r="769" s="13" customFormat="1">
      <c r="A769" s="13"/>
      <c r="B769" s="223"/>
      <c r="C769" s="224"/>
      <c r="D769" s="213" t="s">
        <v>189</v>
      </c>
      <c r="E769" s="225" t="s">
        <v>19</v>
      </c>
      <c r="F769" s="226" t="s">
        <v>194</v>
      </c>
      <c r="G769" s="224"/>
      <c r="H769" s="227">
        <v>190</v>
      </c>
      <c r="I769" s="228"/>
      <c r="J769" s="224"/>
      <c r="K769" s="224"/>
      <c r="L769" s="229"/>
      <c r="M769" s="230"/>
      <c r="N769" s="231"/>
      <c r="O769" s="231"/>
      <c r="P769" s="231"/>
      <c r="Q769" s="231"/>
      <c r="R769" s="231"/>
      <c r="S769" s="231"/>
      <c r="T769" s="232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3" t="s">
        <v>189</v>
      </c>
      <c r="AU769" s="233" t="s">
        <v>77</v>
      </c>
      <c r="AV769" s="13" t="s">
        <v>185</v>
      </c>
      <c r="AW769" s="13" t="s">
        <v>31</v>
      </c>
      <c r="AX769" s="13" t="s">
        <v>77</v>
      </c>
      <c r="AY769" s="233" t="s">
        <v>180</v>
      </c>
    </row>
    <row r="770" s="2" customFormat="1" ht="44.25" customHeight="1">
      <c r="A770" s="40"/>
      <c r="B770" s="41"/>
      <c r="C770" s="198" t="s">
        <v>820</v>
      </c>
      <c r="D770" s="198" t="s">
        <v>181</v>
      </c>
      <c r="E770" s="199" t="s">
        <v>821</v>
      </c>
      <c r="F770" s="200" t="s">
        <v>822</v>
      </c>
      <c r="G770" s="201" t="s">
        <v>823</v>
      </c>
      <c r="H770" s="271"/>
      <c r="I770" s="203"/>
      <c r="J770" s="204">
        <f>ROUND(I770*H770,2)</f>
        <v>0</v>
      </c>
      <c r="K770" s="200" t="s">
        <v>19</v>
      </c>
      <c r="L770" s="46"/>
      <c r="M770" s="205" t="s">
        <v>19</v>
      </c>
      <c r="N770" s="206" t="s">
        <v>40</v>
      </c>
      <c r="O770" s="86"/>
      <c r="P770" s="207">
        <f>O770*H770</f>
        <v>0</v>
      </c>
      <c r="Q770" s="207">
        <v>0</v>
      </c>
      <c r="R770" s="207">
        <f>Q770*H770</f>
        <v>0</v>
      </c>
      <c r="S770" s="207">
        <v>0</v>
      </c>
      <c r="T770" s="208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09" t="s">
        <v>216</v>
      </c>
      <c r="AT770" s="209" t="s">
        <v>181</v>
      </c>
      <c r="AU770" s="209" t="s">
        <v>77</v>
      </c>
      <c r="AY770" s="19" t="s">
        <v>180</v>
      </c>
      <c r="BE770" s="210">
        <f>IF(N770="základní",J770,0)</f>
        <v>0</v>
      </c>
      <c r="BF770" s="210">
        <f>IF(N770="snížená",J770,0)</f>
        <v>0</v>
      </c>
      <c r="BG770" s="210">
        <f>IF(N770="zákl. přenesená",J770,0)</f>
        <v>0</v>
      </c>
      <c r="BH770" s="210">
        <f>IF(N770="sníž. přenesená",J770,0)</f>
        <v>0</v>
      </c>
      <c r="BI770" s="210">
        <f>IF(N770="nulová",J770,0)</f>
        <v>0</v>
      </c>
      <c r="BJ770" s="19" t="s">
        <v>77</v>
      </c>
      <c r="BK770" s="210">
        <f>ROUND(I770*H770,2)</f>
        <v>0</v>
      </c>
      <c r="BL770" s="19" t="s">
        <v>216</v>
      </c>
      <c r="BM770" s="209" t="s">
        <v>824</v>
      </c>
    </row>
    <row r="771" s="11" customFormat="1" ht="25.92" customHeight="1">
      <c r="A771" s="11"/>
      <c r="B771" s="184"/>
      <c r="C771" s="185"/>
      <c r="D771" s="186" t="s">
        <v>68</v>
      </c>
      <c r="E771" s="187" t="s">
        <v>825</v>
      </c>
      <c r="F771" s="187" t="s">
        <v>826</v>
      </c>
      <c r="G771" s="185"/>
      <c r="H771" s="185"/>
      <c r="I771" s="188"/>
      <c r="J771" s="189">
        <f>BK771</f>
        <v>0</v>
      </c>
      <c r="K771" s="185"/>
      <c r="L771" s="190"/>
      <c r="M771" s="191"/>
      <c r="N771" s="192"/>
      <c r="O771" s="192"/>
      <c r="P771" s="193">
        <f>SUM(P772:P904)</f>
        <v>0</v>
      </c>
      <c r="Q771" s="192"/>
      <c r="R771" s="193">
        <f>SUM(R772:R904)</f>
        <v>0</v>
      </c>
      <c r="S771" s="192"/>
      <c r="T771" s="194">
        <f>SUM(T772:T904)</f>
        <v>0</v>
      </c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R771" s="195" t="s">
        <v>79</v>
      </c>
      <c r="AT771" s="196" t="s">
        <v>68</v>
      </c>
      <c r="AU771" s="196" t="s">
        <v>69</v>
      </c>
      <c r="AY771" s="195" t="s">
        <v>180</v>
      </c>
      <c r="BK771" s="197">
        <f>SUM(BK772:BK904)</f>
        <v>0</v>
      </c>
    </row>
    <row r="772" s="2" customFormat="1" ht="55.5" customHeight="1">
      <c r="A772" s="40"/>
      <c r="B772" s="41"/>
      <c r="C772" s="198" t="s">
        <v>601</v>
      </c>
      <c r="D772" s="198" t="s">
        <v>181</v>
      </c>
      <c r="E772" s="199" t="s">
        <v>827</v>
      </c>
      <c r="F772" s="200" t="s">
        <v>828</v>
      </c>
      <c r="G772" s="201" t="s">
        <v>307</v>
      </c>
      <c r="H772" s="202">
        <v>4.5</v>
      </c>
      <c r="I772" s="203"/>
      <c r="J772" s="204">
        <f>ROUND(I772*H772,2)</f>
        <v>0</v>
      </c>
      <c r="K772" s="200" t="s">
        <v>19</v>
      </c>
      <c r="L772" s="46"/>
      <c r="M772" s="205" t="s">
        <v>19</v>
      </c>
      <c r="N772" s="206" t="s">
        <v>40</v>
      </c>
      <c r="O772" s="86"/>
      <c r="P772" s="207">
        <f>O772*H772</f>
        <v>0</v>
      </c>
      <c r="Q772" s="207">
        <v>0</v>
      </c>
      <c r="R772" s="207">
        <f>Q772*H772</f>
        <v>0</v>
      </c>
      <c r="S772" s="207">
        <v>0</v>
      </c>
      <c r="T772" s="208">
        <f>S772*H772</f>
        <v>0</v>
      </c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R772" s="209" t="s">
        <v>216</v>
      </c>
      <c r="AT772" s="209" t="s">
        <v>181</v>
      </c>
      <c r="AU772" s="209" t="s">
        <v>77</v>
      </c>
      <c r="AY772" s="19" t="s">
        <v>180</v>
      </c>
      <c r="BE772" s="210">
        <f>IF(N772="základní",J772,0)</f>
        <v>0</v>
      </c>
      <c r="BF772" s="210">
        <f>IF(N772="snížená",J772,0)</f>
        <v>0</v>
      </c>
      <c r="BG772" s="210">
        <f>IF(N772="zákl. přenesená",J772,0)</f>
        <v>0</v>
      </c>
      <c r="BH772" s="210">
        <f>IF(N772="sníž. přenesená",J772,0)</f>
        <v>0</v>
      </c>
      <c r="BI772" s="210">
        <f>IF(N772="nulová",J772,0)</f>
        <v>0</v>
      </c>
      <c r="BJ772" s="19" t="s">
        <v>77</v>
      </c>
      <c r="BK772" s="210">
        <f>ROUND(I772*H772,2)</f>
        <v>0</v>
      </c>
      <c r="BL772" s="19" t="s">
        <v>216</v>
      </c>
      <c r="BM772" s="209" t="s">
        <v>829</v>
      </c>
    </row>
    <row r="773" s="14" customFormat="1">
      <c r="A773" s="14"/>
      <c r="B773" s="238"/>
      <c r="C773" s="239"/>
      <c r="D773" s="213" t="s">
        <v>189</v>
      </c>
      <c r="E773" s="240" t="s">
        <v>19</v>
      </c>
      <c r="F773" s="241" t="s">
        <v>294</v>
      </c>
      <c r="G773" s="239"/>
      <c r="H773" s="240" t="s">
        <v>19</v>
      </c>
      <c r="I773" s="242"/>
      <c r="J773" s="239"/>
      <c r="K773" s="239"/>
      <c r="L773" s="243"/>
      <c r="M773" s="244"/>
      <c r="N773" s="245"/>
      <c r="O773" s="245"/>
      <c r="P773" s="245"/>
      <c r="Q773" s="245"/>
      <c r="R773" s="245"/>
      <c r="S773" s="245"/>
      <c r="T773" s="24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47" t="s">
        <v>189</v>
      </c>
      <c r="AU773" s="247" t="s">
        <v>77</v>
      </c>
      <c r="AV773" s="14" t="s">
        <v>77</v>
      </c>
      <c r="AW773" s="14" t="s">
        <v>31</v>
      </c>
      <c r="AX773" s="14" t="s">
        <v>69</v>
      </c>
      <c r="AY773" s="247" t="s">
        <v>180</v>
      </c>
    </row>
    <row r="774" s="12" customFormat="1">
      <c r="A774" s="12"/>
      <c r="B774" s="211"/>
      <c r="C774" s="212"/>
      <c r="D774" s="213" t="s">
        <v>189</v>
      </c>
      <c r="E774" s="214" t="s">
        <v>19</v>
      </c>
      <c r="F774" s="215" t="s">
        <v>830</v>
      </c>
      <c r="G774" s="212"/>
      <c r="H774" s="216">
        <v>4.5</v>
      </c>
      <c r="I774" s="217"/>
      <c r="J774" s="212"/>
      <c r="K774" s="212"/>
      <c r="L774" s="218"/>
      <c r="M774" s="219"/>
      <c r="N774" s="220"/>
      <c r="O774" s="220"/>
      <c r="P774" s="220"/>
      <c r="Q774" s="220"/>
      <c r="R774" s="220"/>
      <c r="S774" s="220"/>
      <c r="T774" s="221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T774" s="222" t="s">
        <v>189</v>
      </c>
      <c r="AU774" s="222" t="s">
        <v>77</v>
      </c>
      <c r="AV774" s="12" t="s">
        <v>79</v>
      </c>
      <c r="AW774" s="12" t="s">
        <v>31</v>
      </c>
      <c r="AX774" s="12" t="s">
        <v>69</v>
      </c>
      <c r="AY774" s="222" t="s">
        <v>180</v>
      </c>
    </row>
    <row r="775" s="15" customFormat="1">
      <c r="A775" s="15"/>
      <c r="B775" s="248"/>
      <c r="C775" s="249"/>
      <c r="D775" s="213" t="s">
        <v>189</v>
      </c>
      <c r="E775" s="250" t="s">
        <v>19</v>
      </c>
      <c r="F775" s="251" t="s">
        <v>256</v>
      </c>
      <c r="G775" s="249"/>
      <c r="H775" s="252">
        <v>4.5</v>
      </c>
      <c r="I775" s="253"/>
      <c r="J775" s="249"/>
      <c r="K775" s="249"/>
      <c r="L775" s="254"/>
      <c r="M775" s="255"/>
      <c r="N775" s="256"/>
      <c r="O775" s="256"/>
      <c r="P775" s="256"/>
      <c r="Q775" s="256"/>
      <c r="R775" s="256"/>
      <c r="S775" s="256"/>
      <c r="T775" s="257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58" t="s">
        <v>189</v>
      </c>
      <c r="AU775" s="258" t="s">
        <v>77</v>
      </c>
      <c r="AV775" s="15" t="s">
        <v>195</v>
      </c>
      <c r="AW775" s="15" t="s">
        <v>31</v>
      </c>
      <c r="AX775" s="15" t="s">
        <v>69</v>
      </c>
      <c r="AY775" s="258" t="s">
        <v>180</v>
      </c>
    </row>
    <row r="776" s="13" customFormat="1">
      <c r="A776" s="13"/>
      <c r="B776" s="223"/>
      <c r="C776" s="224"/>
      <c r="D776" s="213" t="s">
        <v>189</v>
      </c>
      <c r="E776" s="225" t="s">
        <v>19</v>
      </c>
      <c r="F776" s="226" t="s">
        <v>194</v>
      </c>
      <c r="G776" s="224"/>
      <c r="H776" s="227">
        <v>4.5</v>
      </c>
      <c r="I776" s="228"/>
      <c r="J776" s="224"/>
      <c r="K776" s="224"/>
      <c r="L776" s="229"/>
      <c r="M776" s="230"/>
      <c r="N776" s="231"/>
      <c r="O776" s="231"/>
      <c r="P776" s="231"/>
      <c r="Q776" s="231"/>
      <c r="R776" s="231"/>
      <c r="S776" s="231"/>
      <c r="T776" s="23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3" t="s">
        <v>189</v>
      </c>
      <c r="AU776" s="233" t="s">
        <v>77</v>
      </c>
      <c r="AV776" s="13" t="s">
        <v>185</v>
      </c>
      <c r="AW776" s="13" t="s">
        <v>31</v>
      </c>
      <c r="AX776" s="13" t="s">
        <v>77</v>
      </c>
      <c r="AY776" s="233" t="s">
        <v>180</v>
      </c>
    </row>
    <row r="777" s="2" customFormat="1" ht="24.15" customHeight="1">
      <c r="A777" s="40"/>
      <c r="B777" s="41"/>
      <c r="C777" s="198" t="s">
        <v>831</v>
      </c>
      <c r="D777" s="198" t="s">
        <v>181</v>
      </c>
      <c r="E777" s="199" t="s">
        <v>832</v>
      </c>
      <c r="F777" s="200" t="s">
        <v>833</v>
      </c>
      <c r="G777" s="201" t="s">
        <v>307</v>
      </c>
      <c r="H777" s="202">
        <v>240</v>
      </c>
      <c r="I777" s="203"/>
      <c r="J777" s="204">
        <f>ROUND(I777*H777,2)</f>
        <v>0</v>
      </c>
      <c r="K777" s="200" t="s">
        <v>19</v>
      </c>
      <c r="L777" s="46"/>
      <c r="M777" s="205" t="s">
        <v>19</v>
      </c>
      <c r="N777" s="206" t="s">
        <v>40</v>
      </c>
      <c r="O777" s="86"/>
      <c r="P777" s="207">
        <f>O777*H777</f>
        <v>0</v>
      </c>
      <c r="Q777" s="207">
        <v>0</v>
      </c>
      <c r="R777" s="207">
        <f>Q777*H777</f>
        <v>0</v>
      </c>
      <c r="S777" s="207">
        <v>0</v>
      </c>
      <c r="T777" s="208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09" t="s">
        <v>216</v>
      </c>
      <c r="AT777" s="209" t="s">
        <v>181</v>
      </c>
      <c r="AU777" s="209" t="s">
        <v>77</v>
      </c>
      <c r="AY777" s="19" t="s">
        <v>180</v>
      </c>
      <c r="BE777" s="210">
        <f>IF(N777="základní",J777,0)</f>
        <v>0</v>
      </c>
      <c r="BF777" s="210">
        <f>IF(N777="snížená",J777,0)</f>
        <v>0</v>
      </c>
      <c r="BG777" s="210">
        <f>IF(N777="zákl. přenesená",J777,0)</f>
        <v>0</v>
      </c>
      <c r="BH777" s="210">
        <f>IF(N777="sníž. přenesená",J777,0)</f>
        <v>0</v>
      </c>
      <c r="BI777" s="210">
        <f>IF(N777="nulová",J777,0)</f>
        <v>0</v>
      </c>
      <c r="BJ777" s="19" t="s">
        <v>77</v>
      </c>
      <c r="BK777" s="210">
        <f>ROUND(I777*H777,2)</f>
        <v>0</v>
      </c>
      <c r="BL777" s="19" t="s">
        <v>216</v>
      </c>
      <c r="BM777" s="209" t="s">
        <v>834</v>
      </c>
    </row>
    <row r="778" s="14" customFormat="1">
      <c r="A778" s="14"/>
      <c r="B778" s="238"/>
      <c r="C778" s="239"/>
      <c r="D778" s="213" t="s">
        <v>189</v>
      </c>
      <c r="E778" s="240" t="s">
        <v>19</v>
      </c>
      <c r="F778" s="241" t="s">
        <v>835</v>
      </c>
      <c r="G778" s="239"/>
      <c r="H778" s="240" t="s">
        <v>19</v>
      </c>
      <c r="I778" s="242"/>
      <c r="J778" s="239"/>
      <c r="K778" s="239"/>
      <c r="L778" s="243"/>
      <c r="M778" s="244"/>
      <c r="N778" s="245"/>
      <c r="O778" s="245"/>
      <c r="P778" s="245"/>
      <c r="Q778" s="245"/>
      <c r="R778" s="245"/>
      <c r="S778" s="245"/>
      <c r="T778" s="24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7" t="s">
        <v>189</v>
      </c>
      <c r="AU778" s="247" t="s">
        <v>77</v>
      </c>
      <c r="AV778" s="14" t="s">
        <v>77</v>
      </c>
      <c r="AW778" s="14" t="s">
        <v>31</v>
      </c>
      <c r="AX778" s="14" t="s">
        <v>69</v>
      </c>
      <c r="AY778" s="247" t="s">
        <v>180</v>
      </c>
    </row>
    <row r="779" s="12" customFormat="1">
      <c r="A779" s="12"/>
      <c r="B779" s="211"/>
      <c r="C779" s="212"/>
      <c r="D779" s="213" t="s">
        <v>189</v>
      </c>
      <c r="E779" s="214" t="s">
        <v>19</v>
      </c>
      <c r="F779" s="215" t="s">
        <v>836</v>
      </c>
      <c r="G779" s="212"/>
      <c r="H779" s="216">
        <v>240</v>
      </c>
      <c r="I779" s="217"/>
      <c r="J779" s="212"/>
      <c r="K779" s="212"/>
      <c r="L779" s="218"/>
      <c r="M779" s="219"/>
      <c r="N779" s="220"/>
      <c r="O779" s="220"/>
      <c r="P779" s="220"/>
      <c r="Q779" s="220"/>
      <c r="R779" s="220"/>
      <c r="S779" s="220"/>
      <c r="T779" s="221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T779" s="222" t="s">
        <v>189</v>
      </c>
      <c r="AU779" s="222" t="s">
        <v>77</v>
      </c>
      <c r="AV779" s="12" t="s">
        <v>79</v>
      </c>
      <c r="AW779" s="12" t="s">
        <v>31</v>
      </c>
      <c r="AX779" s="12" t="s">
        <v>69</v>
      </c>
      <c r="AY779" s="222" t="s">
        <v>180</v>
      </c>
    </row>
    <row r="780" s="15" customFormat="1">
      <c r="A780" s="15"/>
      <c r="B780" s="248"/>
      <c r="C780" s="249"/>
      <c r="D780" s="213" t="s">
        <v>189</v>
      </c>
      <c r="E780" s="250" t="s">
        <v>19</v>
      </c>
      <c r="F780" s="251" t="s">
        <v>256</v>
      </c>
      <c r="G780" s="249"/>
      <c r="H780" s="252">
        <v>240</v>
      </c>
      <c r="I780" s="253"/>
      <c r="J780" s="249"/>
      <c r="K780" s="249"/>
      <c r="L780" s="254"/>
      <c r="M780" s="255"/>
      <c r="N780" s="256"/>
      <c r="O780" s="256"/>
      <c r="P780" s="256"/>
      <c r="Q780" s="256"/>
      <c r="R780" s="256"/>
      <c r="S780" s="256"/>
      <c r="T780" s="257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58" t="s">
        <v>189</v>
      </c>
      <c r="AU780" s="258" t="s">
        <v>77</v>
      </c>
      <c r="AV780" s="15" t="s">
        <v>195</v>
      </c>
      <c r="AW780" s="15" t="s">
        <v>31</v>
      </c>
      <c r="AX780" s="15" t="s">
        <v>69</v>
      </c>
      <c r="AY780" s="258" t="s">
        <v>180</v>
      </c>
    </row>
    <row r="781" s="13" customFormat="1">
      <c r="A781" s="13"/>
      <c r="B781" s="223"/>
      <c r="C781" s="224"/>
      <c r="D781" s="213" t="s">
        <v>189</v>
      </c>
      <c r="E781" s="225" t="s">
        <v>19</v>
      </c>
      <c r="F781" s="226" t="s">
        <v>194</v>
      </c>
      <c r="G781" s="224"/>
      <c r="H781" s="227">
        <v>240</v>
      </c>
      <c r="I781" s="228"/>
      <c r="J781" s="224"/>
      <c r="K781" s="224"/>
      <c r="L781" s="229"/>
      <c r="M781" s="230"/>
      <c r="N781" s="231"/>
      <c r="O781" s="231"/>
      <c r="P781" s="231"/>
      <c r="Q781" s="231"/>
      <c r="R781" s="231"/>
      <c r="S781" s="231"/>
      <c r="T781" s="23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3" t="s">
        <v>189</v>
      </c>
      <c r="AU781" s="233" t="s">
        <v>77</v>
      </c>
      <c r="AV781" s="13" t="s">
        <v>185</v>
      </c>
      <c r="AW781" s="13" t="s">
        <v>31</v>
      </c>
      <c r="AX781" s="13" t="s">
        <v>77</v>
      </c>
      <c r="AY781" s="233" t="s">
        <v>180</v>
      </c>
    </row>
    <row r="782" s="2" customFormat="1" ht="24.15" customHeight="1">
      <c r="A782" s="40"/>
      <c r="B782" s="41"/>
      <c r="C782" s="198" t="s">
        <v>604</v>
      </c>
      <c r="D782" s="198" t="s">
        <v>181</v>
      </c>
      <c r="E782" s="199" t="s">
        <v>837</v>
      </c>
      <c r="F782" s="200" t="s">
        <v>838</v>
      </c>
      <c r="G782" s="201" t="s">
        <v>307</v>
      </c>
      <c r="H782" s="202">
        <v>895.75999999999999</v>
      </c>
      <c r="I782" s="203"/>
      <c r="J782" s="204">
        <f>ROUND(I782*H782,2)</f>
        <v>0</v>
      </c>
      <c r="K782" s="200" t="s">
        <v>19</v>
      </c>
      <c r="L782" s="46"/>
      <c r="M782" s="205" t="s">
        <v>19</v>
      </c>
      <c r="N782" s="206" t="s">
        <v>40</v>
      </c>
      <c r="O782" s="86"/>
      <c r="P782" s="207">
        <f>O782*H782</f>
        <v>0</v>
      </c>
      <c r="Q782" s="207">
        <v>0</v>
      </c>
      <c r="R782" s="207">
        <f>Q782*H782</f>
        <v>0</v>
      </c>
      <c r="S782" s="207">
        <v>0</v>
      </c>
      <c r="T782" s="208">
        <f>S782*H782</f>
        <v>0</v>
      </c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R782" s="209" t="s">
        <v>216</v>
      </c>
      <c r="AT782" s="209" t="s">
        <v>181</v>
      </c>
      <c r="AU782" s="209" t="s">
        <v>77</v>
      </c>
      <c r="AY782" s="19" t="s">
        <v>180</v>
      </c>
      <c r="BE782" s="210">
        <f>IF(N782="základní",J782,0)</f>
        <v>0</v>
      </c>
      <c r="BF782" s="210">
        <f>IF(N782="snížená",J782,0)</f>
        <v>0</v>
      </c>
      <c r="BG782" s="210">
        <f>IF(N782="zákl. přenesená",J782,0)</f>
        <v>0</v>
      </c>
      <c r="BH782" s="210">
        <f>IF(N782="sníž. přenesená",J782,0)</f>
        <v>0</v>
      </c>
      <c r="BI782" s="210">
        <f>IF(N782="nulová",J782,0)</f>
        <v>0</v>
      </c>
      <c r="BJ782" s="19" t="s">
        <v>77</v>
      </c>
      <c r="BK782" s="210">
        <f>ROUND(I782*H782,2)</f>
        <v>0</v>
      </c>
      <c r="BL782" s="19" t="s">
        <v>216</v>
      </c>
      <c r="BM782" s="209" t="s">
        <v>839</v>
      </c>
    </row>
    <row r="783" s="14" customFormat="1">
      <c r="A783" s="14"/>
      <c r="B783" s="238"/>
      <c r="C783" s="239"/>
      <c r="D783" s="213" t="s">
        <v>189</v>
      </c>
      <c r="E783" s="240" t="s">
        <v>19</v>
      </c>
      <c r="F783" s="241" t="s">
        <v>835</v>
      </c>
      <c r="G783" s="239"/>
      <c r="H783" s="240" t="s">
        <v>19</v>
      </c>
      <c r="I783" s="242"/>
      <c r="J783" s="239"/>
      <c r="K783" s="239"/>
      <c r="L783" s="243"/>
      <c r="M783" s="244"/>
      <c r="N783" s="245"/>
      <c r="O783" s="245"/>
      <c r="P783" s="245"/>
      <c r="Q783" s="245"/>
      <c r="R783" s="245"/>
      <c r="S783" s="245"/>
      <c r="T783" s="24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47" t="s">
        <v>189</v>
      </c>
      <c r="AU783" s="247" t="s">
        <v>77</v>
      </c>
      <c r="AV783" s="14" t="s">
        <v>77</v>
      </c>
      <c r="AW783" s="14" t="s">
        <v>31</v>
      </c>
      <c r="AX783" s="14" t="s">
        <v>69</v>
      </c>
      <c r="AY783" s="247" t="s">
        <v>180</v>
      </c>
    </row>
    <row r="784" s="12" customFormat="1">
      <c r="A784" s="12"/>
      <c r="B784" s="211"/>
      <c r="C784" s="212"/>
      <c r="D784" s="213" t="s">
        <v>189</v>
      </c>
      <c r="E784" s="214" t="s">
        <v>19</v>
      </c>
      <c r="F784" s="215" t="s">
        <v>840</v>
      </c>
      <c r="G784" s="212"/>
      <c r="H784" s="216">
        <v>240</v>
      </c>
      <c r="I784" s="217"/>
      <c r="J784" s="212"/>
      <c r="K784" s="212"/>
      <c r="L784" s="218"/>
      <c r="M784" s="219"/>
      <c r="N784" s="220"/>
      <c r="O784" s="220"/>
      <c r="P784" s="220"/>
      <c r="Q784" s="220"/>
      <c r="R784" s="220"/>
      <c r="S784" s="220"/>
      <c r="T784" s="221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T784" s="222" t="s">
        <v>189</v>
      </c>
      <c r="AU784" s="222" t="s">
        <v>77</v>
      </c>
      <c r="AV784" s="12" t="s">
        <v>79</v>
      </c>
      <c r="AW784" s="12" t="s">
        <v>31</v>
      </c>
      <c r="AX784" s="12" t="s">
        <v>69</v>
      </c>
      <c r="AY784" s="222" t="s">
        <v>180</v>
      </c>
    </row>
    <row r="785" s="15" customFormat="1">
      <c r="A785" s="15"/>
      <c r="B785" s="248"/>
      <c r="C785" s="249"/>
      <c r="D785" s="213" t="s">
        <v>189</v>
      </c>
      <c r="E785" s="250" t="s">
        <v>19</v>
      </c>
      <c r="F785" s="251" t="s">
        <v>256</v>
      </c>
      <c r="G785" s="249"/>
      <c r="H785" s="252">
        <v>240</v>
      </c>
      <c r="I785" s="253"/>
      <c r="J785" s="249"/>
      <c r="K785" s="249"/>
      <c r="L785" s="254"/>
      <c r="M785" s="255"/>
      <c r="N785" s="256"/>
      <c r="O785" s="256"/>
      <c r="P785" s="256"/>
      <c r="Q785" s="256"/>
      <c r="R785" s="256"/>
      <c r="S785" s="256"/>
      <c r="T785" s="257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58" t="s">
        <v>189</v>
      </c>
      <c r="AU785" s="258" t="s">
        <v>77</v>
      </c>
      <c r="AV785" s="15" t="s">
        <v>195</v>
      </c>
      <c r="AW785" s="15" t="s">
        <v>31</v>
      </c>
      <c r="AX785" s="15" t="s">
        <v>69</v>
      </c>
      <c r="AY785" s="258" t="s">
        <v>180</v>
      </c>
    </row>
    <row r="786" s="14" customFormat="1">
      <c r="A786" s="14"/>
      <c r="B786" s="238"/>
      <c r="C786" s="239"/>
      <c r="D786" s="213" t="s">
        <v>189</v>
      </c>
      <c r="E786" s="240" t="s">
        <v>19</v>
      </c>
      <c r="F786" s="241" t="s">
        <v>835</v>
      </c>
      <c r="G786" s="239"/>
      <c r="H786" s="240" t="s">
        <v>19</v>
      </c>
      <c r="I786" s="242"/>
      <c r="J786" s="239"/>
      <c r="K786" s="239"/>
      <c r="L786" s="243"/>
      <c r="M786" s="244"/>
      <c r="N786" s="245"/>
      <c r="O786" s="245"/>
      <c r="P786" s="245"/>
      <c r="Q786" s="245"/>
      <c r="R786" s="245"/>
      <c r="S786" s="245"/>
      <c r="T786" s="246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47" t="s">
        <v>189</v>
      </c>
      <c r="AU786" s="247" t="s">
        <v>77</v>
      </c>
      <c r="AV786" s="14" t="s">
        <v>77</v>
      </c>
      <c r="AW786" s="14" t="s">
        <v>31</v>
      </c>
      <c r="AX786" s="14" t="s">
        <v>69</v>
      </c>
      <c r="AY786" s="247" t="s">
        <v>180</v>
      </c>
    </row>
    <row r="787" s="12" customFormat="1">
      <c r="A787" s="12"/>
      <c r="B787" s="211"/>
      <c r="C787" s="212"/>
      <c r="D787" s="213" t="s">
        <v>189</v>
      </c>
      <c r="E787" s="214" t="s">
        <v>19</v>
      </c>
      <c r="F787" s="215" t="s">
        <v>841</v>
      </c>
      <c r="G787" s="212"/>
      <c r="H787" s="216">
        <v>240</v>
      </c>
      <c r="I787" s="217"/>
      <c r="J787" s="212"/>
      <c r="K787" s="212"/>
      <c r="L787" s="218"/>
      <c r="M787" s="219"/>
      <c r="N787" s="220"/>
      <c r="O787" s="220"/>
      <c r="P787" s="220"/>
      <c r="Q787" s="220"/>
      <c r="R787" s="220"/>
      <c r="S787" s="220"/>
      <c r="T787" s="221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T787" s="222" t="s">
        <v>189</v>
      </c>
      <c r="AU787" s="222" t="s">
        <v>77</v>
      </c>
      <c r="AV787" s="12" t="s">
        <v>79</v>
      </c>
      <c r="AW787" s="12" t="s">
        <v>31</v>
      </c>
      <c r="AX787" s="12" t="s">
        <v>69</v>
      </c>
      <c r="AY787" s="222" t="s">
        <v>180</v>
      </c>
    </row>
    <row r="788" s="15" customFormat="1">
      <c r="A788" s="15"/>
      <c r="B788" s="248"/>
      <c r="C788" s="249"/>
      <c r="D788" s="213" t="s">
        <v>189</v>
      </c>
      <c r="E788" s="250" t="s">
        <v>19</v>
      </c>
      <c r="F788" s="251" t="s">
        <v>256</v>
      </c>
      <c r="G788" s="249"/>
      <c r="H788" s="252">
        <v>240</v>
      </c>
      <c r="I788" s="253"/>
      <c r="J788" s="249"/>
      <c r="K788" s="249"/>
      <c r="L788" s="254"/>
      <c r="M788" s="255"/>
      <c r="N788" s="256"/>
      <c r="O788" s="256"/>
      <c r="P788" s="256"/>
      <c r="Q788" s="256"/>
      <c r="R788" s="256"/>
      <c r="S788" s="256"/>
      <c r="T788" s="257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T788" s="258" t="s">
        <v>189</v>
      </c>
      <c r="AU788" s="258" t="s">
        <v>77</v>
      </c>
      <c r="AV788" s="15" t="s">
        <v>195</v>
      </c>
      <c r="AW788" s="15" t="s">
        <v>31</v>
      </c>
      <c r="AX788" s="15" t="s">
        <v>69</v>
      </c>
      <c r="AY788" s="258" t="s">
        <v>180</v>
      </c>
    </row>
    <row r="789" s="14" customFormat="1">
      <c r="A789" s="14"/>
      <c r="B789" s="238"/>
      <c r="C789" s="239"/>
      <c r="D789" s="213" t="s">
        <v>189</v>
      </c>
      <c r="E789" s="240" t="s">
        <v>19</v>
      </c>
      <c r="F789" s="241" t="s">
        <v>835</v>
      </c>
      <c r="G789" s="239"/>
      <c r="H789" s="240" t="s">
        <v>19</v>
      </c>
      <c r="I789" s="242"/>
      <c r="J789" s="239"/>
      <c r="K789" s="239"/>
      <c r="L789" s="243"/>
      <c r="M789" s="244"/>
      <c r="N789" s="245"/>
      <c r="O789" s="245"/>
      <c r="P789" s="245"/>
      <c r="Q789" s="245"/>
      <c r="R789" s="245"/>
      <c r="S789" s="245"/>
      <c r="T789" s="246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47" t="s">
        <v>189</v>
      </c>
      <c r="AU789" s="247" t="s">
        <v>77</v>
      </c>
      <c r="AV789" s="14" t="s">
        <v>77</v>
      </c>
      <c r="AW789" s="14" t="s">
        <v>31</v>
      </c>
      <c r="AX789" s="14" t="s">
        <v>69</v>
      </c>
      <c r="AY789" s="247" t="s">
        <v>180</v>
      </c>
    </row>
    <row r="790" s="12" customFormat="1">
      <c r="A790" s="12"/>
      <c r="B790" s="211"/>
      <c r="C790" s="212"/>
      <c r="D790" s="213" t="s">
        <v>189</v>
      </c>
      <c r="E790" s="214" t="s">
        <v>19</v>
      </c>
      <c r="F790" s="215" t="s">
        <v>842</v>
      </c>
      <c r="G790" s="212"/>
      <c r="H790" s="216">
        <v>240</v>
      </c>
      <c r="I790" s="217"/>
      <c r="J790" s="212"/>
      <c r="K790" s="212"/>
      <c r="L790" s="218"/>
      <c r="M790" s="219"/>
      <c r="N790" s="220"/>
      <c r="O790" s="220"/>
      <c r="P790" s="220"/>
      <c r="Q790" s="220"/>
      <c r="R790" s="220"/>
      <c r="S790" s="220"/>
      <c r="T790" s="221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T790" s="222" t="s">
        <v>189</v>
      </c>
      <c r="AU790" s="222" t="s">
        <v>77</v>
      </c>
      <c r="AV790" s="12" t="s">
        <v>79</v>
      </c>
      <c r="AW790" s="12" t="s">
        <v>31</v>
      </c>
      <c r="AX790" s="12" t="s">
        <v>69</v>
      </c>
      <c r="AY790" s="222" t="s">
        <v>180</v>
      </c>
    </row>
    <row r="791" s="15" customFormat="1">
      <c r="A791" s="15"/>
      <c r="B791" s="248"/>
      <c r="C791" s="249"/>
      <c r="D791" s="213" t="s">
        <v>189</v>
      </c>
      <c r="E791" s="250" t="s">
        <v>19</v>
      </c>
      <c r="F791" s="251" t="s">
        <v>256</v>
      </c>
      <c r="G791" s="249"/>
      <c r="H791" s="252">
        <v>240</v>
      </c>
      <c r="I791" s="253"/>
      <c r="J791" s="249"/>
      <c r="K791" s="249"/>
      <c r="L791" s="254"/>
      <c r="M791" s="255"/>
      <c r="N791" s="256"/>
      <c r="O791" s="256"/>
      <c r="P791" s="256"/>
      <c r="Q791" s="256"/>
      <c r="R791" s="256"/>
      <c r="S791" s="256"/>
      <c r="T791" s="257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58" t="s">
        <v>189</v>
      </c>
      <c r="AU791" s="258" t="s">
        <v>77</v>
      </c>
      <c r="AV791" s="15" t="s">
        <v>195</v>
      </c>
      <c r="AW791" s="15" t="s">
        <v>31</v>
      </c>
      <c r="AX791" s="15" t="s">
        <v>69</v>
      </c>
      <c r="AY791" s="258" t="s">
        <v>180</v>
      </c>
    </row>
    <row r="792" s="14" customFormat="1">
      <c r="A792" s="14"/>
      <c r="B792" s="238"/>
      <c r="C792" s="239"/>
      <c r="D792" s="213" t="s">
        <v>189</v>
      </c>
      <c r="E792" s="240" t="s">
        <v>19</v>
      </c>
      <c r="F792" s="241" t="s">
        <v>843</v>
      </c>
      <c r="G792" s="239"/>
      <c r="H792" s="240" t="s">
        <v>19</v>
      </c>
      <c r="I792" s="242"/>
      <c r="J792" s="239"/>
      <c r="K792" s="239"/>
      <c r="L792" s="243"/>
      <c r="M792" s="244"/>
      <c r="N792" s="245"/>
      <c r="O792" s="245"/>
      <c r="P792" s="245"/>
      <c r="Q792" s="245"/>
      <c r="R792" s="245"/>
      <c r="S792" s="245"/>
      <c r="T792" s="246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47" t="s">
        <v>189</v>
      </c>
      <c r="AU792" s="247" t="s">
        <v>77</v>
      </c>
      <c r="AV792" s="14" t="s">
        <v>77</v>
      </c>
      <c r="AW792" s="14" t="s">
        <v>31</v>
      </c>
      <c r="AX792" s="14" t="s">
        <v>69</v>
      </c>
      <c r="AY792" s="247" t="s">
        <v>180</v>
      </c>
    </row>
    <row r="793" s="12" customFormat="1">
      <c r="A793" s="12"/>
      <c r="B793" s="211"/>
      <c r="C793" s="212"/>
      <c r="D793" s="213" t="s">
        <v>189</v>
      </c>
      <c r="E793" s="214" t="s">
        <v>19</v>
      </c>
      <c r="F793" s="215" t="s">
        <v>844</v>
      </c>
      <c r="G793" s="212"/>
      <c r="H793" s="216">
        <v>85</v>
      </c>
      <c r="I793" s="217"/>
      <c r="J793" s="212"/>
      <c r="K793" s="212"/>
      <c r="L793" s="218"/>
      <c r="M793" s="219"/>
      <c r="N793" s="220"/>
      <c r="O793" s="220"/>
      <c r="P793" s="220"/>
      <c r="Q793" s="220"/>
      <c r="R793" s="220"/>
      <c r="S793" s="220"/>
      <c r="T793" s="221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T793" s="222" t="s">
        <v>189</v>
      </c>
      <c r="AU793" s="222" t="s">
        <v>77</v>
      </c>
      <c r="AV793" s="12" t="s">
        <v>79</v>
      </c>
      <c r="AW793" s="12" t="s">
        <v>31</v>
      </c>
      <c r="AX793" s="12" t="s">
        <v>69</v>
      </c>
      <c r="AY793" s="222" t="s">
        <v>180</v>
      </c>
    </row>
    <row r="794" s="15" customFormat="1">
      <c r="A794" s="15"/>
      <c r="B794" s="248"/>
      <c r="C794" s="249"/>
      <c r="D794" s="213" t="s">
        <v>189</v>
      </c>
      <c r="E794" s="250" t="s">
        <v>19</v>
      </c>
      <c r="F794" s="251" t="s">
        <v>256</v>
      </c>
      <c r="G794" s="249"/>
      <c r="H794" s="252">
        <v>85</v>
      </c>
      <c r="I794" s="253"/>
      <c r="J794" s="249"/>
      <c r="K794" s="249"/>
      <c r="L794" s="254"/>
      <c r="M794" s="255"/>
      <c r="N794" s="256"/>
      <c r="O794" s="256"/>
      <c r="P794" s="256"/>
      <c r="Q794" s="256"/>
      <c r="R794" s="256"/>
      <c r="S794" s="256"/>
      <c r="T794" s="257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58" t="s">
        <v>189</v>
      </c>
      <c r="AU794" s="258" t="s">
        <v>77</v>
      </c>
      <c r="AV794" s="15" t="s">
        <v>195</v>
      </c>
      <c r="AW794" s="15" t="s">
        <v>31</v>
      </c>
      <c r="AX794" s="15" t="s">
        <v>69</v>
      </c>
      <c r="AY794" s="258" t="s">
        <v>180</v>
      </c>
    </row>
    <row r="795" s="14" customFormat="1">
      <c r="A795" s="14"/>
      <c r="B795" s="238"/>
      <c r="C795" s="239"/>
      <c r="D795" s="213" t="s">
        <v>189</v>
      </c>
      <c r="E795" s="240" t="s">
        <v>19</v>
      </c>
      <c r="F795" s="241" t="s">
        <v>843</v>
      </c>
      <c r="G795" s="239"/>
      <c r="H795" s="240" t="s">
        <v>19</v>
      </c>
      <c r="I795" s="242"/>
      <c r="J795" s="239"/>
      <c r="K795" s="239"/>
      <c r="L795" s="243"/>
      <c r="M795" s="244"/>
      <c r="N795" s="245"/>
      <c r="O795" s="245"/>
      <c r="P795" s="245"/>
      <c r="Q795" s="245"/>
      <c r="R795" s="245"/>
      <c r="S795" s="245"/>
      <c r="T795" s="24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189</v>
      </c>
      <c r="AU795" s="247" t="s">
        <v>77</v>
      </c>
      <c r="AV795" s="14" t="s">
        <v>77</v>
      </c>
      <c r="AW795" s="14" t="s">
        <v>31</v>
      </c>
      <c r="AX795" s="14" t="s">
        <v>69</v>
      </c>
      <c r="AY795" s="247" t="s">
        <v>180</v>
      </c>
    </row>
    <row r="796" s="12" customFormat="1">
      <c r="A796" s="12"/>
      <c r="B796" s="211"/>
      <c r="C796" s="212"/>
      <c r="D796" s="213" t="s">
        <v>189</v>
      </c>
      <c r="E796" s="214" t="s">
        <v>19</v>
      </c>
      <c r="F796" s="215" t="s">
        <v>844</v>
      </c>
      <c r="G796" s="212"/>
      <c r="H796" s="216">
        <v>85</v>
      </c>
      <c r="I796" s="217"/>
      <c r="J796" s="212"/>
      <c r="K796" s="212"/>
      <c r="L796" s="218"/>
      <c r="M796" s="219"/>
      <c r="N796" s="220"/>
      <c r="O796" s="220"/>
      <c r="P796" s="220"/>
      <c r="Q796" s="220"/>
      <c r="R796" s="220"/>
      <c r="S796" s="220"/>
      <c r="T796" s="221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T796" s="222" t="s">
        <v>189</v>
      </c>
      <c r="AU796" s="222" t="s">
        <v>77</v>
      </c>
      <c r="AV796" s="12" t="s">
        <v>79</v>
      </c>
      <c r="AW796" s="12" t="s">
        <v>31</v>
      </c>
      <c r="AX796" s="12" t="s">
        <v>69</v>
      </c>
      <c r="AY796" s="222" t="s">
        <v>180</v>
      </c>
    </row>
    <row r="797" s="15" customFormat="1">
      <c r="A797" s="15"/>
      <c r="B797" s="248"/>
      <c r="C797" s="249"/>
      <c r="D797" s="213" t="s">
        <v>189</v>
      </c>
      <c r="E797" s="250" t="s">
        <v>19</v>
      </c>
      <c r="F797" s="251" t="s">
        <v>256</v>
      </c>
      <c r="G797" s="249"/>
      <c r="H797" s="252">
        <v>85</v>
      </c>
      <c r="I797" s="253"/>
      <c r="J797" s="249"/>
      <c r="K797" s="249"/>
      <c r="L797" s="254"/>
      <c r="M797" s="255"/>
      <c r="N797" s="256"/>
      <c r="O797" s="256"/>
      <c r="P797" s="256"/>
      <c r="Q797" s="256"/>
      <c r="R797" s="256"/>
      <c r="S797" s="256"/>
      <c r="T797" s="257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T797" s="258" t="s">
        <v>189</v>
      </c>
      <c r="AU797" s="258" t="s">
        <v>77</v>
      </c>
      <c r="AV797" s="15" t="s">
        <v>195</v>
      </c>
      <c r="AW797" s="15" t="s">
        <v>31</v>
      </c>
      <c r="AX797" s="15" t="s">
        <v>69</v>
      </c>
      <c r="AY797" s="258" t="s">
        <v>180</v>
      </c>
    </row>
    <row r="798" s="14" customFormat="1">
      <c r="A798" s="14"/>
      <c r="B798" s="238"/>
      <c r="C798" s="239"/>
      <c r="D798" s="213" t="s">
        <v>189</v>
      </c>
      <c r="E798" s="240" t="s">
        <v>19</v>
      </c>
      <c r="F798" s="241" t="s">
        <v>845</v>
      </c>
      <c r="G798" s="239"/>
      <c r="H798" s="240" t="s">
        <v>19</v>
      </c>
      <c r="I798" s="242"/>
      <c r="J798" s="239"/>
      <c r="K798" s="239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189</v>
      </c>
      <c r="AU798" s="247" t="s">
        <v>77</v>
      </c>
      <c r="AV798" s="14" t="s">
        <v>77</v>
      </c>
      <c r="AW798" s="14" t="s">
        <v>31</v>
      </c>
      <c r="AX798" s="14" t="s">
        <v>69</v>
      </c>
      <c r="AY798" s="247" t="s">
        <v>180</v>
      </c>
    </row>
    <row r="799" s="12" customFormat="1">
      <c r="A799" s="12"/>
      <c r="B799" s="211"/>
      <c r="C799" s="212"/>
      <c r="D799" s="213" t="s">
        <v>189</v>
      </c>
      <c r="E799" s="214" t="s">
        <v>19</v>
      </c>
      <c r="F799" s="215" t="s">
        <v>846</v>
      </c>
      <c r="G799" s="212"/>
      <c r="H799" s="216">
        <v>5.7599999999999998</v>
      </c>
      <c r="I799" s="217"/>
      <c r="J799" s="212"/>
      <c r="K799" s="212"/>
      <c r="L799" s="218"/>
      <c r="M799" s="219"/>
      <c r="N799" s="220"/>
      <c r="O799" s="220"/>
      <c r="P799" s="220"/>
      <c r="Q799" s="220"/>
      <c r="R799" s="220"/>
      <c r="S799" s="220"/>
      <c r="T799" s="221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T799" s="222" t="s">
        <v>189</v>
      </c>
      <c r="AU799" s="222" t="s">
        <v>77</v>
      </c>
      <c r="AV799" s="12" t="s">
        <v>79</v>
      </c>
      <c r="AW799" s="12" t="s">
        <v>31</v>
      </c>
      <c r="AX799" s="12" t="s">
        <v>69</v>
      </c>
      <c r="AY799" s="222" t="s">
        <v>180</v>
      </c>
    </row>
    <row r="800" s="15" customFormat="1">
      <c r="A800" s="15"/>
      <c r="B800" s="248"/>
      <c r="C800" s="249"/>
      <c r="D800" s="213" t="s">
        <v>189</v>
      </c>
      <c r="E800" s="250" t="s">
        <v>19</v>
      </c>
      <c r="F800" s="251" t="s">
        <v>256</v>
      </c>
      <c r="G800" s="249"/>
      <c r="H800" s="252">
        <v>5.7599999999999998</v>
      </c>
      <c r="I800" s="253"/>
      <c r="J800" s="249"/>
      <c r="K800" s="249"/>
      <c r="L800" s="254"/>
      <c r="M800" s="255"/>
      <c r="N800" s="256"/>
      <c r="O800" s="256"/>
      <c r="P800" s="256"/>
      <c r="Q800" s="256"/>
      <c r="R800" s="256"/>
      <c r="S800" s="256"/>
      <c r="T800" s="257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58" t="s">
        <v>189</v>
      </c>
      <c r="AU800" s="258" t="s">
        <v>77</v>
      </c>
      <c r="AV800" s="15" t="s">
        <v>195</v>
      </c>
      <c r="AW800" s="15" t="s">
        <v>31</v>
      </c>
      <c r="AX800" s="15" t="s">
        <v>69</v>
      </c>
      <c r="AY800" s="258" t="s">
        <v>180</v>
      </c>
    </row>
    <row r="801" s="13" customFormat="1">
      <c r="A801" s="13"/>
      <c r="B801" s="223"/>
      <c r="C801" s="224"/>
      <c r="D801" s="213" t="s">
        <v>189</v>
      </c>
      <c r="E801" s="225" t="s">
        <v>19</v>
      </c>
      <c r="F801" s="226" t="s">
        <v>194</v>
      </c>
      <c r="G801" s="224"/>
      <c r="H801" s="227">
        <v>895.75999999999999</v>
      </c>
      <c r="I801" s="228"/>
      <c r="J801" s="224"/>
      <c r="K801" s="224"/>
      <c r="L801" s="229"/>
      <c r="M801" s="230"/>
      <c r="N801" s="231"/>
      <c r="O801" s="231"/>
      <c r="P801" s="231"/>
      <c r="Q801" s="231"/>
      <c r="R801" s="231"/>
      <c r="S801" s="231"/>
      <c r="T801" s="23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3" t="s">
        <v>189</v>
      </c>
      <c r="AU801" s="233" t="s">
        <v>77</v>
      </c>
      <c r="AV801" s="13" t="s">
        <v>185</v>
      </c>
      <c r="AW801" s="13" t="s">
        <v>31</v>
      </c>
      <c r="AX801" s="13" t="s">
        <v>77</v>
      </c>
      <c r="AY801" s="233" t="s">
        <v>180</v>
      </c>
    </row>
    <row r="802" s="2" customFormat="1" ht="37.8" customHeight="1">
      <c r="A802" s="40"/>
      <c r="B802" s="41"/>
      <c r="C802" s="198" t="s">
        <v>847</v>
      </c>
      <c r="D802" s="198" t="s">
        <v>181</v>
      </c>
      <c r="E802" s="199" t="s">
        <v>848</v>
      </c>
      <c r="F802" s="200" t="s">
        <v>849</v>
      </c>
      <c r="G802" s="201" t="s">
        <v>307</v>
      </c>
      <c r="H802" s="202">
        <v>276</v>
      </c>
      <c r="I802" s="203"/>
      <c r="J802" s="204">
        <f>ROUND(I802*H802,2)</f>
        <v>0</v>
      </c>
      <c r="K802" s="200" t="s">
        <v>19</v>
      </c>
      <c r="L802" s="46"/>
      <c r="M802" s="205" t="s">
        <v>19</v>
      </c>
      <c r="N802" s="206" t="s">
        <v>40</v>
      </c>
      <c r="O802" s="86"/>
      <c r="P802" s="207">
        <f>O802*H802</f>
        <v>0</v>
      </c>
      <c r="Q802" s="207">
        <v>0</v>
      </c>
      <c r="R802" s="207">
        <f>Q802*H802</f>
        <v>0</v>
      </c>
      <c r="S802" s="207">
        <v>0</v>
      </c>
      <c r="T802" s="208">
        <f>S802*H802</f>
        <v>0</v>
      </c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R802" s="209" t="s">
        <v>216</v>
      </c>
      <c r="AT802" s="209" t="s">
        <v>181</v>
      </c>
      <c r="AU802" s="209" t="s">
        <v>77</v>
      </c>
      <c r="AY802" s="19" t="s">
        <v>180</v>
      </c>
      <c r="BE802" s="210">
        <f>IF(N802="základní",J802,0)</f>
        <v>0</v>
      </c>
      <c r="BF802" s="210">
        <f>IF(N802="snížená",J802,0)</f>
        <v>0</v>
      </c>
      <c r="BG802" s="210">
        <f>IF(N802="zákl. přenesená",J802,0)</f>
        <v>0</v>
      </c>
      <c r="BH802" s="210">
        <f>IF(N802="sníž. přenesená",J802,0)</f>
        <v>0</v>
      </c>
      <c r="BI802" s="210">
        <f>IF(N802="nulová",J802,0)</f>
        <v>0</v>
      </c>
      <c r="BJ802" s="19" t="s">
        <v>77</v>
      </c>
      <c r="BK802" s="210">
        <f>ROUND(I802*H802,2)</f>
        <v>0</v>
      </c>
      <c r="BL802" s="19" t="s">
        <v>216</v>
      </c>
      <c r="BM802" s="209" t="s">
        <v>850</v>
      </c>
    </row>
    <row r="803" s="14" customFormat="1">
      <c r="A803" s="14"/>
      <c r="B803" s="238"/>
      <c r="C803" s="239"/>
      <c r="D803" s="213" t="s">
        <v>189</v>
      </c>
      <c r="E803" s="240" t="s">
        <v>19</v>
      </c>
      <c r="F803" s="241" t="s">
        <v>835</v>
      </c>
      <c r="G803" s="239"/>
      <c r="H803" s="240" t="s">
        <v>19</v>
      </c>
      <c r="I803" s="242"/>
      <c r="J803" s="239"/>
      <c r="K803" s="239"/>
      <c r="L803" s="243"/>
      <c r="M803" s="244"/>
      <c r="N803" s="245"/>
      <c r="O803" s="245"/>
      <c r="P803" s="245"/>
      <c r="Q803" s="245"/>
      <c r="R803" s="245"/>
      <c r="S803" s="245"/>
      <c r="T803" s="246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47" t="s">
        <v>189</v>
      </c>
      <c r="AU803" s="247" t="s">
        <v>77</v>
      </c>
      <c r="AV803" s="14" t="s">
        <v>77</v>
      </c>
      <c r="AW803" s="14" t="s">
        <v>31</v>
      </c>
      <c r="AX803" s="14" t="s">
        <v>69</v>
      </c>
      <c r="AY803" s="247" t="s">
        <v>180</v>
      </c>
    </row>
    <row r="804" s="12" customFormat="1">
      <c r="A804" s="12"/>
      <c r="B804" s="211"/>
      <c r="C804" s="212"/>
      <c r="D804" s="213" t="s">
        <v>189</v>
      </c>
      <c r="E804" s="214" t="s">
        <v>19</v>
      </c>
      <c r="F804" s="215" t="s">
        <v>840</v>
      </c>
      <c r="G804" s="212"/>
      <c r="H804" s="216">
        <v>240</v>
      </c>
      <c r="I804" s="217"/>
      <c r="J804" s="212"/>
      <c r="K804" s="212"/>
      <c r="L804" s="218"/>
      <c r="M804" s="219"/>
      <c r="N804" s="220"/>
      <c r="O804" s="220"/>
      <c r="P804" s="220"/>
      <c r="Q804" s="220"/>
      <c r="R804" s="220"/>
      <c r="S804" s="220"/>
      <c r="T804" s="221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T804" s="222" t="s">
        <v>189</v>
      </c>
      <c r="AU804" s="222" t="s">
        <v>77</v>
      </c>
      <c r="AV804" s="12" t="s">
        <v>79</v>
      </c>
      <c r="AW804" s="12" t="s">
        <v>31</v>
      </c>
      <c r="AX804" s="12" t="s">
        <v>69</v>
      </c>
      <c r="AY804" s="222" t="s">
        <v>180</v>
      </c>
    </row>
    <row r="805" s="12" customFormat="1">
      <c r="A805" s="12"/>
      <c r="B805" s="211"/>
      <c r="C805" s="212"/>
      <c r="D805" s="213" t="s">
        <v>189</v>
      </c>
      <c r="E805" s="214" t="s">
        <v>19</v>
      </c>
      <c r="F805" s="215" t="s">
        <v>851</v>
      </c>
      <c r="G805" s="212"/>
      <c r="H805" s="216">
        <v>36</v>
      </c>
      <c r="I805" s="217"/>
      <c r="J805" s="212"/>
      <c r="K805" s="212"/>
      <c r="L805" s="218"/>
      <c r="M805" s="219"/>
      <c r="N805" s="220"/>
      <c r="O805" s="220"/>
      <c r="P805" s="220"/>
      <c r="Q805" s="220"/>
      <c r="R805" s="220"/>
      <c r="S805" s="220"/>
      <c r="T805" s="221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T805" s="222" t="s">
        <v>189</v>
      </c>
      <c r="AU805" s="222" t="s">
        <v>77</v>
      </c>
      <c r="AV805" s="12" t="s">
        <v>79</v>
      </c>
      <c r="AW805" s="12" t="s">
        <v>31</v>
      </c>
      <c r="AX805" s="12" t="s">
        <v>69</v>
      </c>
      <c r="AY805" s="222" t="s">
        <v>180</v>
      </c>
    </row>
    <row r="806" s="15" customFormat="1">
      <c r="A806" s="15"/>
      <c r="B806" s="248"/>
      <c r="C806" s="249"/>
      <c r="D806" s="213" t="s">
        <v>189</v>
      </c>
      <c r="E806" s="250" t="s">
        <v>19</v>
      </c>
      <c r="F806" s="251" t="s">
        <v>256</v>
      </c>
      <c r="G806" s="249"/>
      <c r="H806" s="252">
        <v>276</v>
      </c>
      <c r="I806" s="253"/>
      <c r="J806" s="249"/>
      <c r="K806" s="249"/>
      <c r="L806" s="254"/>
      <c r="M806" s="255"/>
      <c r="N806" s="256"/>
      <c r="O806" s="256"/>
      <c r="P806" s="256"/>
      <c r="Q806" s="256"/>
      <c r="R806" s="256"/>
      <c r="S806" s="256"/>
      <c r="T806" s="257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58" t="s">
        <v>189</v>
      </c>
      <c r="AU806" s="258" t="s">
        <v>77</v>
      </c>
      <c r="AV806" s="15" t="s">
        <v>195</v>
      </c>
      <c r="AW806" s="15" t="s">
        <v>31</v>
      </c>
      <c r="AX806" s="15" t="s">
        <v>69</v>
      </c>
      <c r="AY806" s="258" t="s">
        <v>180</v>
      </c>
    </row>
    <row r="807" s="13" customFormat="1">
      <c r="A807" s="13"/>
      <c r="B807" s="223"/>
      <c r="C807" s="224"/>
      <c r="D807" s="213" t="s">
        <v>189</v>
      </c>
      <c r="E807" s="225" t="s">
        <v>19</v>
      </c>
      <c r="F807" s="226" t="s">
        <v>194</v>
      </c>
      <c r="G807" s="224"/>
      <c r="H807" s="227">
        <v>276</v>
      </c>
      <c r="I807" s="228"/>
      <c r="J807" s="224"/>
      <c r="K807" s="224"/>
      <c r="L807" s="229"/>
      <c r="M807" s="230"/>
      <c r="N807" s="231"/>
      <c r="O807" s="231"/>
      <c r="P807" s="231"/>
      <c r="Q807" s="231"/>
      <c r="R807" s="231"/>
      <c r="S807" s="231"/>
      <c r="T807" s="23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3" t="s">
        <v>189</v>
      </c>
      <c r="AU807" s="233" t="s">
        <v>77</v>
      </c>
      <c r="AV807" s="13" t="s">
        <v>185</v>
      </c>
      <c r="AW807" s="13" t="s">
        <v>31</v>
      </c>
      <c r="AX807" s="13" t="s">
        <v>77</v>
      </c>
      <c r="AY807" s="233" t="s">
        <v>180</v>
      </c>
    </row>
    <row r="808" s="2" customFormat="1" ht="37.8" customHeight="1">
      <c r="A808" s="40"/>
      <c r="B808" s="41"/>
      <c r="C808" s="198" t="s">
        <v>608</v>
      </c>
      <c r="D808" s="198" t="s">
        <v>181</v>
      </c>
      <c r="E808" s="199" t="s">
        <v>852</v>
      </c>
      <c r="F808" s="200" t="s">
        <v>853</v>
      </c>
      <c r="G808" s="201" t="s">
        <v>307</v>
      </c>
      <c r="H808" s="202">
        <v>754.12400000000002</v>
      </c>
      <c r="I808" s="203"/>
      <c r="J808" s="204">
        <f>ROUND(I808*H808,2)</f>
        <v>0</v>
      </c>
      <c r="K808" s="200" t="s">
        <v>19</v>
      </c>
      <c r="L808" s="46"/>
      <c r="M808" s="205" t="s">
        <v>19</v>
      </c>
      <c r="N808" s="206" t="s">
        <v>40</v>
      </c>
      <c r="O808" s="86"/>
      <c r="P808" s="207">
        <f>O808*H808</f>
        <v>0</v>
      </c>
      <c r="Q808" s="207">
        <v>0</v>
      </c>
      <c r="R808" s="207">
        <f>Q808*H808</f>
        <v>0</v>
      </c>
      <c r="S808" s="207">
        <v>0</v>
      </c>
      <c r="T808" s="208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09" t="s">
        <v>216</v>
      </c>
      <c r="AT808" s="209" t="s">
        <v>181</v>
      </c>
      <c r="AU808" s="209" t="s">
        <v>77</v>
      </c>
      <c r="AY808" s="19" t="s">
        <v>180</v>
      </c>
      <c r="BE808" s="210">
        <f>IF(N808="základní",J808,0)</f>
        <v>0</v>
      </c>
      <c r="BF808" s="210">
        <f>IF(N808="snížená",J808,0)</f>
        <v>0</v>
      </c>
      <c r="BG808" s="210">
        <f>IF(N808="zákl. přenesená",J808,0)</f>
        <v>0</v>
      </c>
      <c r="BH808" s="210">
        <f>IF(N808="sníž. přenesená",J808,0)</f>
        <v>0</v>
      </c>
      <c r="BI808" s="210">
        <f>IF(N808="nulová",J808,0)</f>
        <v>0</v>
      </c>
      <c r="BJ808" s="19" t="s">
        <v>77</v>
      </c>
      <c r="BK808" s="210">
        <f>ROUND(I808*H808,2)</f>
        <v>0</v>
      </c>
      <c r="BL808" s="19" t="s">
        <v>216</v>
      </c>
      <c r="BM808" s="209" t="s">
        <v>854</v>
      </c>
    </row>
    <row r="809" s="14" customFormat="1">
      <c r="A809" s="14"/>
      <c r="B809" s="238"/>
      <c r="C809" s="239"/>
      <c r="D809" s="213" t="s">
        <v>189</v>
      </c>
      <c r="E809" s="240" t="s">
        <v>19</v>
      </c>
      <c r="F809" s="241" t="s">
        <v>835</v>
      </c>
      <c r="G809" s="239"/>
      <c r="H809" s="240" t="s">
        <v>19</v>
      </c>
      <c r="I809" s="242"/>
      <c r="J809" s="239"/>
      <c r="K809" s="239"/>
      <c r="L809" s="243"/>
      <c r="M809" s="244"/>
      <c r="N809" s="245"/>
      <c r="O809" s="245"/>
      <c r="P809" s="245"/>
      <c r="Q809" s="245"/>
      <c r="R809" s="245"/>
      <c r="S809" s="245"/>
      <c r="T809" s="24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7" t="s">
        <v>189</v>
      </c>
      <c r="AU809" s="247" t="s">
        <v>77</v>
      </c>
      <c r="AV809" s="14" t="s">
        <v>77</v>
      </c>
      <c r="AW809" s="14" t="s">
        <v>31</v>
      </c>
      <c r="AX809" s="14" t="s">
        <v>69</v>
      </c>
      <c r="AY809" s="247" t="s">
        <v>180</v>
      </c>
    </row>
    <row r="810" s="12" customFormat="1">
      <c r="A810" s="12"/>
      <c r="B810" s="211"/>
      <c r="C810" s="212"/>
      <c r="D810" s="213" t="s">
        <v>189</v>
      </c>
      <c r="E810" s="214" t="s">
        <v>19</v>
      </c>
      <c r="F810" s="215" t="s">
        <v>841</v>
      </c>
      <c r="G810" s="212"/>
      <c r="H810" s="216">
        <v>240</v>
      </c>
      <c r="I810" s="217"/>
      <c r="J810" s="212"/>
      <c r="K810" s="212"/>
      <c r="L810" s="218"/>
      <c r="M810" s="219"/>
      <c r="N810" s="220"/>
      <c r="O810" s="220"/>
      <c r="P810" s="220"/>
      <c r="Q810" s="220"/>
      <c r="R810" s="220"/>
      <c r="S810" s="220"/>
      <c r="T810" s="221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T810" s="222" t="s">
        <v>189</v>
      </c>
      <c r="AU810" s="222" t="s">
        <v>77</v>
      </c>
      <c r="AV810" s="12" t="s">
        <v>79</v>
      </c>
      <c r="AW810" s="12" t="s">
        <v>31</v>
      </c>
      <c r="AX810" s="12" t="s">
        <v>69</v>
      </c>
      <c r="AY810" s="222" t="s">
        <v>180</v>
      </c>
    </row>
    <row r="811" s="12" customFormat="1">
      <c r="A811" s="12"/>
      <c r="B811" s="211"/>
      <c r="C811" s="212"/>
      <c r="D811" s="213" t="s">
        <v>189</v>
      </c>
      <c r="E811" s="214" t="s">
        <v>19</v>
      </c>
      <c r="F811" s="215" t="s">
        <v>851</v>
      </c>
      <c r="G811" s="212"/>
      <c r="H811" s="216">
        <v>36</v>
      </c>
      <c r="I811" s="217"/>
      <c r="J811" s="212"/>
      <c r="K811" s="212"/>
      <c r="L811" s="218"/>
      <c r="M811" s="219"/>
      <c r="N811" s="220"/>
      <c r="O811" s="220"/>
      <c r="P811" s="220"/>
      <c r="Q811" s="220"/>
      <c r="R811" s="220"/>
      <c r="S811" s="220"/>
      <c r="T811" s="221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T811" s="222" t="s">
        <v>189</v>
      </c>
      <c r="AU811" s="222" t="s">
        <v>77</v>
      </c>
      <c r="AV811" s="12" t="s">
        <v>79</v>
      </c>
      <c r="AW811" s="12" t="s">
        <v>31</v>
      </c>
      <c r="AX811" s="12" t="s">
        <v>69</v>
      </c>
      <c r="AY811" s="222" t="s">
        <v>180</v>
      </c>
    </row>
    <row r="812" s="15" customFormat="1">
      <c r="A812" s="15"/>
      <c r="B812" s="248"/>
      <c r="C812" s="249"/>
      <c r="D812" s="213" t="s">
        <v>189</v>
      </c>
      <c r="E812" s="250" t="s">
        <v>19</v>
      </c>
      <c r="F812" s="251" t="s">
        <v>256</v>
      </c>
      <c r="G812" s="249"/>
      <c r="H812" s="252">
        <v>276</v>
      </c>
      <c r="I812" s="253"/>
      <c r="J812" s="249"/>
      <c r="K812" s="249"/>
      <c r="L812" s="254"/>
      <c r="M812" s="255"/>
      <c r="N812" s="256"/>
      <c r="O812" s="256"/>
      <c r="P812" s="256"/>
      <c r="Q812" s="256"/>
      <c r="R812" s="256"/>
      <c r="S812" s="256"/>
      <c r="T812" s="257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T812" s="258" t="s">
        <v>189</v>
      </c>
      <c r="AU812" s="258" t="s">
        <v>77</v>
      </c>
      <c r="AV812" s="15" t="s">
        <v>195</v>
      </c>
      <c r="AW812" s="15" t="s">
        <v>31</v>
      </c>
      <c r="AX812" s="15" t="s">
        <v>69</v>
      </c>
      <c r="AY812" s="258" t="s">
        <v>180</v>
      </c>
    </row>
    <row r="813" s="14" customFormat="1">
      <c r="A813" s="14"/>
      <c r="B813" s="238"/>
      <c r="C813" s="239"/>
      <c r="D813" s="213" t="s">
        <v>189</v>
      </c>
      <c r="E813" s="240" t="s">
        <v>19</v>
      </c>
      <c r="F813" s="241" t="s">
        <v>835</v>
      </c>
      <c r="G813" s="239"/>
      <c r="H813" s="240" t="s">
        <v>19</v>
      </c>
      <c r="I813" s="242"/>
      <c r="J813" s="239"/>
      <c r="K813" s="239"/>
      <c r="L813" s="243"/>
      <c r="M813" s="244"/>
      <c r="N813" s="245"/>
      <c r="O813" s="245"/>
      <c r="P813" s="245"/>
      <c r="Q813" s="245"/>
      <c r="R813" s="245"/>
      <c r="S813" s="245"/>
      <c r="T813" s="24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47" t="s">
        <v>189</v>
      </c>
      <c r="AU813" s="247" t="s">
        <v>77</v>
      </c>
      <c r="AV813" s="14" t="s">
        <v>77</v>
      </c>
      <c r="AW813" s="14" t="s">
        <v>31</v>
      </c>
      <c r="AX813" s="14" t="s">
        <v>69</v>
      </c>
      <c r="AY813" s="247" t="s">
        <v>180</v>
      </c>
    </row>
    <row r="814" s="12" customFormat="1">
      <c r="A814" s="12"/>
      <c r="B814" s="211"/>
      <c r="C814" s="212"/>
      <c r="D814" s="213" t="s">
        <v>189</v>
      </c>
      <c r="E814" s="214" t="s">
        <v>19</v>
      </c>
      <c r="F814" s="215" t="s">
        <v>841</v>
      </c>
      <c r="G814" s="212"/>
      <c r="H814" s="216">
        <v>240</v>
      </c>
      <c r="I814" s="217"/>
      <c r="J814" s="212"/>
      <c r="K814" s="212"/>
      <c r="L814" s="218"/>
      <c r="M814" s="219"/>
      <c r="N814" s="220"/>
      <c r="O814" s="220"/>
      <c r="P814" s="220"/>
      <c r="Q814" s="220"/>
      <c r="R814" s="220"/>
      <c r="S814" s="220"/>
      <c r="T814" s="221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T814" s="222" t="s">
        <v>189</v>
      </c>
      <c r="AU814" s="222" t="s">
        <v>77</v>
      </c>
      <c r="AV814" s="12" t="s">
        <v>79</v>
      </c>
      <c r="AW814" s="12" t="s">
        <v>31</v>
      </c>
      <c r="AX814" s="12" t="s">
        <v>69</v>
      </c>
      <c r="AY814" s="222" t="s">
        <v>180</v>
      </c>
    </row>
    <row r="815" s="12" customFormat="1">
      <c r="A815" s="12"/>
      <c r="B815" s="211"/>
      <c r="C815" s="212"/>
      <c r="D815" s="213" t="s">
        <v>189</v>
      </c>
      <c r="E815" s="214" t="s">
        <v>19</v>
      </c>
      <c r="F815" s="215" t="s">
        <v>851</v>
      </c>
      <c r="G815" s="212"/>
      <c r="H815" s="216">
        <v>36</v>
      </c>
      <c r="I815" s="217"/>
      <c r="J815" s="212"/>
      <c r="K815" s="212"/>
      <c r="L815" s="218"/>
      <c r="M815" s="219"/>
      <c r="N815" s="220"/>
      <c r="O815" s="220"/>
      <c r="P815" s="220"/>
      <c r="Q815" s="220"/>
      <c r="R815" s="220"/>
      <c r="S815" s="220"/>
      <c r="T815" s="221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T815" s="222" t="s">
        <v>189</v>
      </c>
      <c r="AU815" s="222" t="s">
        <v>77</v>
      </c>
      <c r="AV815" s="12" t="s">
        <v>79</v>
      </c>
      <c r="AW815" s="12" t="s">
        <v>31</v>
      </c>
      <c r="AX815" s="12" t="s">
        <v>69</v>
      </c>
      <c r="AY815" s="222" t="s">
        <v>180</v>
      </c>
    </row>
    <row r="816" s="15" customFormat="1">
      <c r="A816" s="15"/>
      <c r="B816" s="248"/>
      <c r="C816" s="249"/>
      <c r="D816" s="213" t="s">
        <v>189</v>
      </c>
      <c r="E816" s="250" t="s">
        <v>19</v>
      </c>
      <c r="F816" s="251" t="s">
        <v>256</v>
      </c>
      <c r="G816" s="249"/>
      <c r="H816" s="252">
        <v>276</v>
      </c>
      <c r="I816" s="253"/>
      <c r="J816" s="249"/>
      <c r="K816" s="249"/>
      <c r="L816" s="254"/>
      <c r="M816" s="255"/>
      <c r="N816" s="256"/>
      <c r="O816" s="256"/>
      <c r="P816" s="256"/>
      <c r="Q816" s="256"/>
      <c r="R816" s="256"/>
      <c r="S816" s="256"/>
      <c r="T816" s="257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58" t="s">
        <v>189</v>
      </c>
      <c r="AU816" s="258" t="s">
        <v>77</v>
      </c>
      <c r="AV816" s="15" t="s">
        <v>195</v>
      </c>
      <c r="AW816" s="15" t="s">
        <v>31</v>
      </c>
      <c r="AX816" s="15" t="s">
        <v>69</v>
      </c>
      <c r="AY816" s="258" t="s">
        <v>180</v>
      </c>
    </row>
    <row r="817" s="14" customFormat="1">
      <c r="A817" s="14"/>
      <c r="B817" s="238"/>
      <c r="C817" s="239"/>
      <c r="D817" s="213" t="s">
        <v>189</v>
      </c>
      <c r="E817" s="240" t="s">
        <v>19</v>
      </c>
      <c r="F817" s="241" t="s">
        <v>843</v>
      </c>
      <c r="G817" s="239"/>
      <c r="H817" s="240" t="s">
        <v>19</v>
      </c>
      <c r="I817" s="242"/>
      <c r="J817" s="239"/>
      <c r="K817" s="239"/>
      <c r="L817" s="243"/>
      <c r="M817" s="244"/>
      <c r="N817" s="245"/>
      <c r="O817" s="245"/>
      <c r="P817" s="245"/>
      <c r="Q817" s="245"/>
      <c r="R817" s="245"/>
      <c r="S817" s="245"/>
      <c r="T817" s="24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7" t="s">
        <v>189</v>
      </c>
      <c r="AU817" s="247" t="s">
        <v>77</v>
      </c>
      <c r="AV817" s="14" t="s">
        <v>77</v>
      </c>
      <c r="AW817" s="14" t="s">
        <v>31</v>
      </c>
      <c r="AX817" s="14" t="s">
        <v>69</v>
      </c>
      <c r="AY817" s="247" t="s">
        <v>180</v>
      </c>
    </row>
    <row r="818" s="12" customFormat="1">
      <c r="A818" s="12"/>
      <c r="B818" s="211"/>
      <c r="C818" s="212"/>
      <c r="D818" s="213" t="s">
        <v>189</v>
      </c>
      <c r="E818" s="214" t="s">
        <v>19</v>
      </c>
      <c r="F818" s="215" t="s">
        <v>844</v>
      </c>
      <c r="G818" s="212"/>
      <c r="H818" s="216">
        <v>85</v>
      </c>
      <c r="I818" s="217"/>
      <c r="J818" s="212"/>
      <c r="K818" s="212"/>
      <c r="L818" s="218"/>
      <c r="M818" s="219"/>
      <c r="N818" s="220"/>
      <c r="O818" s="220"/>
      <c r="P818" s="220"/>
      <c r="Q818" s="220"/>
      <c r="R818" s="220"/>
      <c r="S818" s="220"/>
      <c r="T818" s="221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T818" s="222" t="s">
        <v>189</v>
      </c>
      <c r="AU818" s="222" t="s">
        <v>77</v>
      </c>
      <c r="AV818" s="12" t="s">
        <v>79</v>
      </c>
      <c r="AW818" s="12" t="s">
        <v>31</v>
      </c>
      <c r="AX818" s="12" t="s">
        <v>69</v>
      </c>
      <c r="AY818" s="222" t="s">
        <v>180</v>
      </c>
    </row>
    <row r="819" s="12" customFormat="1">
      <c r="A819" s="12"/>
      <c r="B819" s="211"/>
      <c r="C819" s="212"/>
      <c r="D819" s="213" t="s">
        <v>189</v>
      </c>
      <c r="E819" s="214" t="s">
        <v>19</v>
      </c>
      <c r="F819" s="215" t="s">
        <v>855</v>
      </c>
      <c r="G819" s="212"/>
      <c r="H819" s="216">
        <v>12.75</v>
      </c>
      <c r="I819" s="217"/>
      <c r="J819" s="212"/>
      <c r="K819" s="212"/>
      <c r="L819" s="218"/>
      <c r="M819" s="219"/>
      <c r="N819" s="220"/>
      <c r="O819" s="220"/>
      <c r="P819" s="220"/>
      <c r="Q819" s="220"/>
      <c r="R819" s="220"/>
      <c r="S819" s="220"/>
      <c r="T819" s="221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T819" s="222" t="s">
        <v>189</v>
      </c>
      <c r="AU819" s="222" t="s">
        <v>77</v>
      </c>
      <c r="AV819" s="12" t="s">
        <v>79</v>
      </c>
      <c r="AW819" s="12" t="s">
        <v>31</v>
      </c>
      <c r="AX819" s="12" t="s">
        <v>69</v>
      </c>
      <c r="AY819" s="222" t="s">
        <v>180</v>
      </c>
    </row>
    <row r="820" s="15" customFormat="1">
      <c r="A820" s="15"/>
      <c r="B820" s="248"/>
      <c r="C820" s="249"/>
      <c r="D820" s="213" t="s">
        <v>189</v>
      </c>
      <c r="E820" s="250" t="s">
        <v>19</v>
      </c>
      <c r="F820" s="251" t="s">
        <v>256</v>
      </c>
      <c r="G820" s="249"/>
      <c r="H820" s="252">
        <v>97.75</v>
      </c>
      <c r="I820" s="253"/>
      <c r="J820" s="249"/>
      <c r="K820" s="249"/>
      <c r="L820" s="254"/>
      <c r="M820" s="255"/>
      <c r="N820" s="256"/>
      <c r="O820" s="256"/>
      <c r="P820" s="256"/>
      <c r="Q820" s="256"/>
      <c r="R820" s="256"/>
      <c r="S820" s="256"/>
      <c r="T820" s="257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58" t="s">
        <v>189</v>
      </c>
      <c r="AU820" s="258" t="s">
        <v>77</v>
      </c>
      <c r="AV820" s="15" t="s">
        <v>195</v>
      </c>
      <c r="AW820" s="15" t="s">
        <v>31</v>
      </c>
      <c r="AX820" s="15" t="s">
        <v>69</v>
      </c>
      <c r="AY820" s="258" t="s">
        <v>180</v>
      </c>
    </row>
    <row r="821" s="14" customFormat="1">
      <c r="A821" s="14"/>
      <c r="B821" s="238"/>
      <c r="C821" s="239"/>
      <c r="D821" s="213" t="s">
        <v>189</v>
      </c>
      <c r="E821" s="240" t="s">
        <v>19</v>
      </c>
      <c r="F821" s="241" t="s">
        <v>843</v>
      </c>
      <c r="G821" s="239"/>
      <c r="H821" s="240" t="s">
        <v>19</v>
      </c>
      <c r="I821" s="242"/>
      <c r="J821" s="239"/>
      <c r="K821" s="239"/>
      <c r="L821" s="243"/>
      <c r="M821" s="244"/>
      <c r="N821" s="245"/>
      <c r="O821" s="245"/>
      <c r="P821" s="245"/>
      <c r="Q821" s="245"/>
      <c r="R821" s="245"/>
      <c r="S821" s="245"/>
      <c r="T821" s="246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47" t="s">
        <v>189</v>
      </c>
      <c r="AU821" s="247" t="s">
        <v>77</v>
      </c>
      <c r="AV821" s="14" t="s">
        <v>77</v>
      </c>
      <c r="AW821" s="14" t="s">
        <v>31</v>
      </c>
      <c r="AX821" s="14" t="s">
        <v>69</v>
      </c>
      <c r="AY821" s="247" t="s">
        <v>180</v>
      </c>
    </row>
    <row r="822" s="12" customFormat="1">
      <c r="A822" s="12"/>
      <c r="B822" s="211"/>
      <c r="C822" s="212"/>
      <c r="D822" s="213" t="s">
        <v>189</v>
      </c>
      <c r="E822" s="214" t="s">
        <v>19</v>
      </c>
      <c r="F822" s="215" t="s">
        <v>844</v>
      </c>
      <c r="G822" s="212"/>
      <c r="H822" s="216">
        <v>85</v>
      </c>
      <c r="I822" s="217"/>
      <c r="J822" s="212"/>
      <c r="K822" s="212"/>
      <c r="L822" s="218"/>
      <c r="M822" s="219"/>
      <c r="N822" s="220"/>
      <c r="O822" s="220"/>
      <c r="P822" s="220"/>
      <c r="Q822" s="220"/>
      <c r="R822" s="220"/>
      <c r="S822" s="220"/>
      <c r="T822" s="221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T822" s="222" t="s">
        <v>189</v>
      </c>
      <c r="AU822" s="222" t="s">
        <v>77</v>
      </c>
      <c r="AV822" s="12" t="s">
        <v>79</v>
      </c>
      <c r="AW822" s="12" t="s">
        <v>31</v>
      </c>
      <c r="AX822" s="12" t="s">
        <v>69</v>
      </c>
      <c r="AY822" s="222" t="s">
        <v>180</v>
      </c>
    </row>
    <row r="823" s="12" customFormat="1">
      <c r="A823" s="12"/>
      <c r="B823" s="211"/>
      <c r="C823" s="212"/>
      <c r="D823" s="213" t="s">
        <v>189</v>
      </c>
      <c r="E823" s="214" t="s">
        <v>19</v>
      </c>
      <c r="F823" s="215" t="s">
        <v>855</v>
      </c>
      <c r="G823" s="212"/>
      <c r="H823" s="216">
        <v>12.75</v>
      </c>
      <c r="I823" s="217"/>
      <c r="J823" s="212"/>
      <c r="K823" s="212"/>
      <c r="L823" s="218"/>
      <c r="M823" s="219"/>
      <c r="N823" s="220"/>
      <c r="O823" s="220"/>
      <c r="P823" s="220"/>
      <c r="Q823" s="220"/>
      <c r="R823" s="220"/>
      <c r="S823" s="220"/>
      <c r="T823" s="221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T823" s="222" t="s">
        <v>189</v>
      </c>
      <c r="AU823" s="222" t="s">
        <v>77</v>
      </c>
      <c r="AV823" s="12" t="s">
        <v>79</v>
      </c>
      <c r="AW823" s="12" t="s">
        <v>31</v>
      </c>
      <c r="AX823" s="12" t="s">
        <v>69</v>
      </c>
      <c r="AY823" s="222" t="s">
        <v>180</v>
      </c>
    </row>
    <row r="824" s="15" customFormat="1">
      <c r="A824" s="15"/>
      <c r="B824" s="248"/>
      <c r="C824" s="249"/>
      <c r="D824" s="213" t="s">
        <v>189</v>
      </c>
      <c r="E824" s="250" t="s">
        <v>19</v>
      </c>
      <c r="F824" s="251" t="s">
        <v>256</v>
      </c>
      <c r="G824" s="249"/>
      <c r="H824" s="252">
        <v>97.75</v>
      </c>
      <c r="I824" s="253"/>
      <c r="J824" s="249"/>
      <c r="K824" s="249"/>
      <c r="L824" s="254"/>
      <c r="M824" s="255"/>
      <c r="N824" s="256"/>
      <c r="O824" s="256"/>
      <c r="P824" s="256"/>
      <c r="Q824" s="256"/>
      <c r="R824" s="256"/>
      <c r="S824" s="256"/>
      <c r="T824" s="257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58" t="s">
        <v>189</v>
      </c>
      <c r="AU824" s="258" t="s">
        <v>77</v>
      </c>
      <c r="AV824" s="15" t="s">
        <v>195</v>
      </c>
      <c r="AW824" s="15" t="s">
        <v>31</v>
      </c>
      <c r="AX824" s="15" t="s">
        <v>69</v>
      </c>
      <c r="AY824" s="258" t="s">
        <v>180</v>
      </c>
    </row>
    <row r="825" s="14" customFormat="1">
      <c r="A825" s="14"/>
      <c r="B825" s="238"/>
      <c r="C825" s="239"/>
      <c r="D825" s="213" t="s">
        <v>189</v>
      </c>
      <c r="E825" s="240" t="s">
        <v>19</v>
      </c>
      <c r="F825" s="241" t="s">
        <v>845</v>
      </c>
      <c r="G825" s="239"/>
      <c r="H825" s="240" t="s">
        <v>19</v>
      </c>
      <c r="I825" s="242"/>
      <c r="J825" s="239"/>
      <c r="K825" s="239"/>
      <c r="L825" s="243"/>
      <c r="M825" s="244"/>
      <c r="N825" s="245"/>
      <c r="O825" s="245"/>
      <c r="P825" s="245"/>
      <c r="Q825" s="245"/>
      <c r="R825" s="245"/>
      <c r="S825" s="245"/>
      <c r="T825" s="246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47" t="s">
        <v>189</v>
      </c>
      <c r="AU825" s="247" t="s">
        <v>77</v>
      </c>
      <c r="AV825" s="14" t="s">
        <v>77</v>
      </c>
      <c r="AW825" s="14" t="s">
        <v>31</v>
      </c>
      <c r="AX825" s="14" t="s">
        <v>69</v>
      </c>
      <c r="AY825" s="247" t="s">
        <v>180</v>
      </c>
    </row>
    <row r="826" s="12" customFormat="1">
      <c r="A826" s="12"/>
      <c r="B826" s="211"/>
      <c r="C826" s="212"/>
      <c r="D826" s="213" t="s">
        <v>189</v>
      </c>
      <c r="E826" s="214" t="s">
        <v>19</v>
      </c>
      <c r="F826" s="215" t="s">
        <v>856</v>
      </c>
      <c r="G826" s="212"/>
      <c r="H826" s="216">
        <v>5.7599999999999998</v>
      </c>
      <c r="I826" s="217"/>
      <c r="J826" s="212"/>
      <c r="K826" s="212"/>
      <c r="L826" s="218"/>
      <c r="M826" s="219"/>
      <c r="N826" s="220"/>
      <c r="O826" s="220"/>
      <c r="P826" s="220"/>
      <c r="Q826" s="220"/>
      <c r="R826" s="220"/>
      <c r="S826" s="220"/>
      <c r="T826" s="221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T826" s="222" t="s">
        <v>189</v>
      </c>
      <c r="AU826" s="222" t="s">
        <v>77</v>
      </c>
      <c r="AV826" s="12" t="s">
        <v>79</v>
      </c>
      <c r="AW826" s="12" t="s">
        <v>31</v>
      </c>
      <c r="AX826" s="12" t="s">
        <v>69</v>
      </c>
      <c r="AY826" s="222" t="s">
        <v>180</v>
      </c>
    </row>
    <row r="827" s="12" customFormat="1">
      <c r="A827" s="12"/>
      <c r="B827" s="211"/>
      <c r="C827" s="212"/>
      <c r="D827" s="213" t="s">
        <v>189</v>
      </c>
      <c r="E827" s="214" t="s">
        <v>19</v>
      </c>
      <c r="F827" s="215" t="s">
        <v>857</v>
      </c>
      <c r="G827" s="212"/>
      <c r="H827" s="216">
        <v>0.86399999999999999</v>
      </c>
      <c r="I827" s="217"/>
      <c r="J827" s="212"/>
      <c r="K827" s="212"/>
      <c r="L827" s="218"/>
      <c r="M827" s="219"/>
      <c r="N827" s="220"/>
      <c r="O827" s="220"/>
      <c r="P827" s="220"/>
      <c r="Q827" s="220"/>
      <c r="R827" s="220"/>
      <c r="S827" s="220"/>
      <c r="T827" s="221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T827" s="222" t="s">
        <v>189</v>
      </c>
      <c r="AU827" s="222" t="s">
        <v>77</v>
      </c>
      <c r="AV827" s="12" t="s">
        <v>79</v>
      </c>
      <c r="AW827" s="12" t="s">
        <v>31</v>
      </c>
      <c r="AX827" s="12" t="s">
        <v>69</v>
      </c>
      <c r="AY827" s="222" t="s">
        <v>180</v>
      </c>
    </row>
    <row r="828" s="15" customFormat="1">
      <c r="A828" s="15"/>
      <c r="B828" s="248"/>
      <c r="C828" s="249"/>
      <c r="D828" s="213" t="s">
        <v>189</v>
      </c>
      <c r="E828" s="250" t="s">
        <v>19</v>
      </c>
      <c r="F828" s="251" t="s">
        <v>256</v>
      </c>
      <c r="G828" s="249"/>
      <c r="H828" s="252">
        <v>6.6239999999999997</v>
      </c>
      <c r="I828" s="253"/>
      <c r="J828" s="249"/>
      <c r="K828" s="249"/>
      <c r="L828" s="254"/>
      <c r="M828" s="255"/>
      <c r="N828" s="256"/>
      <c r="O828" s="256"/>
      <c r="P828" s="256"/>
      <c r="Q828" s="256"/>
      <c r="R828" s="256"/>
      <c r="S828" s="256"/>
      <c r="T828" s="257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T828" s="258" t="s">
        <v>189</v>
      </c>
      <c r="AU828" s="258" t="s">
        <v>77</v>
      </c>
      <c r="AV828" s="15" t="s">
        <v>195</v>
      </c>
      <c r="AW828" s="15" t="s">
        <v>31</v>
      </c>
      <c r="AX828" s="15" t="s">
        <v>69</v>
      </c>
      <c r="AY828" s="258" t="s">
        <v>180</v>
      </c>
    </row>
    <row r="829" s="13" customFormat="1">
      <c r="A829" s="13"/>
      <c r="B829" s="223"/>
      <c r="C829" s="224"/>
      <c r="D829" s="213" t="s">
        <v>189</v>
      </c>
      <c r="E829" s="225" t="s">
        <v>19</v>
      </c>
      <c r="F829" s="226" t="s">
        <v>194</v>
      </c>
      <c r="G829" s="224"/>
      <c r="H829" s="227">
        <v>754.12400000000002</v>
      </c>
      <c r="I829" s="228"/>
      <c r="J829" s="224"/>
      <c r="K829" s="224"/>
      <c r="L829" s="229"/>
      <c r="M829" s="230"/>
      <c r="N829" s="231"/>
      <c r="O829" s="231"/>
      <c r="P829" s="231"/>
      <c r="Q829" s="231"/>
      <c r="R829" s="231"/>
      <c r="S829" s="231"/>
      <c r="T829" s="232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3" t="s">
        <v>189</v>
      </c>
      <c r="AU829" s="233" t="s">
        <v>77</v>
      </c>
      <c r="AV829" s="13" t="s">
        <v>185</v>
      </c>
      <c r="AW829" s="13" t="s">
        <v>31</v>
      </c>
      <c r="AX829" s="13" t="s">
        <v>77</v>
      </c>
      <c r="AY829" s="233" t="s">
        <v>180</v>
      </c>
    </row>
    <row r="830" s="2" customFormat="1" ht="33" customHeight="1">
      <c r="A830" s="40"/>
      <c r="B830" s="41"/>
      <c r="C830" s="198" t="s">
        <v>858</v>
      </c>
      <c r="D830" s="198" t="s">
        <v>181</v>
      </c>
      <c r="E830" s="199" t="s">
        <v>859</v>
      </c>
      <c r="F830" s="200" t="s">
        <v>860</v>
      </c>
      <c r="G830" s="201" t="s">
        <v>307</v>
      </c>
      <c r="H830" s="202">
        <v>405.44200000000001</v>
      </c>
      <c r="I830" s="203"/>
      <c r="J830" s="204">
        <f>ROUND(I830*H830,2)</f>
        <v>0</v>
      </c>
      <c r="K830" s="200" t="s">
        <v>19</v>
      </c>
      <c r="L830" s="46"/>
      <c r="M830" s="205" t="s">
        <v>19</v>
      </c>
      <c r="N830" s="206" t="s">
        <v>40</v>
      </c>
      <c r="O830" s="86"/>
      <c r="P830" s="207">
        <f>O830*H830</f>
        <v>0</v>
      </c>
      <c r="Q830" s="207">
        <v>0</v>
      </c>
      <c r="R830" s="207">
        <f>Q830*H830</f>
        <v>0</v>
      </c>
      <c r="S830" s="207">
        <v>0</v>
      </c>
      <c r="T830" s="208">
        <f>S830*H830</f>
        <v>0</v>
      </c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R830" s="209" t="s">
        <v>216</v>
      </c>
      <c r="AT830" s="209" t="s">
        <v>181</v>
      </c>
      <c r="AU830" s="209" t="s">
        <v>77</v>
      </c>
      <c r="AY830" s="19" t="s">
        <v>180</v>
      </c>
      <c r="BE830" s="210">
        <f>IF(N830="základní",J830,0)</f>
        <v>0</v>
      </c>
      <c r="BF830" s="210">
        <f>IF(N830="snížená",J830,0)</f>
        <v>0</v>
      </c>
      <c r="BG830" s="210">
        <f>IF(N830="zákl. přenesená",J830,0)</f>
        <v>0</v>
      </c>
      <c r="BH830" s="210">
        <f>IF(N830="sníž. přenesená",J830,0)</f>
        <v>0</v>
      </c>
      <c r="BI830" s="210">
        <f>IF(N830="nulová",J830,0)</f>
        <v>0</v>
      </c>
      <c r="BJ830" s="19" t="s">
        <v>77</v>
      </c>
      <c r="BK830" s="210">
        <f>ROUND(I830*H830,2)</f>
        <v>0</v>
      </c>
      <c r="BL830" s="19" t="s">
        <v>216</v>
      </c>
      <c r="BM830" s="209" t="s">
        <v>861</v>
      </c>
    </row>
    <row r="831" s="14" customFormat="1">
      <c r="A831" s="14"/>
      <c r="B831" s="238"/>
      <c r="C831" s="239"/>
      <c r="D831" s="213" t="s">
        <v>189</v>
      </c>
      <c r="E831" s="240" t="s">
        <v>19</v>
      </c>
      <c r="F831" s="241" t="s">
        <v>835</v>
      </c>
      <c r="G831" s="239"/>
      <c r="H831" s="240" t="s">
        <v>19</v>
      </c>
      <c r="I831" s="242"/>
      <c r="J831" s="239"/>
      <c r="K831" s="239"/>
      <c r="L831" s="243"/>
      <c r="M831" s="244"/>
      <c r="N831" s="245"/>
      <c r="O831" s="245"/>
      <c r="P831" s="245"/>
      <c r="Q831" s="245"/>
      <c r="R831" s="245"/>
      <c r="S831" s="245"/>
      <c r="T831" s="246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47" t="s">
        <v>189</v>
      </c>
      <c r="AU831" s="247" t="s">
        <v>77</v>
      </c>
      <c r="AV831" s="14" t="s">
        <v>77</v>
      </c>
      <c r="AW831" s="14" t="s">
        <v>31</v>
      </c>
      <c r="AX831" s="14" t="s">
        <v>69</v>
      </c>
      <c r="AY831" s="247" t="s">
        <v>180</v>
      </c>
    </row>
    <row r="832" s="14" customFormat="1">
      <c r="A832" s="14"/>
      <c r="B832" s="238"/>
      <c r="C832" s="239"/>
      <c r="D832" s="213" t="s">
        <v>189</v>
      </c>
      <c r="E832" s="240" t="s">
        <v>19</v>
      </c>
      <c r="F832" s="241" t="s">
        <v>862</v>
      </c>
      <c r="G832" s="239"/>
      <c r="H832" s="240" t="s">
        <v>19</v>
      </c>
      <c r="I832" s="242"/>
      <c r="J832" s="239"/>
      <c r="K832" s="239"/>
      <c r="L832" s="243"/>
      <c r="M832" s="244"/>
      <c r="N832" s="245"/>
      <c r="O832" s="245"/>
      <c r="P832" s="245"/>
      <c r="Q832" s="245"/>
      <c r="R832" s="245"/>
      <c r="S832" s="245"/>
      <c r="T832" s="246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47" t="s">
        <v>189</v>
      </c>
      <c r="AU832" s="247" t="s">
        <v>77</v>
      </c>
      <c r="AV832" s="14" t="s">
        <v>77</v>
      </c>
      <c r="AW832" s="14" t="s">
        <v>31</v>
      </c>
      <c r="AX832" s="14" t="s">
        <v>69</v>
      </c>
      <c r="AY832" s="247" t="s">
        <v>180</v>
      </c>
    </row>
    <row r="833" s="12" customFormat="1">
      <c r="A833" s="12"/>
      <c r="B833" s="211"/>
      <c r="C833" s="212"/>
      <c r="D833" s="213" t="s">
        <v>189</v>
      </c>
      <c r="E833" s="214" t="s">
        <v>19</v>
      </c>
      <c r="F833" s="215" t="s">
        <v>863</v>
      </c>
      <c r="G833" s="212"/>
      <c r="H833" s="216">
        <v>240</v>
      </c>
      <c r="I833" s="217"/>
      <c r="J833" s="212"/>
      <c r="K833" s="212"/>
      <c r="L833" s="218"/>
      <c r="M833" s="219"/>
      <c r="N833" s="220"/>
      <c r="O833" s="220"/>
      <c r="P833" s="220"/>
      <c r="Q833" s="220"/>
      <c r="R833" s="220"/>
      <c r="S833" s="220"/>
      <c r="T833" s="221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T833" s="222" t="s">
        <v>189</v>
      </c>
      <c r="AU833" s="222" t="s">
        <v>77</v>
      </c>
      <c r="AV833" s="12" t="s">
        <v>79</v>
      </c>
      <c r="AW833" s="12" t="s">
        <v>31</v>
      </c>
      <c r="AX833" s="12" t="s">
        <v>69</v>
      </c>
      <c r="AY833" s="222" t="s">
        <v>180</v>
      </c>
    </row>
    <row r="834" s="15" customFormat="1">
      <c r="A834" s="15"/>
      <c r="B834" s="248"/>
      <c r="C834" s="249"/>
      <c r="D834" s="213" t="s">
        <v>189</v>
      </c>
      <c r="E834" s="250" t="s">
        <v>19</v>
      </c>
      <c r="F834" s="251" t="s">
        <v>256</v>
      </c>
      <c r="G834" s="249"/>
      <c r="H834" s="252">
        <v>240</v>
      </c>
      <c r="I834" s="253"/>
      <c r="J834" s="249"/>
      <c r="K834" s="249"/>
      <c r="L834" s="254"/>
      <c r="M834" s="255"/>
      <c r="N834" s="256"/>
      <c r="O834" s="256"/>
      <c r="P834" s="256"/>
      <c r="Q834" s="256"/>
      <c r="R834" s="256"/>
      <c r="S834" s="256"/>
      <c r="T834" s="257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58" t="s">
        <v>189</v>
      </c>
      <c r="AU834" s="258" t="s">
        <v>77</v>
      </c>
      <c r="AV834" s="15" t="s">
        <v>195</v>
      </c>
      <c r="AW834" s="15" t="s">
        <v>31</v>
      </c>
      <c r="AX834" s="15" t="s">
        <v>69</v>
      </c>
      <c r="AY834" s="258" t="s">
        <v>180</v>
      </c>
    </row>
    <row r="835" s="14" customFormat="1">
      <c r="A835" s="14"/>
      <c r="B835" s="238"/>
      <c r="C835" s="239"/>
      <c r="D835" s="213" t="s">
        <v>189</v>
      </c>
      <c r="E835" s="240" t="s">
        <v>19</v>
      </c>
      <c r="F835" s="241" t="s">
        <v>843</v>
      </c>
      <c r="G835" s="239"/>
      <c r="H835" s="240" t="s">
        <v>19</v>
      </c>
      <c r="I835" s="242"/>
      <c r="J835" s="239"/>
      <c r="K835" s="239"/>
      <c r="L835" s="243"/>
      <c r="M835" s="244"/>
      <c r="N835" s="245"/>
      <c r="O835" s="245"/>
      <c r="P835" s="245"/>
      <c r="Q835" s="245"/>
      <c r="R835" s="245"/>
      <c r="S835" s="245"/>
      <c r="T835" s="24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47" t="s">
        <v>189</v>
      </c>
      <c r="AU835" s="247" t="s">
        <v>77</v>
      </c>
      <c r="AV835" s="14" t="s">
        <v>77</v>
      </c>
      <c r="AW835" s="14" t="s">
        <v>31</v>
      </c>
      <c r="AX835" s="14" t="s">
        <v>69</v>
      </c>
      <c r="AY835" s="247" t="s">
        <v>180</v>
      </c>
    </row>
    <row r="836" s="12" customFormat="1">
      <c r="A836" s="12"/>
      <c r="B836" s="211"/>
      <c r="C836" s="212"/>
      <c r="D836" s="213" t="s">
        <v>189</v>
      </c>
      <c r="E836" s="214" t="s">
        <v>19</v>
      </c>
      <c r="F836" s="215" t="s">
        <v>864</v>
      </c>
      <c r="G836" s="212"/>
      <c r="H836" s="216">
        <v>85</v>
      </c>
      <c r="I836" s="217"/>
      <c r="J836" s="212"/>
      <c r="K836" s="212"/>
      <c r="L836" s="218"/>
      <c r="M836" s="219"/>
      <c r="N836" s="220"/>
      <c r="O836" s="220"/>
      <c r="P836" s="220"/>
      <c r="Q836" s="220"/>
      <c r="R836" s="220"/>
      <c r="S836" s="220"/>
      <c r="T836" s="221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T836" s="222" t="s">
        <v>189</v>
      </c>
      <c r="AU836" s="222" t="s">
        <v>77</v>
      </c>
      <c r="AV836" s="12" t="s">
        <v>79</v>
      </c>
      <c r="AW836" s="12" t="s">
        <v>31</v>
      </c>
      <c r="AX836" s="12" t="s">
        <v>69</v>
      </c>
      <c r="AY836" s="222" t="s">
        <v>180</v>
      </c>
    </row>
    <row r="837" s="15" customFormat="1">
      <c r="A837" s="15"/>
      <c r="B837" s="248"/>
      <c r="C837" s="249"/>
      <c r="D837" s="213" t="s">
        <v>189</v>
      </c>
      <c r="E837" s="250" t="s">
        <v>19</v>
      </c>
      <c r="F837" s="251" t="s">
        <v>256</v>
      </c>
      <c r="G837" s="249"/>
      <c r="H837" s="252">
        <v>85</v>
      </c>
      <c r="I837" s="253"/>
      <c r="J837" s="249"/>
      <c r="K837" s="249"/>
      <c r="L837" s="254"/>
      <c r="M837" s="255"/>
      <c r="N837" s="256"/>
      <c r="O837" s="256"/>
      <c r="P837" s="256"/>
      <c r="Q837" s="256"/>
      <c r="R837" s="256"/>
      <c r="S837" s="256"/>
      <c r="T837" s="257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58" t="s">
        <v>189</v>
      </c>
      <c r="AU837" s="258" t="s">
        <v>77</v>
      </c>
      <c r="AV837" s="15" t="s">
        <v>195</v>
      </c>
      <c r="AW837" s="15" t="s">
        <v>31</v>
      </c>
      <c r="AX837" s="15" t="s">
        <v>69</v>
      </c>
      <c r="AY837" s="258" t="s">
        <v>180</v>
      </c>
    </row>
    <row r="838" s="14" customFormat="1">
      <c r="A838" s="14"/>
      <c r="B838" s="238"/>
      <c r="C838" s="239"/>
      <c r="D838" s="213" t="s">
        <v>189</v>
      </c>
      <c r="E838" s="240" t="s">
        <v>19</v>
      </c>
      <c r="F838" s="241" t="s">
        <v>845</v>
      </c>
      <c r="G838" s="239"/>
      <c r="H838" s="240" t="s">
        <v>19</v>
      </c>
      <c r="I838" s="242"/>
      <c r="J838" s="239"/>
      <c r="K838" s="239"/>
      <c r="L838" s="243"/>
      <c r="M838" s="244"/>
      <c r="N838" s="245"/>
      <c r="O838" s="245"/>
      <c r="P838" s="245"/>
      <c r="Q838" s="245"/>
      <c r="R838" s="245"/>
      <c r="S838" s="245"/>
      <c r="T838" s="246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47" t="s">
        <v>189</v>
      </c>
      <c r="AU838" s="247" t="s">
        <v>77</v>
      </c>
      <c r="AV838" s="14" t="s">
        <v>77</v>
      </c>
      <c r="AW838" s="14" t="s">
        <v>31</v>
      </c>
      <c r="AX838" s="14" t="s">
        <v>69</v>
      </c>
      <c r="AY838" s="247" t="s">
        <v>180</v>
      </c>
    </row>
    <row r="839" s="12" customFormat="1">
      <c r="A839" s="12"/>
      <c r="B839" s="211"/>
      <c r="C839" s="212"/>
      <c r="D839" s="213" t="s">
        <v>189</v>
      </c>
      <c r="E839" s="214" t="s">
        <v>19</v>
      </c>
      <c r="F839" s="215" t="s">
        <v>865</v>
      </c>
      <c r="G839" s="212"/>
      <c r="H839" s="216">
        <v>5.7599999999999998</v>
      </c>
      <c r="I839" s="217"/>
      <c r="J839" s="212"/>
      <c r="K839" s="212"/>
      <c r="L839" s="218"/>
      <c r="M839" s="219"/>
      <c r="N839" s="220"/>
      <c r="O839" s="220"/>
      <c r="P839" s="220"/>
      <c r="Q839" s="220"/>
      <c r="R839" s="220"/>
      <c r="S839" s="220"/>
      <c r="T839" s="221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T839" s="222" t="s">
        <v>189</v>
      </c>
      <c r="AU839" s="222" t="s">
        <v>77</v>
      </c>
      <c r="AV839" s="12" t="s">
        <v>79</v>
      </c>
      <c r="AW839" s="12" t="s">
        <v>31</v>
      </c>
      <c r="AX839" s="12" t="s">
        <v>69</v>
      </c>
      <c r="AY839" s="222" t="s">
        <v>180</v>
      </c>
    </row>
    <row r="840" s="15" customFormat="1">
      <c r="A840" s="15"/>
      <c r="B840" s="248"/>
      <c r="C840" s="249"/>
      <c r="D840" s="213" t="s">
        <v>189</v>
      </c>
      <c r="E840" s="250" t="s">
        <v>19</v>
      </c>
      <c r="F840" s="251" t="s">
        <v>256</v>
      </c>
      <c r="G840" s="249"/>
      <c r="H840" s="252">
        <v>5.7599999999999998</v>
      </c>
      <c r="I840" s="253"/>
      <c r="J840" s="249"/>
      <c r="K840" s="249"/>
      <c r="L840" s="254"/>
      <c r="M840" s="255"/>
      <c r="N840" s="256"/>
      <c r="O840" s="256"/>
      <c r="P840" s="256"/>
      <c r="Q840" s="256"/>
      <c r="R840" s="256"/>
      <c r="S840" s="256"/>
      <c r="T840" s="257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58" t="s">
        <v>189</v>
      </c>
      <c r="AU840" s="258" t="s">
        <v>77</v>
      </c>
      <c r="AV840" s="15" t="s">
        <v>195</v>
      </c>
      <c r="AW840" s="15" t="s">
        <v>31</v>
      </c>
      <c r="AX840" s="15" t="s">
        <v>69</v>
      </c>
      <c r="AY840" s="258" t="s">
        <v>180</v>
      </c>
    </row>
    <row r="841" s="12" customFormat="1">
      <c r="A841" s="12"/>
      <c r="B841" s="211"/>
      <c r="C841" s="212"/>
      <c r="D841" s="213" t="s">
        <v>189</v>
      </c>
      <c r="E841" s="214" t="s">
        <v>19</v>
      </c>
      <c r="F841" s="215" t="s">
        <v>866</v>
      </c>
      <c r="G841" s="212"/>
      <c r="H841" s="216">
        <v>74.682000000000002</v>
      </c>
      <c r="I841" s="217"/>
      <c r="J841" s="212"/>
      <c r="K841" s="212"/>
      <c r="L841" s="218"/>
      <c r="M841" s="219"/>
      <c r="N841" s="220"/>
      <c r="O841" s="220"/>
      <c r="P841" s="220"/>
      <c r="Q841" s="220"/>
      <c r="R841" s="220"/>
      <c r="S841" s="220"/>
      <c r="T841" s="221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T841" s="222" t="s">
        <v>189</v>
      </c>
      <c r="AU841" s="222" t="s">
        <v>77</v>
      </c>
      <c r="AV841" s="12" t="s">
        <v>79</v>
      </c>
      <c r="AW841" s="12" t="s">
        <v>31</v>
      </c>
      <c r="AX841" s="12" t="s">
        <v>69</v>
      </c>
      <c r="AY841" s="222" t="s">
        <v>180</v>
      </c>
    </row>
    <row r="842" s="15" customFormat="1">
      <c r="A842" s="15"/>
      <c r="B842" s="248"/>
      <c r="C842" s="249"/>
      <c r="D842" s="213" t="s">
        <v>189</v>
      </c>
      <c r="E842" s="250" t="s">
        <v>19</v>
      </c>
      <c r="F842" s="251" t="s">
        <v>256</v>
      </c>
      <c r="G842" s="249"/>
      <c r="H842" s="252">
        <v>74.682000000000002</v>
      </c>
      <c r="I842" s="253"/>
      <c r="J842" s="249"/>
      <c r="K842" s="249"/>
      <c r="L842" s="254"/>
      <c r="M842" s="255"/>
      <c r="N842" s="256"/>
      <c r="O842" s="256"/>
      <c r="P842" s="256"/>
      <c r="Q842" s="256"/>
      <c r="R842" s="256"/>
      <c r="S842" s="256"/>
      <c r="T842" s="257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58" t="s">
        <v>189</v>
      </c>
      <c r="AU842" s="258" t="s">
        <v>77</v>
      </c>
      <c r="AV842" s="15" t="s">
        <v>195</v>
      </c>
      <c r="AW842" s="15" t="s">
        <v>31</v>
      </c>
      <c r="AX842" s="15" t="s">
        <v>69</v>
      </c>
      <c r="AY842" s="258" t="s">
        <v>180</v>
      </c>
    </row>
    <row r="843" s="13" customFormat="1">
      <c r="A843" s="13"/>
      <c r="B843" s="223"/>
      <c r="C843" s="224"/>
      <c r="D843" s="213" t="s">
        <v>189</v>
      </c>
      <c r="E843" s="225" t="s">
        <v>19</v>
      </c>
      <c r="F843" s="226" t="s">
        <v>194</v>
      </c>
      <c r="G843" s="224"/>
      <c r="H843" s="227">
        <v>405.44200000000001</v>
      </c>
      <c r="I843" s="228"/>
      <c r="J843" s="224"/>
      <c r="K843" s="224"/>
      <c r="L843" s="229"/>
      <c r="M843" s="230"/>
      <c r="N843" s="231"/>
      <c r="O843" s="231"/>
      <c r="P843" s="231"/>
      <c r="Q843" s="231"/>
      <c r="R843" s="231"/>
      <c r="S843" s="231"/>
      <c r="T843" s="232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3" t="s">
        <v>189</v>
      </c>
      <c r="AU843" s="233" t="s">
        <v>77</v>
      </c>
      <c r="AV843" s="13" t="s">
        <v>185</v>
      </c>
      <c r="AW843" s="13" t="s">
        <v>31</v>
      </c>
      <c r="AX843" s="13" t="s">
        <v>77</v>
      </c>
      <c r="AY843" s="233" t="s">
        <v>180</v>
      </c>
    </row>
    <row r="844" s="2" customFormat="1" ht="24.15" customHeight="1">
      <c r="A844" s="40"/>
      <c r="B844" s="41"/>
      <c r="C844" s="198" t="s">
        <v>611</v>
      </c>
      <c r="D844" s="198" t="s">
        <v>181</v>
      </c>
      <c r="E844" s="199" t="s">
        <v>867</v>
      </c>
      <c r="F844" s="200" t="s">
        <v>868</v>
      </c>
      <c r="G844" s="201" t="s">
        <v>307</v>
      </c>
      <c r="H844" s="202">
        <v>350.68200000000002</v>
      </c>
      <c r="I844" s="203"/>
      <c r="J844" s="204">
        <f>ROUND(I844*H844,2)</f>
        <v>0</v>
      </c>
      <c r="K844" s="200" t="s">
        <v>19</v>
      </c>
      <c r="L844" s="46"/>
      <c r="M844" s="205" t="s">
        <v>19</v>
      </c>
      <c r="N844" s="206" t="s">
        <v>40</v>
      </c>
      <c r="O844" s="86"/>
      <c r="P844" s="207">
        <f>O844*H844</f>
        <v>0</v>
      </c>
      <c r="Q844" s="207">
        <v>0</v>
      </c>
      <c r="R844" s="207">
        <f>Q844*H844</f>
        <v>0</v>
      </c>
      <c r="S844" s="207">
        <v>0</v>
      </c>
      <c r="T844" s="208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09" t="s">
        <v>216</v>
      </c>
      <c r="AT844" s="209" t="s">
        <v>181</v>
      </c>
      <c r="AU844" s="209" t="s">
        <v>77</v>
      </c>
      <c r="AY844" s="19" t="s">
        <v>180</v>
      </c>
      <c r="BE844" s="210">
        <f>IF(N844="základní",J844,0)</f>
        <v>0</v>
      </c>
      <c r="BF844" s="210">
        <f>IF(N844="snížená",J844,0)</f>
        <v>0</v>
      </c>
      <c r="BG844" s="210">
        <f>IF(N844="zákl. přenesená",J844,0)</f>
        <v>0</v>
      </c>
      <c r="BH844" s="210">
        <f>IF(N844="sníž. přenesená",J844,0)</f>
        <v>0</v>
      </c>
      <c r="BI844" s="210">
        <f>IF(N844="nulová",J844,0)</f>
        <v>0</v>
      </c>
      <c r="BJ844" s="19" t="s">
        <v>77</v>
      </c>
      <c r="BK844" s="210">
        <f>ROUND(I844*H844,2)</f>
        <v>0</v>
      </c>
      <c r="BL844" s="19" t="s">
        <v>216</v>
      </c>
      <c r="BM844" s="209" t="s">
        <v>869</v>
      </c>
    </row>
    <row r="845" s="14" customFormat="1">
      <c r="A845" s="14"/>
      <c r="B845" s="238"/>
      <c r="C845" s="239"/>
      <c r="D845" s="213" t="s">
        <v>189</v>
      </c>
      <c r="E845" s="240" t="s">
        <v>19</v>
      </c>
      <c r="F845" s="241" t="s">
        <v>835</v>
      </c>
      <c r="G845" s="239"/>
      <c r="H845" s="240" t="s">
        <v>19</v>
      </c>
      <c r="I845" s="242"/>
      <c r="J845" s="239"/>
      <c r="K845" s="239"/>
      <c r="L845" s="243"/>
      <c r="M845" s="244"/>
      <c r="N845" s="245"/>
      <c r="O845" s="245"/>
      <c r="P845" s="245"/>
      <c r="Q845" s="245"/>
      <c r="R845" s="245"/>
      <c r="S845" s="245"/>
      <c r="T845" s="246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7" t="s">
        <v>189</v>
      </c>
      <c r="AU845" s="247" t="s">
        <v>77</v>
      </c>
      <c r="AV845" s="14" t="s">
        <v>77</v>
      </c>
      <c r="AW845" s="14" t="s">
        <v>31</v>
      </c>
      <c r="AX845" s="14" t="s">
        <v>69</v>
      </c>
      <c r="AY845" s="247" t="s">
        <v>180</v>
      </c>
    </row>
    <row r="846" s="14" customFormat="1">
      <c r="A846" s="14"/>
      <c r="B846" s="238"/>
      <c r="C846" s="239"/>
      <c r="D846" s="213" t="s">
        <v>189</v>
      </c>
      <c r="E846" s="240" t="s">
        <v>19</v>
      </c>
      <c r="F846" s="241" t="s">
        <v>870</v>
      </c>
      <c r="G846" s="239"/>
      <c r="H846" s="240" t="s">
        <v>19</v>
      </c>
      <c r="I846" s="242"/>
      <c r="J846" s="239"/>
      <c r="K846" s="239"/>
      <c r="L846" s="243"/>
      <c r="M846" s="244"/>
      <c r="N846" s="245"/>
      <c r="O846" s="245"/>
      <c r="P846" s="245"/>
      <c r="Q846" s="245"/>
      <c r="R846" s="245"/>
      <c r="S846" s="245"/>
      <c r="T846" s="246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47" t="s">
        <v>189</v>
      </c>
      <c r="AU846" s="247" t="s">
        <v>77</v>
      </c>
      <c r="AV846" s="14" t="s">
        <v>77</v>
      </c>
      <c r="AW846" s="14" t="s">
        <v>31</v>
      </c>
      <c r="AX846" s="14" t="s">
        <v>69</v>
      </c>
      <c r="AY846" s="247" t="s">
        <v>180</v>
      </c>
    </row>
    <row r="847" s="12" customFormat="1">
      <c r="A847" s="12"/>
      <c r="B847" s="211"/>
      <c r="C847" s="212"/>
      <c r="D847" s="213" t="s">
        <v>189</v>
      </c>
      <c r="E847" s="214" t="s">
        <v>19</v>
      </c>
      <c r="F847" s="215" t="s">
        <v>863</v>
      </c>
      <c r="G847" s="212"/>
      <c r="H847" s="216">
        <v>240</v>
      </c>
      <c r="I847" s="217"/>
      <c r="J847" s="212"/>
      <c r="K847" s="212"/>
      <c r="L847" s="218"/>
      <c r="M847" s="219"/>
      <c r="N847" s="220"/>
      <c r="O847" s="220"/>
      <c r="P847" s="220"/>
      <c r="Q847" s="220"/>
      <c r="R847" s="220"/>
      <c r="S847" s="220"/>
      <c r="T847" s="221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T847" s="222" t="s">
        <v>189</v>
      </c>
      <c r="AU847" s="222" t="s">
        <v>77</v>
      </c>
      <c r="AV847" s="12" t="s">
        <v>79</v>
      </c>
      <c r="AW847" s="12" t="s">
        <v>31</v>
      </c>
      <c r="AX847" s="12" t="s">
        <v>69</v>
      </c>
      <c r="AY847" s="222" t="s">
        <v>180</v>
      </c>
    </row>
    <row r="848" s="12" customFormat="1">
      <c r="A848" s="12"/>
      <c r="B848" s="211"/>
      <c r="C848" s="212"/>
      <c r="D848" s="213" t="s">
        <v>189</v>
      </c>
      <c r="E848" s="214" t="s">
        <v>19</v>
      </c>
      <c r="F848" s="215" t="s">
        <v>851</v>
      </c>
      <c r="G848" s="212"/>
      <c r="H848" s="216">
        <v>36</v>
      </c>
      <c r="I848" s="217"/>
      <c r="J848" s="212"/>
      <c r="K848" s="212"/>
      <c r="L848" s="218"/>
      <c r="M848" s="219"/>
      <c r="N848" s="220"/>
      <c r="O848" s="220"/>
      <c r="P848" s="220"/>
      <c r="Q848" s="220"/>
      <c r="R848" s="220"/>
      <c r="S848" s="220"/>
      <c r="T848" s="221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T848" s="222" t="s">
        <v>189</v>
      </c>
      <c r="AU848" s="222" t="s">
        <v>77</v>
      </c>
      <c r="AV848" s="12" t="s">
        <v>79</v>
      </c>
      <c r="AW848" s="12" t="s">
        <v>31</v>
      </c>
      <c r="AX848" s="12" t="s">
        <v>69</v>
      </c>
      <c r="AY848" s="222" t="s">
        <v>180</v>
      </c>
    </row>
    <row r="849" s="15" customFormat="1">
      <c r="A849" s="15"/>
      <c r="B849" s="248"/>
      <c r="C849" s="249"/>
      <c r="D849" s="213" t="s">
        <v>189</v>
      </c>
      <c r="E849" s="250" t="s">
        <v>19</v>
      </c>
      <c r="F849" s="251" t="s">
        <v>256</v>
      </c>
      <c r="G849" s="249"/>
      <c r="H849" s="252">
        <v>276</v>
      </c>
      <c r="I849" s="253"/>
      <c r="J849" s="249"/>
      <c r="K849" s="249"/>
      <c r="L849" s="254"/>
      <c r="M849" s="255"/>
      <c r="N849" s="256"/>
      <c r="O849" s="256"/>
      <c r="P849" s="256"/>
      <c r="Q849" s="256"/>
      <c r="R849" s="256"/>
      <c r="S849" s="256"/>
      <c r="T849" s="257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58" t="s">
        <v>189</v>
      </c>
      <c r="AU849" s="258" t="s">
        <v>77</v>
      </c>
      <c r="AV849" s="15" t="s">
        <v>195</v>
      </c>
      <c r="AW849" s="15" t="s">
        <v>31</v>
      </c>
      <c r="AX849" s="15" t="s">
        <v>69</v>
      </c>
      <c r="AY849" s="258" t="s">
        <v>180</v>
      </c>
    </row>
    <row r="850" s="12" customFormat="1">
      <c r="A850" s="12"/>
      <c r="B850" s="211"/>
      <c r="C850" s="212"/>
      <c r="D850" s="213" t="s">
        <v>189</v>
      </c>
      <c r="E850" s="214" t="s">
        <v>19</v>
      </c>
      <c r="F850" s="215" t="s">
        <v>871</v>
      </c>
      <c r="G850" s="212"/>
      <c r="H850" s="216">
        <v>74.682000000000002</v>
      </c>
      <c r="I850" s="217"/>
      <c r="J850" s="212"/>
      <c r="K850" s="212"/>
      <c r="L850" s="218"/>
      <c r="M850" s="219"/>
      <c r="N850" s="220"/>
      <c r="O850" s="220"/>
      <c r="P850" s="220"/>
      <c r="Q850" s="220"/>
      <c r="R850" s="220"/>
      <c r="S850" s="220"/>
      <c r="T850" s="221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T850" s="222" t="s">
        <v>189</v>
      </c>
      <c r="AU850" s="222" t="s">
        <v>77</v>
      </c>
      <c r="AV850" s="12" t="s">
        <v>79</v>
      </c>
      <c r="AW850" s="12" t="s">
        <v>31</v>
      </c>
      <c r="AX850" s="12" t="s">
        <v>69</v>
      </c>
      <c r="AY850" s="222" t="s">
        <v>180</v>
      </c>
    </row>
    <row r="851" s="15" customFormat="1">
      <c r="A851" s="15"/>
      <c r="B851" s="248"/>
      <c r="C851" s="249"/>
      <c r="D851" s="213" t="s">
        <v>189</v>
      </c>
      <c r="E851" s="250" t="s">
        <v>19</v>
      </c>
      <c r="F851" s="251" t="s">
        <v>256</v>
      </c>
      <c r="G851" s="249"/>
      <c r="H851" s="252">
        <v>74.682000000000002</v>
      </c>
      <c r="I851" s="253"/>
      <c r="J851" s="249"/>
      <c r="K851" s="249"/>
      <c r="L851" s="254"/>
      <c r="M851" s="255"/>
      <c r="N851" s="256"/>
      <c r="O851" s="256"/>
      <c r="P851" s="256"/>
      <c r="Q851" s="256"/>
      <c r="R851" s="256"/>
      <c r="S851" s="256"/>
      <c r="T851" s="257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58" t="s">
        <v>189</v>
      </c>
      <c r="AU851" s="258" t="s">
        <v>77</v>
      </c>
      <c r="AV851" s="15" t="s">
        <v>195</v>
      </c>
      <c r="AW851" s="15" t="s">
        <v>31</v>
      </c>
      <c r="AX851" s="15" t="s">
        <v>69</v>
      </c>
      <c r="AY851" s="258" t="s">
        <v>180</v>
      </c>
    </row>
    <row r="852" s="13" customFormat="1">
      <c r="A852" s="13"/>
      <c r="B852" s="223"/>
      <c r="C852" s="224"/>
      <c r="D852" s="213" t="s">
        <v>189</v>
      </c>
      <c r="E852" s="225" t="s">
        <v>19</v>
      </c>
      <c r="F852" s="226" t="s">
        <v>194</v>
      </c>
      <c r="G852" s="224"/>
      <c r="H852" s="227">
        <v>350.68200000000002</v>
      </c>
      <c r="I852" s="228"/>
      <c r="J852" s="224"/>
      <c r="K852" s="224"/>
      <c r="L852" s="229"/>
      <c r="M852" s="230"/>
      <c r="N852" s="231"/>
      <c r="O852" s="231"/>
      <c r="P852" s="231"/>
      <c r="Q852" s="231"/>
      <c r="R852" s="231"/>
      <c r="S852" s="231"/>
      <c r="T852" s="232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3" t="s">
        <v>189</v>
      </c>
      <c r="AU852" s="233" t="s">
        <v>77</v>
      </c>
      <c r="AV852" s="13" t="s">
        <v>185</v>
      </c>
      <c r="AW852" s="13" t="s">
        <v>31</v>
      </c>
      <c r="AX852" s="13" t="s">
        <v>77</v>
      </c>
      <c r="AY852" s="233" t="s">
        <v>180</v>
      </c>
    </row>
    <row r="853" s="2" customFormat="1" ht="24.15" customHeight="1">
      <c r="A853" s="40"/>
      <c r="B853" s="41"/>
      <c r="C853" s="198" t="s">
        <v>872</v>
      </c>
      <c r="D853" s="198" t="s">
        <v>181</v>
      </c>
      <c r="E853" s="199" t="s">
        <v>873</v>
      </c>
      <c r="F853" s="200" t="s">
        <v>874</v>
      </c>
      <c r="G853" s="201" t="s">
        <v>307</v>
      </c>
      <c r="H853" s="202">
        <v>116.26000000000001</v>
      </c>
      <c r="I853" s="203"/>
      <c r="J853" s="204">
        <f>ROUND(I853*H853,2)</f>
        <v>0</v>
      </c>
      <c r="K853" s="200" t="s">
        <v>19</v>
      </c>
      <c r="L853" s="46"/>
      <c r="M853" s="205" t="s">
        <v>19</v>
      </c>
      <c r="N853" s="206" t="s">
        <v>40</v>
      </c>
      <c r="O853" s="86"/>
      <c r="P853" s="207">
        <f>O853*H853</f>
        <v>0</v>
      </c>
      <c r="Q853" s="207">
        <v>0</v>
      </c>
      <c r="R853" s="207">
        <f>Q853*H853</f>
        <v>0</v>
      </c>
      <c r="S853" s="207">
        <v>0</v>
      </c>
      <c r="T853" s="208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09" t="s">
        <v>216</v>
      </c>
      <c r="AT853" s="209" t="s">
        <v>181</v>
      </c>
      <c r="AU853" s="209" t="s">
        <v>77</v>
      </c>
      <c r="AY853" s="19" t="s">
        <v>180</v>
      </c>
      <c r="BE853" s="210">
        <f>IF(N853="základní",J853,0)</f>
        <v>0</v>
      </c>
      <c r="BF853" s="210">
        <f>IF(N853="snížená",J853,0)</f>
        <v>0</v>
      </c>
      <c r="BG853" s="210">
        <f>IF(N853="zákl. přenesená",J853,0)</f>
        <v>0</v>
      </c>
      <c r="BH853" s="210">
        <f>IF(N853="sníž. přenesená",J853,0)</f>
        <v>0</v>
      </c>
      <c r="BI853" s="210">
        <f>IF(N853="nulová",J853,0)</f>
        <v>0</v>
      </c>
      <c r="BJ853" s="19" t="s">
        <v>77</v>
      </c>
      <c r="BK853" s="210">
        <f>ROUND(I853*H853,2)</f>
        <v>0</v>
      </c>
      <c r="BL853" s="19" t="s">
        <v>216</v>
      </c>
      <c r="BM853" s="209" t="s">
        <v>875</v>
      </c>
    </row>
    <row r="854" s="14" customFormat="1">
      <c r="A854" s="14"/>
      <c r="B854" s="238"/>
      <c r="C854" s="239"/>
      <c r="D854" s="213" t="s">
        <v>189</v>
      </c>
      <c r="E854" s="240" t="s">
        <v>19</v>
      </c>
      <c r="F854" s="241" t="s">
        <v>843</v>
      </c>
      <c r="G854" s="239"/>
      <c r="H854" s="240" t="s">
        <v>19</v>
      </c>
      <c r="I854" s="242"/>
      <c r="J854" s="239"/>
      <c r="K854" s="239"/>
      <c r="L854" s="243"/>
      <c r="M854" s="244"/>
      <c r="N854" s="245"/>
      <c r="O854" s="245"/>
      <c r="P854" s="245"/>
      <c r="Q854" s="245"/>
      <c r="R854" s="245"/>
      <c r="S854" s="245"/>
      <c r="T854" s="24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47" t="s">
        <v>189</v>
      </c>
      <c r="AU854" s="247" t="s">
        <v>77</v>
      </c>
      <c r="AV854" s="14" t="s">
        <v>77</v>
      </c>
      <c r="AW854" s="14" t="s">
        <v>31</v>
      </c>
      <c r="AX854" s="14" t="s">
        <v>69</v>
      </c>
      <c r="AY854" s="247" t="s">
        <v>180</v>
      </c>
    </row>
    <row r="855" s="12" customFormat="1">
      <c r="A855" s="12"/>
      <c r="B855" s="211"/>
      <c r="C855" s="212"/>
      <c r="D855" s="213" t="s">
        <v>189</v>
      </c>
      <c r="E855" s="214" t="s">
        <v>19</v>
      </c>
      <c r="F855" s="215" t="s">
        <v>864</v>
      </c>
      <c r="G855" s="212"/>
      <c r="H855" s="216">
        <v>85</v>
      </c>
      <c r="I855" s="217"/>
      <c r="J855" s="212"/>
      <c r="K855" s="212"/>
      <c r="L855" s="218"/>
      <c r="M855" s="219"/>
      <c r="N855" s="220"/>
      <c r="O855" s="220"/>
      <c r="P855" s="220"/>
      <c r="Q855" s="220"/>
      <c r="R855" s="220"/>
      <c r="S855" s="220"/>
      <c r="T855" s="221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T855" s="222" t="s">
        <v>189</v>
      </c>
      <c r="AU855" s="222" t="s">
        <v>77</v>
      </c>
      <c r="AV855" s="12" t="s">
        <v>79</v>
      </c>
      <c r="AW855" s="12" t="s">
        <v>31</v>
      </c>
      <c r="AX855" s="12" t="s">
        <v>69</v>
      </c>
      <c r="AY855" s="222" t="s">
        <v>180</v>
      </c>
    </row>
    <row r="856" s="12" customFormat="1">
      <c r="A856" s="12"/>
      <c r="B856" s="211"/>
      <c r="C856" s="212"/>
      <c r="D856" s="213" t="s">
        <v>189</v>
      </c>
      <c r="E856" s="214" t="s">
        <v>19</v>
      </c>
      <c r="F856" s="215" t="s">
        <v>855</v>
      </c>
      <c r="G856" s="212"/>
      <c r="H856" s="216">
        <v>12.75</v>
      </c>
      <c r="I856" s="217"/>
      <c r="J856" s="212"/>
      <c r="K856" s="212"/>
      <c r="L856" s="218"/>
      <c r="M856" s="219"/>
      <c r="N856" s="220"/>
      <c r="O856" s="220"/>
      <c r="P856" s="220"/>
      <c r="Q856" s="220"/>
      <c r="R856" s="220"/>
      <c r="S856" s="220"/>
      <c r="T856" s="221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T856" s="222" t="s">
        <v>189</v>
      </c>
      <c r="AU856" s="222" t="s">
        <v>77</v>
      </c>
      <c r="AV856" s="12" t="s">
        <v>79</v>
      </c>
      <c r="AW856" s="12" t="s">
        <v>31</v>
      </c>
      <c r="AX856" s="12" t="s">
        <v>69</v>
      </c>
      <c r="AY856" s="222" t="s">
        <v>180</v>
      </c>
    </row>
    <row r="857" s="15" customFormat="1">
      <c r="A857" s="15"/>
      <c r="B857" s="248"/>
      <c r="C857" s="249"/>
      <c r="D857" s="213" t="s">
        <v>189</v>
      </c>
      <c r="E857" s="250" t="s">
        <v>19</v>
      </c>
      <c r="F857" s="251" t="s">
        <v>256</v>
      </c>
      <c r="G857" s="249"/>
      <c r="H857" s="252">
        <v>97.75</v>
      </c>
      <c r="I857" s="253"/>
      <c r="J857" s="249"/>
      <c r="K857" s="249"/>
      <c r="L857" s="254"/>
      <c r="M857" s="255"/>
      <c r="N857" s="256"/>
      <c r="O857" s="256"/>
      <c r="P857" s="256"/>
      <c r="Q857" s="256"/>
      <c r="R857" s="256"/>
      <c r="S857" s="256"/>
      <c r="T857" s="257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58" t="s">
        <v>189</v>
      </c>
      <c r="AU857" s="258" t="s">
        <v>77</v>
      </c>
      <c r="AV857" s="15" t="s">
        <v>195</v>
      </c>
      <c r="AW857" s="15" t="s">
        <v>31</v>
      </c>
      <c r="AX857" s="15" t="s">
        <v>69</v>
      </c>
      <c r="AY857" s="258" t="s">
        <v>180</v>
      </c>
    </row>
    <row r="858" s="14" customFormat="1">
      <c r="A858" s="14"/>
      <c r="B858" s="238"/>
      <c r="C858" s="239"/>
      <c r="D858" s="213" t="s">
        <v>189</v>
      </c>
      <c r="E858" s="240" t="s">
        <v>19</v>
      </c>
      <c r="F858" s="241" t="s">
        <v>845</v>
      </c>
      <c r="G858" s="239"/>
      <c r="H858" s="240" t="s">
        <v>19</v>
      </c>
      <c r="I858" s="242"/>
      <c r="J858" s="239"/>
      <c r="K858" s="239"/>
      <c r="L858" s="243"/>
      <c r="M858" s="244"/>
      <c r="N858" s="245"/>
      <c r="O858" s="245"/>
      <c r="P858" s="245"/>
      <c r="Q858" s="245"/>
      <c r="R858" s="245"/>
      <c r="S858" s="245"/>
      <c r="T858" s="246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47" t="s">
        <v>189</v>
      </c>
      <c r="AU858" s="247" t="s">
        <v>77</v>
      </c>
      <c r="AV858" s="14" t="s">
        <v>77</v>
      </c>
      <c r="AW858" s="14" t="s">
        <v>31</v>
      </c>
      <c r="AX858" s="14" t="s">
        <v>69</v>
      </c>
      <c r="AY858" s="247" t="s">
        <v>180</v>
      </c>
    </row>
    <row r="859" s="12" customFormat="1">
      <c r="A859" s="12"/>
      <c r="B859" s="211"/>
      <c r="C859" s="212"/>
      <c r="D859" s="213" t="s">
        <v>189</v>
      </c>
      <c r="E859" s="214" t="s">
        <v>19</v>
      </c>
      <c r="F859" s="215" t="s">
        <v>865</v>
      </c>
      <c r="G859" s="212"/>
      <c r="H859" s="216">
        <v>5.7599999999999998</v>
      </c>
      <c r="I859" s="217"/>
      <c r="J859" s="212"/>
      <c r="K859" s="212"/>
      <c r="L859" s="218"/>
      <c r="M859" s="219"/>
      <c r="N859" s="220"/>
      <c r="O859" s="220"/>
      <c r="P859" s="220"/>
      <c r="Q859" s="220"/>
      <c r="R859" s="220"/>
      <c r="S859" s="220"/>
      <c r="T859" s="221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T859" s="222" t="s">
        <v>189</v>
      </c>
      <c r="AU859" s="222" t="s">
        <v>77</v>
      </c>
      <c r="AV859" s="12" t="s">
        <v>79</v>
      </c>
      <c r="AW859" s="12" t="s">
        <v>31</v>
      </c>
      <c r="AX859" s="12" t="s">
        <v>69</v>
      </c>
      <c r="AY859" s="222" t="s">
        <v>180</v>
      </c>
    </row>
    <row r="860" s="12" customFormat="1">
      <c r="A860" s="12"/>
      <c r="B860" s="211"/>
      <c r="C860" s="212"/>
      <c r="D860" s="213" t="s">
        <v>189</v>
      </c>
      <c r="E860" s="214" t="s">
        <v>19</v>
      </c>
      <c r="F860" s="215" t="s">
        <v>855</v>
      </c>
      <c r="G860" s="212"/>
      <c r="H860" s="216">
        <v>12.75</v>
      </c>
      <c r="I860" s="217"/>
      <c r="J860" s="212"/>
      <c r="K860" s="212"/>
      <c r="L860" s="218"/>
      <c r="M860" s="219"/>
      <c r="N860" s="220"/>
      <c r="O860" s="220"/>
      <c r="P860" s="220"/>
      <c r="Q860" s="220"/>
      <c r="R860" s="220"/>
      <c r="S860" s="220"/>
      <c r="T860" s="221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T860" s="222" t="s">
        <v>189</v>
      </c>
      <c r="AU860" s="222" t="s">
        <v>77</v>
      </c>
      <c r="AV860" s="12" t="s">
        <v>79</v>
      </c>
      <c r="AW860" s="12" t="s">
        <v>31</v>
      </c>
      <c r="AX860" s="12" t="s">
        <v>69</v>
      </c>
      <c r="AY860" s="222" t="s">
        <v>180</v>
      </c>
    </row>
    <row r="861" s="15" customFormat="1">
      <c r="A861" s="15"/>
      <c r="B861" s="248"/>
      <c r="C861" s="249"/>
      <c r="D861" s="213" t="s">
        <v>189</v>
      </c>
      <c r="E861" s="250" t="s">
        <v>19</v>
      </c>
      <c r="F861" s="251" t="s">
        <v>256</v>
      </c>
      <c r="G861" s="249"/>
      <c r="H861" s="252">
        <v>18.509999999999998</v>
      </c>
      <c r="I861" s="253"/>
      <c r="J861" s="249"/>
      <c r="K861" s="249"/>
      <c r="L861" s="254"/>
      <c r="M861" s="255"/>
      <c r="N861" s="256"/>
      <c r="O861" s="256"/>
      <c r="P861" s="256"/>
      <c r="Q861" s="256"/>
      <c r="R861" s="256"/>
      <c r="S861" s="256"/>
      <c r="T861" s="257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58" t="s">
        <v>189</v>
      </c>
      <c r="AU861" s="258" t="s">
        <v>77</v>
      </c>
      <c r="AV861" s="15" t="s">
        <v>195</v>
      </c>
      <c r="AW861" s="15" t="s">
        <v>31</v>
      </c>
      <c r="AX861" s="15" t="s">
        <v>69</v>
      </c>
      <c r="AY861" s="258" t="s">
        <v>180</v>
      </c>
    </row>
    <row r="862" s="13" customFormat="1">
      <c r="A862" s="13"/>
      <c r="B862" s="223"/>
      <c r="C862" s="224"/>
      <c r="D862" s="213" t="s">
        <v>189</v>
      </c>
      <c r="E862" s="225" t="s">
        <v>19</v>
      </c>
      <c r="F862" s="226" t="s">
        <v>194</v>
      </c>
      <c r="G862" s="224"/>
      <c r="H862" s="227">
        <v>116.26000000000001</v>
      </c>
      <c r="I862" s="228"/>
      <c r="J862" s="224"/>
      <c r="K862" s="224"/>
      <c r="L862" s="229"/>
      <c r="M862" s="230"/>
      <c r="N862" s="231"/>
      <c r="O862" s="231"/>
      <c r="P862" s="231"/>
      <c r="Q862" s="231"/>
      <c r="R862" s="231"/>
      <c r="S862" s="231"/>
      <c r="T862" s="232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3" t="s">
        <v>189</v>
      </c>
      <c r="AU862" s="233" t="s">
        <v>77</v>
      </c>
      <c r="AV862" s="13" t="s">
        <v>185</v>
      </c>
      <c r="AW862" s="13" t="s">
        <v>31</v>
      </c>
      <c r="AX862" s="13" t="s">
        <v>77</v>
      </c>
      <c r="AY862" s="233" t="s">
        <v>180</v>
      </c>
    </row>
    <row r="863" s="2" customFormat="1" ht="16.5" customHeight="1">
      <c r="A863" s="40"/>
      <c r="B863" s="41"/>
      <c r="C863" s="198" t="s">
        <v>617</v>
      </c>
      <c r="D863" s="198" t="s">
        <v>181</v>
      </c>
      <c r="E863" s="199" t="s">
        <v>876</v>
      </c>
      <c r="F863" s="200" t="s">
        <v>877</v>
      </c>
      <c r="G863" s="201" t="s">
        <v>188</v>
      </c>
      <c r="H863" s="202">
        <v>24</v>
      </c>
      <c r="I863" s="203"/>
      <c r="J863" s="204">
        <f>ROUND(I863*H863,2)</f>
        <v>0</v>
      </c>
      <c r="K863" s="200" t="s">
        <v>19</v>
      </c>
      <c r="L863" s="46"/>
      <c r="M863" s="205" t="s">
        <v>19</v>
      </c>
      <c r="N863" s="206" t="s">
        <v>40</v>
      </c>
      <c r="O863" s="86"/>
      <c r="P863" s="207">
        <f>O863*H863</f>
        <v>0</v>
      </c>
      <c r="Q863" s="207">
        <v>0</v>
      </c>
      <c r="R863" s="207">
        <f>Q863*H863</f>
        <v>0</v>
      </c>
      <c r="S863" s="207">
        <v>0</v>
      </c>
      <c r="T863" s="208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09" t="s">
        <v>216</v>
      </c>
      <c r="AT863" s="209" t="s">
        <v>181</v>
      </c>
      <c r="AU863" s="209" t="s">
        <v>77</v>
      </c>
      <c r="AY863" s="19" t="s">
        <v>180</v>
      </c>
      <c r="BE863" s="210">
        <f>IF(N863="základní",J863,0)</f>
        <v>0</v>
      </c>
      <c r="BF863" s="210">
        <f>IF(N863="snížená",J863,0)</f>
        <v>0</v>
      </c>
      <c r="BG863" s="210">
        <f>IF(N863="zákl. přenesená",J863,0)</f>
        <v>0</v>
      </c>
      <c r="BH863" s="210">
        <f>IF(N863="sníž. přenesená",J863,0)</f>
        <v>0</v>
      </c>
      <c r="BI863" s="210">
        <f>IF(N863="nulová",J863,0)</f>
        <v>0</v>
      </c>
      <c r="BJ863" s="19" t="s">
        <v>77</v>
      </c>
      <c r="BK863" s="210">
        <f>ROUND(I863*H863,2)</f>
        <v>0</v>
      </c>
      <c r="BL863" s="19" t="s">
        <v>216</v>
      </c>
      <c r="BM863" s="209" t="s">
        <v>878</v>
      </c>
    </row>
    <row r="864" s="14" customFormat="1">
      <c r="A864" s="14"/>
      <c r="B864" s="238"/>
      <c r="C864" s="239"/>
      <c r="D864" s="213" t="s">
        <v>189</v>
      </c>
      <c r="E864" s="240" t="s">
        <v>19</v>
      </c>
      <c r="F864" s="241" t="s">
        <v>835</v>
      </c>
      <c r="G864" s="239"/>
      <c r="H864" s="240" t="s">
        <v>19</v>
      </c>
      <c r="I864" s="242"/>
      <c r="J864" s="239"/>
      <c r="K864" s="239"/>
      <c r="L864" s="243"/>
      <c r="M864" s="244"/>
      <c r="N864" s="245"/>
      <c r="O864" s="245"/>
      <c r="P864" s="245"/>
      <c r="Q864" s="245"/>
      <c r="R864" s="245"/>
      <c r="S864" s="245"/>
      <c r="T864" s="246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47" t="s">
        <v>189</v>
      </c>
      <c r="AU864" s="247" t="s">
        <v>77</v>
      </c>
      <c r="AV864" s="14" t="s">
        <v>77</v>
      </c>
      <c r="AW864" s="14" t="s">
        <v>31</v>
      </c>
      <c r="AX864" s="14" t="s">
        <v>69</v>
      </c>
      <c r="AY864" s="247" t="s">
        <v>180</v>
      </c>
    </row>
    <row r="865" s="12" customFormat="1">
      <c r="A865" s="12"/>
      <c r="B865" s="211"/>
      <c r="C865" s="212"/>
      <c r="D865" s="213" t="s">
        <v>189</v>
      </c>
      <c r="E865" s="214" t="s">
        <v>19</v>
      </c>
      <c r="F865" s="215" t="s">
        <v>879</v>
      </c>
      <c r="G865" s="212"/>
      <c r="H865" s="216">
        <v>24</v>
      </c>
      <c r="I865" s="217"/>
      <c r="J865" s="212"/>
      <c r="K865" s="212"/>
      <c r="L865" s="218"/>
      <c r="M865" s="219"/>
      <c r="N865" s="220"/>
      <c r="O865" s="220"/>
      <c r="P865" s="220"/>
      <c r="Q865" s="220"/>
      <c r="R865" s="220"/>
      <c r="S865" s="220"/>
      <c r="T865" s="221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T865" s="222" t="s">
        <v>189</v>
      </c>
      <c r="AU865" s="222" t="s">
        <v>77</v>
      </c>
      <c r="AV865" s="12" t="s">
        <v>79</v>
      </c>
      <c r="AW865" s="12" t="s">
        <v>31</v>
      </c>
      <c r="AX865" s="12" t="s">
        <v>69</v>
      </c>
      <c r="AY865" s="222" t="s">
        <v>180</v>
      </c>
    </row>
    <row r="866" s="15" customFormat="1">
      <c r="A866" s="15"/>
      <c r="B866" s="248"/>
      <c r="C866" s="249"/>
      <c r="D866" s="213" t="s">
        <v>189</v>
      </c>
      <c r="E866" s="250" t="s">
        <v>19</v>
      </c>
      <c r="F866" s="251" t="s">
        <v>256</v>
      </c>
      <c r="G866" s="249"/>
      <c r="H866" s="252">
        <v>24</v>
      </c>
      <c r="I866" s="253"/>
      <c r="J866" s="249"/>
      <c r="K866" s="249"/>
      <c r="L866" s="254"/>
      <c r="M866" s="255"/>
      <c r="N866" s="256"/>
      <c r="O866" s="256"/>
      <c r="P866" s="256"/>
      <c r="Q866" s="256"/>
      <c r="R866" s="256"/>
      <c r="S866" s="256"/>
      <c r="T866" s="257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58" t="s">
        <v>189</v>
      </c>
      <c r="AU866" s="258" t="s">
        <v>77</v>
      </c>
      <c r="AV866" s="15" t="s">
        <v>195</v>
      </c>
      <c r="AW866" s="15" t="s">
        <v>31</v>
      </c>
      <c r="AX866" s="15" t="s">
        <v>69</v>
      </c>
      <c r="AY866" s="258" t="s">
        <v>180</v>
      </c>
    </row>
    <row r="867" s="13" customFormat="1">
      <c r="A867" s="13"/>
      <c r="B867" s="223"/>
      <c r="C867" s="224"/>
      <c r="D867" s="213" t="s">
        <v>189</v>
      </c>
      <c r="E867" s="225" t="s">
        <v>19</v>
      </c>
      <c r="F867" s="226" t="s">
        <v>194</v>
      </c>
      <c r="G867" s="224"/>
      <c r="H867" s="227">
        <v>24</v>
      </c>
      <c r="I867" s="228"/>
      <c r="J867" s="224"/>
      <c r="K867" s="224"/>
      <c r="L867" s="229"/>
      <c r="M867" s="230"/>
      <c r="N867" s="231"/>
      <c r="O867" s="231"/>
      <c r="P867" s="231"/>
      <c r="Q867" s="231"/>
      <c r="R867" s="231"/>
      <c r="S867" s="231"/>
      <c r="T867" s="232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3" t="s">
        <v>189</v>
      </c>
      <c r="AU867" s="233" t="s">
        <v>77</v>
      </c>
      <c r="AV867" s="13" t="s">
        <v>185</v>
      </c>
      <c r="AW867" s="13" t="s">
        <v>31</v>
      </c>
      <c r="AX867" s="13" t="s">
        <v>77</v>
      </c>
      <c r="AY867" s="233" t="s">
        <v>180</v>
      </c>
    </row>
    <row r="868" s="2" customFormat="1" ht="16.5" customHeight="1">
      <c r="A868" s="40"/>
      <c r="B868" s="41"/>
      <c r="C868" s="198" t="s">
        <v>880</v>
      </c>
      <c r="D868" s="198" t="s">
        <v>181</v>
      </c>
      <c r="E868" s="199" t="s">
        <v>881</v>
      </c>
      <c r="F868" s="200" t="s">
        <v>882</v>
      </c>
      <c r="G868" s="201" t="s">
        <v>307</v>
      </c>
      <c r="H868" s="202">
        <v>240</v>
      </c>
      <c r="I868" s="203"/>
      <c r="J868" s="204">
        <f>ROUND(I868*H868,2)</f>
        <v>0</v>
      </c>
      <c r="K868" s="200" t="s">
        <v>19</v>
      </c>
      <c r="L868" s="46"/>
      <c r="M868" s="205" t="s">
        <v>19</v>
      </c>
      <c r="N868" s="206" t="s">
        <v>40</v>
      </c>
      <c r="O868" s="86"/>
      <c r="P868" s="207">
        <f>O868*H868</f>
        <v>0</v>
      </c>
      <c r="Q868" s="207">
        <v>0</v>
      </c>
      <c r="R868" s="207">
        <f>Q868*H868</f>
        <v>0</v>
      </c>
      <c r="S868" s="207">
        <v>0</v>
      </c>
      <c r="T868" s="208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09" t="s">
        <v>216</v>
      </c>
      <c r="AT868" s="209" t="s">
        <v>181</v>
      </c>
      <c r="AU868" s="209" t="s">
        <v>77</v>
      </c>
      <c r="AY868" s="19" t="s">
        <v>180</v>
      </c>
      <c r="BE868" s="210">
        <f>IF(N868="základní",J868,0)</f>
        <v>0</v>
      </c>
      <c r="BF868" s="210">
        <f>IF(N868="snížená",J868,0)</f>
        <v>0</v>
      </c>
      <c r="BG868" s="210">
        <f>IF(N868="zákl. přenesená",J868,0)</f>
        <v>0</v>
      </c>
      <c r="BH868" s="210">
        <f>IF(N868="sníž. přenesená",J868,0)</f>
        <v>0</v>
      </c>
      <c r="BI868" s="210">
        <f>IF(N868="nulová",J868,0)</f>
        <v>0</v>
      </c>
      <c r="BJ868" s="19" t="s">
        <v>77</v>
      </c>
      <c r="BK868" s="210">
        <f>ROUND(I868*H868,2)</f>
        <v>0</v>
      </c>
      <c r="BL868" s="19" t="s">
        <v>216</v>
      </c>
      <c r="BM868" s="209" t="s">
        <v>883</v>
      </c>
    </row>
    <row r="869" s="14" customFormat="1">
      <c r="A869" s="14"/>
      <c r="B869" s="238"/>
      <c r="C869" s="239"/>
      <c r="D869" s="213" t="s">
        <v>189</v>
      </c>
      <c r="E869" s="240" t="s">
        <v>19</v>
      </c>
      <c r="F869" s="241" t="s">
        <v>835</v>
      </c>
      <c r="G869" s="239"/>
      <c r="H869" s="240" t="s">
        <v>19</v>
      </c>
      <c r="I869" s="242"/>
      <c r="J869" s="239"/>
      <c r="K869" s="239"/>
      <c r="L869" s="243"/>
      <c r="M869" s="244"/>
      <c r="N869" s="245"/>
      <c r="O869" s="245"/>
      <c r="P869" s="245"/>
      <c r="Q869" s="245"/>
      <c r="R869" s="245"/>
      <c r="S869" s="245"/>
      <c r="T869" s="246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47" t="s">
        <v>189</v>
      </c>
      <c r="AU869" s="247" t="s">
        <v>77</v>
      </c>
      <c r="AV869" s="14" t="s">
        <v>77</v>
      </c>
      <c r="AW869" s="14" t="s">
        <v>31</v>
      </c>
      <c r="AX869" s="14" t="s">
        <v>69</v>
      </c>
      <c r="AY869" s="247" t="s">
        <v>180</v>
      </c>
    </row>
    <row r="870" s="12" customFormat="1">
      <c r="A870" s="12"/>
      <c r="B870" s="211"/>
      <c r="C870" s="212"/>
      <c r="D870" s="213" t="s">
        <v>189</v>
      </c>
      <c r="E870" s="214" t="s">
        <v>19</v>
      </c>
      <c r="F870" s="215" t="s">
        <v>884</v>
      </c>
      <c r="G870" s="212"/>
      <c r="H870" s="216">
        <v>240</v>
      </c>
      <c r="I870" s="217"/>
      <c r="J870" s="212"/>
      <c r="K870" s="212"/>
      <c r="L870" s="218"/>
      <c r="M870" s="219"/>
      <c r="N870" s="220"/>
      <c r="O870" s="220"/>
      <c r="P870" s="220"/>
      <c r="Q870" s="220"/>
      <c r="R870" s="220"/>
      <c r="S870" s="220"/>
      <c r="T870" s="221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T870" s="222" t="s">
        <v>189</v>
      </c>
      <c r="AU870" s="222" t="s">
        <v>77</v>
      </c>
      <c r="AV870" s="12" t="s">
        <v>79</v>
      </c>
      <c r="AW870" s="12" t="s">
        <v>31</v>
      </c>
      <c r="AX870" s="12" t="s">
        <v>69</v>
      </c>
      <c r="AY870" s="222" t="s">
        <v>180</v>
      </c>
    </row>
    <row r="871" s="15" customFormat="1">
      <c r="A871" s="15"/>
      <c r="B871" s="248"/>
      <c r="C871" s="249"/>
      <c r="D871" s="213" t="s">
        <v>189</v>
      </c>
      <c r="E871" s="250" t="s">
        <v>19</v>
      </c>
      <c r="F871" s="251" t="s">
        <v>256</v>
      </c>
      <c r="G871" s="249"/>
      <c r="H871" s="252">
        <v>240</v>
      </c>
      <c r="I871" s="253"/>
      <c r="J871" s="249"/>
      <c r="K871" s="249"/>
      <c r="L871" s="254"/>
      <c r="M871" s="255"/>
      <c r="N871" s="256"/>
      <c r="O871" s="256"/>
      <c r="P871" s="256"/>
      <c r="Q871" s="256"/>
      <c r="R871" s="256"/>
      <c r="S871" s="256"/>
      <c r="T871" s="257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58" t="s">
        <v>189</v>
      </c>
      <c r="AU871" s="258" t="s">
        <v>77</v>
      </c>
      <c r="AV871" s="15" t="s">
        <v>195</v>
      </c>
      <c r="AW871" s="15" t="s">
        <v>31</v>
      </c>
      <c r="AX871" s="15" t="s">
        <v>69</v>
      </c>
      <c r="AY871" s="258" t="s">
        <v>180</v>
      </c>
    </row>
    <row r="872" s="13" customFormat="1">
      <c r="A872" s="13"/>
      <c r="B872" s="223"/>
      <c r="C872" s="224"/>
      <c r="D872" s="213" t="s">
        <v>189</v>
      </c>
      <c r="E872" s="225" t="s">
        <v>19</v>
      </c>
      <c r="F872" s="226" t="s">
        <v>194</v>
      </c>
      <c r="G872" s="224"/>
      <c r="H872" s="227">
        <v>240</v>
      </c>
      <c r="I872" s="228"/>
      <c r="J872" s="224"/>
      <c r="K872" s="224"/>
      <c r="L872" s="229"/>
      <c r="M872" s="230"/>
      <c r="N872" s="231"/>
      <c r="O872" s="231"/>
      <c r="P872" s="231"/>
      <c r="Q872" s="231"/>
      <c r="R872" s="231"/>
      <c r="S872" s="231"/>
      <c r="T872" s="23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3" t="s">
        <v>189</v>
      </c>
      <c r="AU872" s="233" t="s">
        <v>77</v>
      </c>
      <c r="AV872" s="13" t="s">
        <v>185</v>
      </c>
      <c r="AW872" s="13" t="s">
        <v>31</v>
      </c>
      <c r="AX872" s="13" t="s">
        <v>77</v>
      </c>
      <c r="AY872" s="233" t="s">
        <v>180</v>
      </c>
    </row>
    <row r="873" s="2" customFormat="1" ht="33" customHeight="1">
      <c r="A873" s="40"/>
      <c r="B873" s="41"/>
      <c r="C873" s="198" t="s">
        <v>621</v>
      </c>
      <c r="D873" s="198" t="s">
        <v>181</v>
      </c>
      <c r="E873" s="199" t="s">
        <v>885</v>
      </c>
      <c r="F873" s="200" t="s">
        <v>886</v>
      </c>
      <c r="G873" s="201" t="s">
        <v>307</v>
      </c>
      <c r="H873" s="202">
        <v>240</v>
      </c>
      <c r="I873" s="203"/>
      <c r="J873" s="204">
        <f>ROUND(I873*H873,2)</f>
        <v>0</v>
      </c>
      <c r="K873" s="200" t="s">
        <v>19</v>
      </c>
      <c r="L873" s="46"/>
      <c r="M873" s="205" t="s">
        <v>19</v>
      </c>
      <c r="N873" s="206" t="s">
        <v>40</v>
      </c>
      <c r="O873" s="86"/>
      <c r="P873" s="207">
        <f>O873*H873</f>
        <v>0</v>
      </c>
      <c r="Q873" s="207">
        <v>0</v>
      </c>
      <c r="R873" s="207">
        <f>Q873*H873</f>
        <v>0</v>
      </c>
      <c r="S873" s="207">
        <v>0</v>
      </c>
      <c r="T873" s="208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09" t="s">
        <v>216</v>
      </c>
      <c r="AT873" s="209" t="s">
        <v>181</v>
      </c>
      <c r="AU873" s="209" t="s">
        <v>77</v>
      </c>
      <c r="AY873" s="19" t="s">
        <v>180</v>
      </c>
      <c r="BE873" s="210">
        <f>IF(N873="základní",J873,0)</f>
        <v>0</v>
      </c>
      <c r="BF873" s="210">
        <f>IF(N873="snížená",J873,0)</f>
        <v>0</v>
      </c>
      <c r="BG873" s="210">
        <f>IF(N873="zákl. přenesená",J873,0)</f>
        <v>0</v>
      </c>
      <c r="BH873" s="210">
        <f>IF(N873="sníž. přenesená",J873,0)</f>
        <v>0</v>
      </c>
      <c r="BI873" s="210">
        <f>IF(N873="nulová",J873,0)</f>
        <v>0</v>
      </c>
      <c r="BJ873" s="19" t="s">
        <v>77</v>
      </c>
      <c r="BK873" s="210">
        <f>ROUND(I873*H873,2)</f>
        <v>0</v>
      </c>
      <c r="BL873" s="19" t="s">
        <v>216</v>
      </c>
      <c r="BM873" s="209" t="s">
        <v>887</v>
      </c>
    </row>
    <row r="874" s="14" customFormat="1">
      <c r="A874" s="14"/>
      <c r="B874" s="238"/>
      <c r="C874" s="239"/>
      <c r="D874" s="213" t="s">
        <v>189</v>
      </c>
      <c r="E874" s="240" t="s">
        <v>19</v>
      </c>
      <c r="F874" s="241" t="s">
        <v>835</v>
      </c>
      <c r="G874" s="239"/>
      <c r="H874" s="240" t="s">
        <v>19</v>
      </c>
      <c r="I874" s="242"/>
      <c r="J874" s="239"/>
      <c r="K874" s="239"/>
      <c r="L874" s="243"/>
      <c r="M874" s="244"/>
      <c r="N874" s="245"/>
      <c r="O874" s="245"/>
      <c r="P874" s="245"/>
      <c r="Q874" s="245"/>
      <c r="R874" s="245"/>
      <c r="S874" s="245"/>
      <c r="T874" s="246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T874" s="247" t="s">
        <v>189</v>
      </c>
      <c r="AU874" s="247" t="s">
        <v>77</v>
      </c>
      <c r="AV874" s="14" t="s">
        <v>77</v>
      </c>
      <c r="AW874" s="14" t="s">
        <v>31</v>
      </c>
      <c r="AX874" s="14" t="s">
        <v>69</v>
      </c>
      <c r="AY874" s="247" t="s">
        <v>180</v>
      </c>
    </row>
    <row r="875" s="12" customFormat="1">
      <c r="A875" s="12"/>
      <c r="B875" s="211"/>
      <c r="C875" s="212"/>
      <c r="D875" s="213" t="s">
        <v>189</v>
      </c>
      <c r="E875" s="214" t="s">
        <v>19</v>
      </c>
      <c r="F875" s="215" t="s">
        <v>888</v>
      </c>
      <c r="G875" s="212"/>
      <c r="H875" s="216">
        <v>240</v>
      </c>
      <c r="I875" s="217"/>
      <c r="J875" s="212"/>
      <c r="K875" s="212"/>
      <c r="L875" s="218"/>
      <c r="M875" s="219"/>
      <c r="N875" s="220"/>
      <c r="O875" s="220"/>
      <c r="P875" s="220"/>
      <c r="Q875" s="220"/>
      <c r="R875" s="220"/>
      <c r="S875" s="220"/>
      <c r="T875" s="221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T875" s="222" t="s">
        <v>189</v>
      </c>
      <c r="AU875" s="222" t="s">
        <v>77</v>
      </c>
      <c r="AV875" s="12" t="s">
        <v>79</v>
      </c>
      <c r="AW875" s="12" t="s">
        <v>31</v>
      </c>
      <c r="AX875" s="12" t="s">
        <v>69</v>
      </c>
      <c r="AY875" s="222" t="s">
        <v>180</v>
      </c>
    </row>
    <row r="876" s="15" customFormat="1">
      <c r="A876" s="15"/>
      <c r="B876" s="248"/>
      <c r="C876" s="249"/>
      <c r="D876" s="213" t="s">
        <v>189</v>
      </c>
      <c r="E876" s="250" t="s">
        <v>19</v>
      </c>
      <c r="F876" s="251" t="s">
        <v>256</v>
      </c>
      <c r="G876" s="249"/>
      <c r="H876" s="252">
        <v>240</v>
      </c>
      <c r="I876" s="253"/>
      <c r="J876" s="249"/>
      <c r="K876" s="249"/>
      <c r="L876" s="254"/>
      <c r="M876" s="255"/>
      <c r="N876" s="256"/>
      <c r="O876" s="256"/>
      <c r="P876" s="256"/>
      <c r="Q876" s="256"/>
      <c r="R876" s="256"/>
      <c r="S876" s="256"/>
      <c r="T876" s="257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58" t="s">
        <v>189</v>
      </c>
      <c r="AU876" s="258" t="s">
        <v>77</v>
      </c>
      <c r="AV876" s="15" t="s">
        <v>195</v>
      </c>
      <c r="AW876" s="15" t="s">
        <v>31</v>
      </c>
      <c r="AX876" s="15" t="s">
        <v>69</v>
      </c>
      <c r="AY876" s="258" t="s">
        <v>180</v>
      </c>
    </row>
    <row r="877" s="13" customFormat="1">
      <c r="A877" s="13"/>
      <c r="B877" s="223"/>
      <c r="C877" s="224"/>
      <c r="D877" s="213" t="s">
        <v>189</v>
      </c>
      <c r="E877" s="225" t="s">
        <v>19</v>
      </c>
      <c r="F877" s="226" t="s">
        <v>194</v>
      </c>
      <c r="G877" s="224"/>
      <c r="H877" s="227">
        <v>240</v>
      </c>
      <c r="I877" s="228"/>
      <c r="J877" s="224"/>
      <c r="K877" s="224"/>
      <c r="L877" s="229"/>
      <c r="M877" s="230"/>
      <c r="N877" s="231"/>
      <c r="O877" s="231"/>
      <c r="P877" s="231"/>
      <c r="Q877" s="231"/>
      <c r="R877" s="231"/>
      <c r="S877" s="231"/>
      <c r="T877" s="232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3" t="s">
        <v>189</v>
      </c>
      <c r="AU877" s="233" t="s">
        <v>77</v>
      </c>
      <c r="AV877" s="13" t="s">
        <v>185</v>
      </c>
      <c r="AW877" s="13" t="s">
        <v>31</v>
      </c>
      <c r="AX877" s="13" t="s">
        <v>77</v>
      </c>
      <c r="AY877" s="233" t="s">
        <v>180</v>
      </c>
    </row>
    <row r="878" s="2" customFormat="1" ht="16.5" customHeight="1">
      <c r="A878" s="40"/>
      <c r="B878" s="41"/>
      <c r="C878" s="198" t="s">
        <v>889</v>
      </c>
      <c r="D878" s="198" t="s">
        <v>181</v>
      </c>
      <c r="E878" s="199" t="s">
        <v>890</v>
      </c>
      <c r="F878" s="200" t="s">
        <v>891</v>
      </c>
      <c r="G878" s="201" t="s">
        <v>307</v>
      </c>
      <c r="H878" s="202">
        <v>276</v>
      </c>
      <c r="I878" s="203"/>
      <c r="J878" s="204">
        <f>ROUND(I878*H878,2)</f>
        <v>0</v>
      </c>
      <c r="K878" s="200" t="s">
        <v>19</v>
      </c>
      <c r="L878" s="46"/>
      <c r="M878" s="205" t="s">
        <v>19</v>
      </c>
      <c r="N878" s="206" t="s">
        <v>40</v>
      </c>
      <c r="O878" s="86"/>
      <c r="P878" s="207">
        <f>O878*H878</f>
        <v>0</v>
      </c>
      <c r="Q878" s="207">
        <v>0</v>
      </c>
      <c r="R878" s="207">
        <f>Q878*H878</f>
        <v>0</v>
      </c>
      <c r="S878" s="207">
        <v>0</v>
      </c>
      <c r="T878" s="208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209" t="s">
        <v>216</v>
      </c>
      <c r="AT878" s="209" t="s">
        <v>181</v>
      </c>
      <c r="AU878" s="209" t="s">
        <v>77</v>
      </c>
      <c r="AY878" s="19" t="s">
        <v>180</v>
      </c>
      <c r="BE878" s="210">
        <f>IF(N878="základní",J878,0)</f>
        <v>0</v>
      </c>
      <c r="BF878" s="210">
        <f>IF(N878="snížená",J878,0)</f>
        <v>0</v>
      </c>
      <c r="BG878" s="210">
        <f>IF(N878="zákl. přenesená",J878,0)</f>
        <v>0</v>
      </c>
      <c r="BH878" s="210">
        <f>IF(N878="sníž. přenesená",J878,0)</f>
        <v>0</v>
      </c>
      <c r="BI878" s="210">
        <f>IF(N878="nulová",J878,0)</f>
        <v>0</v>
      </c>
      <c r="BJ878" s="19" t="s">
        <v>77</v>
      </c>
      <c r="BK878" s="210">
        <f>ROUND(I878*H878,2)</f>
        <v>0</v>
      </c>
      <c r="BL878" s="19" t="s">
        <v>216</v>
      </c>
      <c r="BM878" s="209" t="s">
        <v>892</v>
      </c>
    </row>
    <row r="879" s="14" customFormat="1">
      <c r="A879" s="14"/>
      <c r="B879" s="238"/>
      <c r="C879" s="239"/>
      <c r="D879" s="213" t="s">
        <v>189</v>
      </c>
      <c r="E879" s="240" t="s">
        <v>19</v>
      </c>
      <c r="F879" s="241" t="s">
        <v>835</v>
      </c>
      <c r="G879" s="239"/>
      <c r="H879" s="240" t="s">
        <v>19</v>
      </c>
      <c r="I879" s="242"/>
      <c r="J879" s="239"/>
      <c r="K879" s="239"/>
      <c r="L879" s="243"/>
      <c r="M879" s="244"/>
      <c r="N879" s="245"/>
      <c r="O879" s="245"/>
      <c r="P879" s="245"/>
      <c r="Q879" s="245"/>
      <c r="R879" s="245"/>
      <c r="S879" s="245"/>
      <c r="T879" s="246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47" t="s">
        <v>189</v>
      </c>
      <c r="AU879" s="247" t="s">
        <v>77</v>
      </c>
      <c r="AV879" s="14" t="s">
        <v>77</v>
      </c>
      <c r="AW879" s="14" t="s">
        <v>31</v>
      </c>
      <c r="AX879" s="14" t="s">
        <v>69</v>
      </c>
      <c r="AY879" s="247" t="s">
        <v>180</v>
      </c>
    </row>
    <row r="880" s="14" customFormat="1">
      <c r="A880" s="14"/>
      <c r="B880" s="238"/>
      <c r="C880" s="239"/>
      <c r="D880" s="213" t="s">
        <v>189</v>
      </c>
      <c r="E880" s="240" t="s">
        <v>19</v>
      </c>
      <c r="F880" s="241" t="s">
        <v>893</v>
      </c>
      <c r="G880" s="239"/>
      <c r="H880" s="240" t="s">
        <v>19</v>
      </c>
      <c r="I880" s="242"/>
      <c r="J880" s="239"/>
      <c r="K880" s="239"/>
      <c r="L880" s="243"/>
      <c r="M880" s="244"/>
      <c r="N880" s="245"/>
      <c r="O880" s="245"/>
      <c r="P880" s="245"/>
      <c r="Q880" s="245"/>
      <c r="R880" s="245"/>
      <c r="S880" s="245"/>
      <c r="T880" s="24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47" t="s">
        <v>189</v>
      </c>
      <c r="AU880" s="247" t="s">
        <v>77</v>
      </c>
      <c r="AV880" s="14" t="s">
        <v>77</v>
      </c>
      <c r="AW880" s="14" t="s">
        <v>31</v>
      </c>
      <c r="AX880" s="14" t="s">
        <v>69</v>
      </c>
      <c r="AY880" s="247" t="s">
        <v>180</v>
      </c>
    </row>
    <row r="881" s="12" customFormat="1">
      <c r="A881" s="12"/>
      <c r="B881" s="211"/>
      <c r="C881" s="212"/>
      <c r="D881" s="213" t="s">
        <v>189</v>
      </c>
      <c r="E881" s="214" t="s">
        <v>19</v>
      </c>
      <c r="F881" s="215" t="s">
        <v>894</v>
      </c>
      <c r="G881" s="212"/>
      <c r="H881" s="216">
        <v>240</v>
      </c>
      <c r="I881" s="217"/>
      <c r="J881" s="212"/>
      <c r="K881" s="212"/>
      <c r="L881" s="218"/>
      <c r="M881" s="219"/>
      <c r="N881" s="220"/>
      <c r="O881" s="220"/>
      <c r="P881" s="220"/>
      <c r="Q881" s="220"/>
      <c r="R881" s="220"/>
      <c r="S881" s="220"/>
      <c r="T881" s="221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T881" s="222" t="s">
        <v>189</v>
      </c>
      <c r="AU881" s="222" t="s">
        <v>77</v>
      </c>
      <c r="AV881" s="12" t="s">
        <v>79</v>
      </c>
      <c r="AW881" s="12" t="s">
        <v>31</v>
      </c>
      <c r="AX881" s="12" t="s">
        <v>69</v>
      </c>
      <c r="AY881" s="222" t="s">
        <v>180</v>
      </c>
    </row>
    <row r="882" s="12" customFormat="1">
      <c r="A882" s="12"/>
      <c r="B882" s="211"/>
      <c r="C882" s="212"/>
      <c r="D882" s="213" t="s">
        <v>189</v>
      </c>
      <c r="E882" s="214" t="s">
        <v>19</v>
      </c>
      <c r="F882" s="215" t="s">
        <v>895</v>
      </c>
      <c r="G882" s="212"/>
      <c r="H882" s="216">
        <v>36</v>
      </c>
      <c r="I882" s="217"/>
      <c r="J882" s="212"/>
      <c r="K882" s="212"/>
      <c r="L882" s="218"/>
      <c r="M882" s="219"/>
      <c r="N882" s="220"/>
      <c r="O882" s="220"/>
      <c r="P882" s="220"/>
      <c r="Q882" s="220"/>
      <c r="R882" s="220"/>
      <c r="S882" s="220"/>
      <c r="T882" s="221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T882" s="222" t="s">
        <v>189</v>
      </c>
      <c r="AU882" s="222" t="s">
        <v>77</v>
      </c>
      <c r="AV882" s="12" t="s">
        <v>79</v>
      </c>
      <c r="AW882" s="12" t="s">
        <v>31</v>
      </c>
      <c r="AX882" s="12" t="s">
        <v>69</v>
      </c>
      <c r="AY882" s="222" t="s">
        <v>180</v>
      </c>
    </row>
    <row r="883" s="15" customFormat="1">
      <c r="A883" s="15"/>
      <c r="B883" s="248"/>
      <c r="C883" s="249"/>
      <c r="D883" s="213" t="s">
        <v>189</v>
      </c>
      <c r="E883" s="250" t="s">
        <v>19</v>
      </c>
      <c r="F883" s="251" t="s">
        <v>256</v>
      </c>
      <c r="G883" s="249"/>
      <c r="H883" s="252">
        <v>276</v>
      </c>
      <c r="I883" s="253"/>
      <c r="J883" s="249"/>
      <c r="K883" s="249"/>
      <c r="L883" s="254"/>
      <c r="M883" s="255"/>
      <c r="N883" s="256"/>
      <c r="O883" s="256"/>
      <c r="P883" s="256"/>
      <c r="Q883" s="256"/>
      <c r="R883" s="256"/>
      <c r="S883" s="256"/>
      <c r="T883" s="257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58" t="s">
        <v>189</v>
      </c>
      <c r="AU883" s="258" t="s">
        <v>77</v>
      </c>
      <c r="AV883" s="15" t="s">
        <v>195</v>
      </c>
      <c r="AW883" s="15" t="s">
        <v>31</v>
      </c>
      <c r="AX883" s="15" t="s">
        <v>69</v>
      </c>
      <c r="AY883" s="258" t="s">
        <v>180</v>
      </c>
    </row>
    <row r="884" s="13" customFormat="1">
      <c r="A884" s="13"/>
      <c r="B884" s="223"/>
      <c r="C884" s="224"/>
      <c r="D884" s="213" t="s">
        <v>189</v>
      </c>
      <c r="E884" s="225" t="s">
        <v>19</v>
      </c>
      <c r="F884" s="226" t="s">
        <v>194</v>
      </c>
      <c r="G884" s="224"/>
      <c r="H884" s="227">
        <v>276</v>
      </c>
      <c r="I884" s="228"/>
      <c r="J884" s="224"/>
      <c r="K884" s="224"/>
      <c r="L884" s="229"/>
      <c r="M884" s="230"/>
      <c r="N884" s="231"/>
      <c r="O884" s="231"/>
      <c r="P884" s="231"/>
      <c r="Q884" s="231"/>
      <c r="R884" s="231"/>
      <c r="S884" s="231"/>
      <c r="T884" s="23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3" t="s">
        <v>189</v>
      </c>
      <c r="AU884" s="233" t="s">
        <v>77</v>
      </c>
      <c r="AV884" s="13" t="s">
        <v>185</v>
      </c>
      <c r="AW884" s="13" t="s">
        <v>31</v>
      </c>
      <c r="AX884" s="13" t="s">
        <v>77</v>
      </c>
      <c r="AY884" s="233" t="s">
        <v>180</v>
      </c>
    </row>
    <row r="885" s="2" customFormat="1" ht="55.5" customHeight="1">
      <c r="A885" s="40"/>
      <c r="B885" s="41"/>
      <c r="C885" s="198" t="s">
        <v>627</v>
      </c>
      <c r="D885" s="198" t="s">
        <v>181</v>
      </c>
      <c r="E885" s="199" t="s">
        <v>896</v>
      </c>
      <c r="F885" s="200" t="s">
        <v>897</v>
      </c>
      <c r="G885" s="201" t="s">
        <v>307</v>
      </c>
      <c r="H885" s="202">
        <v>325</v>
      </c>
      <c r="I885" s="203"/>
      <c r="J885" s="204">
        <f>ROUND(I885*H885,2)</f>
        <v>0</v>
      </c>
      <c r="K885" s="200" t="s">
        <v>19</v>
      </c>
      <c r="L885" s="46"/>
      <c r="M885" s="205" t="s">
        <v>19</v>
      </c>
      <c r="N885" s="206" t="s">
        <v>40</v>
      </c>
      <c r="O885" s="86"/>
      <c r="P885" s="207">
        <f>O885*H885</f>
        <v>0</v>
      </c>
      <c r="Q885" s="207">
        <v>0</v>
      </c>
      <c r="R885" s="207">
        <f>Q885*H885</f>
        <v>0</v>
      </c>
      <c r="S885" s="207">
        <v>0</v>
      </c>
      <c r="T885" s="208">
        <f>S885*H885</f>
        <v>0</v>
      </c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R885" s="209" t="s">
        <v>216</v>
      </c>
      <c r="AT885" s="209" t="s">
        <v>181</v>
      </c>
      <c r="AU885" s="209" t="s">
        <v>77</v>
      </c>
      <c r="AY885" s="19" t="s">
        <v>180</v>
      </c>
      <c r="BE885" s="210">
        <f>IF(N885="základní",J885,0)</f>
        <v>0</v>
      </c>
      <c r="BF885" s="210">
        <f>IF(N885="snížená",J885,0)</f>
        <v>0</v>
      </c>
      <c r="BG885" s="210">
        <f>IF(N885="zákl. přenesená",J885,0)</f>
        <v>0</v>
      </c>
      <c r="BH885" s="210">
        <f>IF(N885="sníž. přenesená",J885,0)</f>
        <v>0</v>
      </c>
      <c r="BI885" s="210">
        <f>IF(N885="nulová",J885,0)</f>
        <v>0</v>
      </c>
      <c r="BJ885" s="19" t="s">
        <v>77</v>
      </c>
      <c r="BK885" s="210">
        <f>ROUND(I885*H885,2)</f>
        <v>0</v>
      </c>
      <c r="BL885" s="19" t="s">
        <v>216</v>
      </c>
      <c r="BM885" s="209" t="s">
        <v>898</v>
      </c>
    </row>
    <row r="886" s="14" customFormat="1">
      <c r="A886" s="14"/>
      <c r="B886" s="238"/>
      <c r="C886" s="239"/>
      <c r="D886" s="213" t="s">
        <v>189</v>
      </c>
      <c r="E886" s="240" t="s">
        <v>19</v>
      </c>
      <c r="F886" s="241" t="s">
        <v>899</v>
      </c>
      <c r="G886" s="239"/>
      <c r="H886" s="240" t="s">
        <v>19</v>
      </c>
      <c r="I886" s="242"/>
      <c r="J886" s="239"/>
      <c r="K886" s="239"/>
      <c r="L886" s="243"/>
      <c r="M886" s="244"/>
      <c r="N886" s="245"/>
      <c r="O886" s="245"/>
      <c r="P886" s="245"/>
      <c r="Q886" s="245"/>
      <c r="R886" s="245"/>
      <c r="S886" s="245"/>
      <c r="T886" s="246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47" t="s">
        <v>189</v>
      </c>
      <c r="AU886" s="247" t="s">
        <v>77</v>
      </c>
      <c r="AV886" s="14" t="s">
        <v>77</v>
      </c>
      <c r="AW886" s="14" t="s">
        <v>31</v>
      </c>
      <c r="AX886" s="14" t="s">
        <v>69</v>
      </c>
      <c r="AY886" s="247" t="s">
        <v>180</v>
      </c>
    </row>
    <row r="887" s="14" customFormat="1">
      <c r="A887" s="14"/>
      <c r="B887" s="238"/>
      <c r="C887" s="239"/>
      <c r="D887" s="213" t="s">
        <v>189</v>
      </c>
      <c r="E887" s="240" t="s">
        <v>19</v>
      </c>
      <c r="F887" s="241" t="s">
        <v>900</v>
      </c>
      <c r="G887" s="239"/>
      <c r="H887" s="240" t="s">
        <v>19</v>
      </c>
      <c r="I887" s="242"/>
      <c r="J887" s="239"/>
      <c r="K887" s="239"/>
      <c r="L887" s="243"/>
      <c r="M887" s="244"/>
      <c r="N887" s="245"/>
      <c r="O887" s="245"/>
      <c r="P887" s="245"/>
      <c r="Q887" s="245"/>
      <c r="R887" s="245"/>
      <c r="S887" s="245"/>
      <c r="T887" s="246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247" t="s">
        <v>189</v>
      </c>
      <c r="AU887" s="247" t="s">
        <v>77</v>
      </c>
      <c r="AV887" s="14" t="s">
        <v>77</v>
      </c>
      <c r="AW887" s="14" t="s">
        <v>31</v>
      </c>
      <c r="AX887" s="14" t="s">
        <v>69</v>
      </c>
      <c r="AY887" s="247" t="s">
        <v>180</v>
      </c>
    </row>
    <row r="888" s="12" customFormat="1">
      <c r="A888" s="12"/>
      <c r="B888" s="211"/>
      <c r="C888" s="212"/>
      <c r="D888" s="213" t="s">
        <v>189</v>
      </c>
      <c r="E888" s="214" t="s">
        <v>19</v>
      </c>
      <c r="F888" s="215" t="s">
        <v>901</v>
      </c>
      <c r="G888" s="212"/>
      <c r="H888" s="216">
        <v>240</v>
      </c>
      <c r="I888" s="217"/>
      <c r="J888" s="212"/>
      <c r="K888" s="212"/>
      <c r="L888" s="218"/>
      <c r="M888" s="219"/>
      <c r="N888" s="220"/>
      <c r="O888" s="220"/>
      <c r="P888" s="220"/>
      <c r="Q888" s="220"/>
      <c r="R888" s="220"/>
      <c r="S888" s="220"/>
      <c r="T888" s="221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T888" s="222" t="s">
        <v>189</v>
      </c>
      <c r="AU888" s="222" t="s">
        <v>77</v>
      </c>
      <c r="AV888" s="12" t="s">
        <v>79</v>
      </c>
      <c r="AW888" s="12" t="s">
        <v>31</v>
      </c>
      <c r="AX888" s="12" t="s">
        <v>69</v>
      </c>
      <c r="AY888" s="222" t="s">
        <v>180</v>
      </c>
    </row>
    <row r="889" s="15" customFormat="1">
      <c r="A889" s="15"/>
      <c r="B889" s="248"/>
      <c r="C889" s="249"/>
      <c r="D889" s="213" t="s">
        <v>189</v>
      </c>
      <c r="E889" s="250" t="s">
        <v>19</v>
      </c>
      <c r="F889" s="251" t="s">
        <v>256</v>
      </c>
      <c r="G889" s="249"/>
      <c r="H889" s="252">
        <v>240</v>
      </c>
      <c r="I889" s="253"/>
      <c r="J889" s="249"/>
      <c r="K889" s="249"/>
      <c r="L889" s="254"/>
      <c r="M889" s="255"/>
      <c r="N889" s="256"/>
      <c r="O889" s="256"/>
      <c r="P889" s="256"/>
      <c r="Q889" s="256"/>
      <c r="R889" s="256"/>
      <c r="S889" s="256"/>
      <c r="T889" s="257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58" t="s">
        <v>189</v>
      </c>
      <c r="AU889" s="258" t="s">
        <v>77</v>
      </c>
      <c r="AV889" s="15" t="s">
        <v>195</v>
      </c>
      <c r="AW889" s="15" t="s">
        <v>31</v>
      </c>
      <c r="AX889" s="15" t="s">
        <v>69</v>
      </c>
      <c r="AY889" s="258" t="s">
        <v>180</v>
      </c>
    </row>
    <row r="890" s="14" customFormat="1">
      <c r="A890" s="14"/>
      <c r="B890" s="238"/>
      <c r="C890" s="239"/>
      <c r="D890" s="213" t="s">
        <v>189</v>
      </c>
      <c r="E890" s="240" t="s">
        <v>19</v>
      </c>
      <c r="F890" s="241" t="s">
        <v>843</v>
      </c>
      <c r="G890" s="239"/>
      <c r="H890" s="240" t="s">
        <v>19</v>
      </c>
      <c r="I890" s="242"/>
      <c r="J890" s="239"/>
      <c r="K890" s="239"/>
      <c r="L890" s="243"/>
      <c r="M890" s="244"/>
      <c r="N890" s="245"/>
      <c r="O890" s="245"/>
      <c r="P890" s="245"/>
      <c r="Q890" s="245"/>
      <c r="R890" s="245"/>
      <c r="S890" s="245"/>
      <c r="T890" s="246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47" t="s">
        <v>189</v>
      </c>
      <c r="AU890" s="247" t="s">
        <v>77</v>
      </c>
      <c r="AV890" s="14" t="s">
        <v>77</v>
      </c>
      <c r="AW890" s="14" t="s">
        <v>31</v>
      </c>
      <c r="AX890" s="14" t="s">
        <v>69</v>
      </c>
      <c r="AY890" s="247" t="s">
        <v>180</v>
      </c>
    </row>
    <row r="891" s="14" customFormat="1">
      <c r="A891" s="14"/>
      <c r="B891" s="238"/>
      <c r="C891" s="239"/>
      <c r="D891" s="213" t="s">
        <v>189</v>
      </c>
      <c r="E891" s="240" t="s">
        <v>19</v>
      </c>
      <c r="F891" s="241" t="s">
        <v>900</v>
      </c>
      <c r="G891" s="239"/>
      <c r="H89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r="Q891" s="245"/>
      <c r="R891" s="245"/>
      <c r="S891" s="245"/>
      <c r="T891" s="246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7" t="s">
        <v>189</v>
      </c>
      <c r="AU891" s="247" t="s">
        <v>77</v>
      </c>
      <c r="AV891" s="14" t="s">
        <v>77</v>
      </c>
      <c r="AW891" s="14" t="s">
        <v>31</v>
      </c>
      <c r="AX891" s="14" t="s">
        <v>69</v>
      </c>
      <c r="AY891" s="247" t="s">
        <v>180</v>
      </c>
    </row>
    <row r="892" s="12" customFormat="1">
      <c r="A892" s="12"/>
      <c r="B892" s="211"/>
      <c r="C892" s="212"/>
      <c r="D892" s="213" t="s">
        <v>189</v>
      </c>
      <c r="E892" s="214" t="s">
        <v>19</v>
      </c>
      <c r="F892" s="215" t="s">
        <v>902</v>
      </c>
      <c r="G892" s="212"/>
      <c r="H892" s="216">
        <v>85</v>
      </c>
      <c r="I892" s="217"/>
      <c r="J892" s="212"/>
      <c r="K892" s="212"/>
      <c r="L892" s="218"/>
      <c r="M892" s="219"/>
      <c r="N892" s="220"/>
      <c r="O892" s="220"/>
      <c r="P892" s="220"/>
      <c r="Q892" s="220"/>
      <c r="R892" s="220"/>
      <c r="S892" s="220"/>
      <c r="T892" s="221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T892" s="222" t="s">
        <v>189</v>
      </c>
      <c r="AU892" s="222" t="s">
        <v>77</v>
      </c>
      <c r="AV892" s="12" t="s">
        <v>79</v>
      </c>
      <c r="AW892" s="12" t="s">
        <v>31</v>
      </c>
      <c r="AX892" s="12" t="s">
        <v>69</v>
      </c>
      <c r="AY892" s="222" t="s">
        <v>180</v>
      </c>
    </row>
    <row r="893" s="15" customFormat="1">
      <c r="A893" s="15"/>
      <c r="B893" s="248"/>
      <c r="C893" s="249"/>
      <c r="D893" s="213" t="s">
        <v>189</v>
      </c>
      <c r="E893" s="250" t="s">
        <v>19</v>
      </c>
      <c r="F893" s="251" t="s">
        <v>256</v>
      </c>
      <c r="G893" s="249"/>
      <c r="H893" s="252">
        <v>85</v>
      </c>
      <c r="I893" s="253"/>
      <c r="J893" s="249"/>
      <c r="K893" s="249"/>
      <c r="L893" s="254"/>
      <c r="M893" s="255"/>
      <c r="N893" s="256"/>
      <c r="O893" s="256"/>
      <c r="P893" s="256"/>
      <c r="Q893" s="256"/>
      <c r="R893" s="256"/>
      <c r="S893" s="256"/>
      <c r="T893" s="257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58" t="s">
        <v>189</v>
      </c>
      <c r="AU893" s="258" t="s">
        <v>77</v>
      </c>
      <c r="AV893" s="15" t="s">
        <v>195</v>
      </c>
      <c r="AW893" s="15" t="s">
        <v>31</v>
      </c>
      <c r="AX893" s="15" t="s">
        <v>69</v>
      </c>
      <c r="AY893" s="258" t="s">
        <v>180</v>
      </c>
    </row>
    <row r="894" s="13" customFormat="1">
      <c r="A894" s="13"/>
      <c r="B894" s="223"/>
      <c r="C894" s="224"/>
      <c r="D894" s="213" t="s">
        <v>189</v>
      </c>
      <c r="E894" s="225" t="s">
        <v>19</v>
      </c>
      <c r="F894" s="226" t="s">
        <v>194</v>
      </c>
      <c r="G894" s="224"/>
      <c r="H894" s="227">
        <v>325</v>
      </c>
      <c r="I894" s="228"/>
      <c r="J894" s="224"/>
      <c r="K894" s="224"/>
      <c r="L894" s="229"/>
      <c r="M894" s="230"/>
      <c r="N894" s="231"/>
      <c r="O894" s="231"/>
      <c r="P894" s="231"/>
      <c r="Q894" s="231"/>
      <c r="R894" s="231"/>
      <c r="S894" s="231"/>
      <c r="T894" s="232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3" t="s">
        <v>189</v>
      </c>
      <c r="AU894" s="233" t="s">
        <v>77</v>
      </c>
      <c r="AV894" s="13" t="s">
        <v>185</v>
      </c>
      <c r="AW894" s="13" t="s">
        <v>31</v>
      </c>
      <c r="AX894" s="13" t="s">
        <v>77</v>
      </c>
      <c r="AY894" s="233" t="s">
        <v>180</v>
      </c>
    </row>
    <row r="895" s="2" customFormat="1" ht="24.15" customHeight="1">
      <c r="A895" s="40"/>
      <c r="B895" s="41"/>
      <c r="C895" s="198" t="s">
        <v>903</v>
      </c>
      <c r="D895" s="198" t="s">
        <v>181</v>
      </c>
      <c r="E895" s="199" t="s">
        <v>904</v>
      </c>
      <c r="F895" s="200" t="s">
        <v>905</v>
      </c>
      <c r="G895" s="201" t="s">
        <v>307</v>
      </c>
      <c r="H895" s="202">
        <v>85</v>
      </c>
      <c r="I895" s="203"/>
      <c r="J895" s="204">
        <f>ROUND(I895*H895,2)</f>
        <v>0</v>
      </c>
      <c r="K895" s="200" t="s">
        <v>19</v>
      </c>
      <c r="L895" s="46"/>
      <c r="M895" s="205" t="s">
        <v>19</v>
      </c>
      <c r="N895" s="206" t="s">
        <v>40</v>
      </c>
      <c r="O895" s="86"/>
      <c r="P895" s="207">
        <f>O895*H895</f>
        <v>0</v>
      </c>
      <c r="Q895" s="207">
        <v>0</v>
      </c>
      <c r="R895" s="207">
        <f>Q895*H895</f>
        <v>0</v>
      </c>
      <c r="S895" s="207">
        <v>0</v>
      </c>
      <c r="T895" s="208">
        <f>S895*H895</f>
        <v>0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09" t="s">
        <v>216</v>
      </c>
      <c r="AT895" s="209" t="s">
        <v>181</v>
      </c>
      <c r="AU895" s="209" t="s">
        <v>77</v>
      </c>
      <c r="AY895" s="19" t="s">
        <v>180</v>
      </c>
      <c r="BE895" s="210">
        <f>IF(N895="základní",J895,0)</f>
        <v>0</v>
      </c>
      <c r="BF895" s="210">
        <f>IF(N895="snížená",J895,0)</f>
        <v>0</v>
      </c>
      <c r="BG895" s="210">
        <f>IF(N895="zákl. přenesená",J895,0)</f>
        <v>0</v>
      </c>
      <c r="BH895" s="210">
        <f>IF(N895="sníž. přenesená",J895,0)</f>
        <v>0</v>
      </c>
      <c r="BI895" s="210">
        <f>IF(N895="nulová",J895,0)</f>
        <v>0</v>
      </c>
      <c r="BJ895" s="19" t="s">
        <v>77</v>
      </c>
      <c r="BK895" s="210">
        <f>ROUND(I895*H895,2)</f>
        <v>0</v>
      </c>
      <c r="BL895" s="19" t="s">
        <v>216</v>
      </c>
      <c r="BM895" s="209" t="s">
        <v>906</v>
      </c>
    </row>
    <row r="896" s="14" customFormat="1">
      <c r="A896" s="14"/>
      <c r="B896" s="238"/>
      <c r="C896" s="239"/>
      <c r="D896" s="213" t="s">
        <v>189</v>
      </c>
      <c r="E896" s="240" t="s">
        <v>19</v>
      </c>
      <c r="F896" s="241" t="s">
        <v>843</v>
      </c>
      <c r="G896" s="239"/>
      <c r="H896" s="240" t="s">
        <v>19</v>
      </c>
      <c r="I896" s="242"/>
      <c r="J896" s="239"/>
      <c r="K896" s="239"/>
      <c r="L896" s="243"/>
      <c r="M896" s="244"/>
      <c r="N896" s="245"/>
      <c r="O896" s="245"/>
      <c r="P896" s="245"/>
      <c r="Q896" s="245"/>
      <c r="R896" s="245"/>
      <c r="S896" s="245"/>
      <c r="T896" s="246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47" t="s">
        <v>189</v>
      </c>
      <c r="AU896" s="247" t="s">
        <v>77</v>
      </c>
      <c r="AV896" s="14" t="s">
        <v>77</v>
      </c>
      <c r="AW896" s="14" t="s">
        <v>31</v>
      </c>
      <c r="AX896" s="14" t="s">
        <v>69</v>
      </c>
      <c r="AY896" s="247" t="s">
        <v>180</v>
      </c>
    </row>
    <row r="897" s="12" customFormat="1">
      <c r="A897" s="12"/>
      <c r="B897" s="211"/>
      <c r="C897" s="212"/>
      <c r="D897" s="213" t="s">
        <v>189</v>
      </c>
      <c r="E897" s="214" t="s">
        <v>19</v>
      </c>
      <c r="F897" s="215" t="s">
        <v>907</v>
      </c>
      <c r="G897" s="212"/>
      <c r="H897" s="216">
        <v>85</v>
      </c>
      <c r="I897" s="217"/>
      <c r="J897" s="212"/>
      <c r="K897" s="212"/>
      <c r="L897" s="218"/>
      <c r="M897" s="219"/>
      <c r="N897" s="220"/>
      <c r="O897" s="220"/>
      <c r="P897" s="220"/>
      <c r="Q897" s="220"/>
      <c r="R897" s="220"/>
      <c r="S897" s="220"/>
      <c r="T897" s="221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T897" s="222" t="s">
        <v>189</v>
      </c>
      <c r="AU897" s="222" t="s">
        <v>77</v>
      </c>
      <c r="AV897" s="12" t="s">
        <v>79</v>
      </c>
      <c r="AW897" s="12" t="s">
        <v>31</v>
      </c>
      <c r="AX897" s="12" t="s">
        <v>69</v>
      </c>
      <c r="AY897" s="222" t="s">
        <v>180</v>
      </c>
    </row>
    <row r="898" s="15" customFormat="1">
      <c r="A898" s="15"/>
      <c r="B898" s="248"/>
      <c r="C898" s="249"/>
      <c r="D898" s="213" t="s">
        <v>189</v>
      </c>
      <c r="E898" s="250" t="s">
        <v>19</v>
      </c>
      <c r="F898" s="251" t="s">
        <v>256</v>
      </c>
      <c r="G898" s="249"/>
      <c r="H898" s="252">
        <v>85</v>
      </c>
      <c r="I898" s="253"/>
      <c r="J898" s="249"/>
      <c r="K898" s="249"/>
      <c r="L898" s="254"/>
      <c r="M898" s="255"/>
      <c r="N898" s="256"/>
      <c r="O898" s="256"/>
      <c r="P898" s="256"/>
      <c r="Q898" s="256"/>
      <c r="R898" s="256"/>
      <c r="S898" s="256"/>
      <c r="T898" s="257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58" t="s">
        <v>189</v>
      </c>
      <c r="AU898" s="258" t="s">
        <v>77</v>
      </c>
      <c r="AV898" s="15" t="s">
        <v>195</v>
      </c>
      <c r="AW898" s="15" t="s">
        <v>31</v>
      </c>
      <c r="AX898" s="15" t="s">
        <v>69</v>
      </c>
      <c r="AY898" s="258" t="s">
        <v>180</v>
      </c>
    </row>
    <row r="899" s="13" customFormat="1">
      <c r="A899" s="13"/>
      <c r="B899" s="223"/>
      <c r="C899" s="224"/>
      <c r="D899" s="213" t="s">
        <v>189</v>
      </c>
      <c r="E899" s="225" t="s">
        <v>19</v>
      </c>
      <c r="F899" s="226" t="s">
        <v>194</v>
      </c>
      <c r="G899" s="224"/>
      <c r="H899" s="227">
        <v>85</v>
      </c>
      <c r="I899" s="228"/>
      <c r="J899" s="224"/>
      <c r="K899" s="224"/>
      <c r="L899" s="229"/>
      <c r="M899" s="230"/>
      <c r="N899" s="231"/>
      <c r="O899" s="231"/>
      <c r="P899" s="231"/>
      <c r="Q899" s="231"/>
      <c r="R899" s="231"/>
      <c r="S899" s="231"/>
      <c r="T899" s="232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3" t="s">
        <v>189</v>
      </c>
      <c r="AU899" s="233" t="s">
        <v>77</v>
      </c>
      <c r="AV899" s="13" t="s">
        <v>185</v>
      </c>
      <c r="AW899" s="13" t="s">
        <v>31</v>
      </c>
      <c r="AX899" s="13" t="s">
        <v>77</v>
      </c>
      <c r="AY899" s="233" t="s">
        <v>180</v>
      </c>
    </row>
    <row r="900" s="2" customFormat="1" ht="16.5" customHeight="1">
      <c r="A900" s="40"/>
      <c r="B900" s="41"/>
      <c r="C900" s="198" t="s">
        <v>630</v>
      </c>
      <c r="D900" s="198" t="s">
        <v>181</v>
      </c>
      <c r="E900" s="199" t="s">
        <v>908</v>
      </c>
      <c r="F900" s="200" t="s">
        <v>909</v>
      </c>
      <c r="G900" s="201" t="s">
        <v>320</v>
      </c>
      <c r="H900" s="202">
        <v>6.7999999999999998</v>
      </c>
      <c r="I900" s="203"/>
      <c r="J900" s="204">
        <f>ROUND(I900*H900,2)</f>
        <v>0</v>
      </c>
      <c r="K900" s="200" t="s">
        <v>19</v>
      </c>
      <c r="L900" s="46"/>
      <c r="M900" s="205" t="s">
        <v>19</v>
      </c>
      <c r="N900" s="206" t="s">
        <v>40</v>
      </c>
      <c r="O900" s="86"/>
      <c r="P900" s="207">
        <f>O900*H900</f>
        <v>0</v>
      </c>
      <c r="Q900" s="207">
        <v>0</v>
      </c>
      <c r="R900" s="207">
        <f>Q900*H900</f>
        <v>0</v>
      </c>
      <c r="S900" s="207">
        <v>0</v>
      </c>
      <c r="T900" s="208">
        <f>S900*H900</f>
        <v>0</v>
      </c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R900" s="209" t="s">
        <v>216</v>
      </c>
      <c r="AT900" s="209" t="s">
        <v>181</v>
      </c>
      <c r="AU900" s="209" t="s">
        <v>77</v>
      </c>
      <c r="AY900" s="19" t="s">
        <v>180</v>
      </c>
      <c r="BE900" s="210">
        <f>IF(N900="základní",J900,0)</f>
        <v>0</v>
      </c>
      <c r="BF900" s="210">
        <f>IF(N900="snížená",J900,0)</f>
        <v>0</v>
      </c>
      <c r="BG900" s="210">
        <f>IF(N900="zákl. přenesená",J900,0)</f>
        <v>0</v>
      </c>
      <c r="BH900" s="210">
        <f>IF(N900="sníž. přenesená",J900,0)</f>
        <v>0</v>
      </c>
      <c r="BI900" s="210">
        <f>IF(N900="nulová",J900,0)</f>
        <v>0</v>
      </c>
      <c r="BJ900" s="19" t="s">
        <v>77</v>
      </c>
      <c r="BK900" s="210">
        <f>ROUND(I900*H900,2)</f>
        <v>0</v>
      </c>
      <c r="BL900" s="19" t="s">
        <v>216</v>
      </c>
      <c r="BM900" s="209" t="s">
        <v>910</v>
      </c>
    </row>
    <row r="901" s="14" customFormat="1">
      <c r="A901" s="14"/>
      <c r="B901" s="238"/>
      <c r="C901" s="239"/>
      <c r="D901" s="213" t="s">
        <v>189</v>
      </c>
      <c r="E901" s="240" t="s">
        <v>19</v>
      </c>
      <c r="F901" s="241" t="s">
        <v>843</v>
      </c>
      <c r="G901" s="239"/>
      <c r="H901" s="240" t="s">
        <v>19</v>
      </c>
      <c r="I901" s="242"/>
      <c r="J901" s="239"/>
      <c r="K901" s="239"/>
      <c r="L901" s="243"/>
      <c r="M901" s="244"/>
      <c r="N901" s="245"/>
      <c r="O901" s="245"/>
      <c r="P901" s="245"/>
      <c r="Q901" s="245"/>
      <c r="R901" s="245"/>
      <c r="S901" s="245"/>
      <c r="T901" s="246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T901" s="247" t="s">
        <v>189</v>
      </c>
      <c r="AU901" s="247" t="s">
        <v>77</v>
      </c>
      <c r="AV901" s="14" t="s">
        <v>77</v>
      </c>
      <c r="AW901" s="14" t="s">
        <v>31</v>
      </c>
      <c r="AX901" s="14" t="s">
        <v>69</v>
      </c>
      <c r="AY901" s="247" t="s">
        <v>180</v>
      </c>
    </row>
    <row r="902" s="12" customFormat="1">
      <c r="A902" s="12"/>
      <c r="B902" s="211"/>
      <c r="C902" s="212"/>
      <c r="D902" s="213" t="s">
        <v>189</v>
      </c>
      <c r="E902" s="214" t="s">
        <v>19</v>
      </c>
      <c r="F902" s="215" t="s">
        <v>911</v>
      </c>
      <c r="G902" s="212"/>
      <c r="H902" s="216">
        <v>6.7999999999999998</v>
      </c>
      <c r="I902" s="217"/>
      <c r="J902" s="212"/>
      <c r="K902" s="212"/>
      <c r="L902" s="218"/>
      <c r="M902" s="219"/>
      <c r="N902" s="220"/>
      <c r="O902" s="220"/>
      <c r="P902" s="220"/>
      <c r="Q902" s="220"/>
      <c r="R902" s="220"/>
      <c r="S902" s="220"/>
      <c r="T902" s="221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T902" s="222" t="s">
        <v>189</v>
      </c>
      <c r="AU902" s="222" t="s">
        <v>77</v>
      </c>
      <c r="AV902" s="12" t="s">
        <v>79</v>
      </c>
      <c r="AW902" s="12" t="s">
        <v>31</v>
      </c>
      <c r="AX902" s="12" t="s">
        <v>69</v>
      </c>
      <c r="AY902" s="222" t="s">
        <v>180</v>
      </c>
    </row>
    <row r="903" s="13" customFormat="1">
      <c r="A903" s="13"/>
      <c r="B903" s="223"/>
      <c r="C903" s="224"/>
      <c r="D903" s="213" t="s">
        <v>189</v>
      </c>
      <c r="E903" s="225" t="s">
        <v>19</v>
      </c>
      <c r="F903" s="226" t="s">
        <v>194</v>
      </c>
      <c r="G903" s="224"/>
      <c r="H903" s="227">
        <v>6.7999999999999998</v>
      </c>
      <c r="I903" s="228"/>
      <c r="J903" s="224"/>
      <c r="K903" s="224"/>
      <c r="L903" s="229"/>
      <c r="M903" s="230"/>
      <c r="N903" s="231"/>
      <c r="O903" s="231"/>
      <c r="P903" s="231"/>
      <c r="Q903" s="231"/>
      <c r="R903" s="231"/>
      <c r="S903" s="231"/>
      <c r="T903" s="232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3" t="s">
        <v>189</v>
      </c>
      <c r="AU903" s="233" t="s">
        <v>77</v>
      </c>
      <c r="AV903" s="13" t="s">
        <v>185</v>
      </c>
      <c r="AW903" s="13" t="s">
        <v>31</v>
      </c>
      <c r="AX903" s="13" t="s">
        <v>77</v>
      </c>
      <c r="AY903" s="233" t="s">
        <v>180</v>
      </c>
    </row>
    <row r="904" s="2" customFormat="1" ht="24.15" customHeight="1">
      <c r="A904" s="40"/>
      <c r="B904" s="41"/>
      <c r="C904" s="198" t="s">
        <v>912</v>
      </c>
      <c r="D904" s="198" t="s">
        <v>181</v>
      </c>
      <c r="E904" s="199" t="s">
        <v>913</v>
      </c>
      <c r="F904" s="200" t="s">
        <v>914</v>
      </c>
      <c r="G904" s="201" t="s">
        <v>823</v>
      </c>
      <c r="H904" s="271"/>
      <c r="I904" s="203"/>
      <c r="J904" s="204">
        <f>ROUND(I904*H904,2)</f>
        <v>0</v>
      </c>
      <c r="K904" s="200" t="s">
        <v>19</v>
      </c>
      <c r="L904" s="46"/>
      <c r="M904" s="205" t="s">
        <v>19</v>
      </c>
      <c r="N904" s="206" t="s">
        <v>40</v>
      </c>
      <c r="O904" s="86"/>
      <c r="P904" s="207">
        <f>O904*H904</f>
        <v>0</v>
      </c>
      <c r="Q904" s="207">
        <v>0</v>
      </c>
      <c r="R904" s="207">
        <f>Q904*H904</f>
        <v>0</v>
      </c>
      <c r="S904" s="207">
        <v>0</v>
      </c>
      <c r="T904" s="208">
        <f>S904*H904</f>
        <v>0</v>
      </c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R904" s="209" t="s">
        <v>216</v>
      </c>
      <c r="AT904" s="209" t="s">
        <v>181</v>
      </c>
      <c r="AU904" s="209" t="s">
        <v>77</v>
      </c>
      <c r="AY904" s="19" t="s">
        <v>180</v>
      </c>
      <c r="BE904" s="210">
        <f>IF(N904="základní",J904,0)</f>
        <v>0</v>
      </c>
      <c r="BF904" s="210">
        <f>IF(N904="snížená",J904,0)</f>
        <v>0</v>
      </c>
      <c r="BG904" s="210">
        <f>IF(N904="zákl. přenesená",J904,0)</f>
        <v>0</v>
      </c>
      <c r="BH904" s="210">
        <f>IF(N904="sníž. přenesená",J904,0)</f>
        <v>0</v>
      </c>
      <c r="BI904" s="210">
        <f>IF(N904="nulová",J904,0)</f>
        <v>0</v>
      </c>
      <c r="BJ904" s="19" t="s">
        <v>77</v>
      </c>
      <c r="BK904" s="210">
        <f>ROUND(I904*H904,2)</f>
        <v>0</v>
      </c>
      <c r="BL904" s="19" t="s">
        <v>216</v>
      </c>
      <c r="BM904" s="209" t="s">
        <v>915</v>
      </c>
    </row>
    <row r="905" s="11" customFormat="1" ht="25.92" customHeight="1">
      <c r="A905" s="11"/>
      <c r="B905" s="184"/>
      <c r="C905" s="185"/>
      <c r="D905" s="186" t="s">
        <v>68</v>
      </c>
      <c r="E905" s="187" t="s">
        <v>916</v>
      </c>
      <c r="F905" s="187" t="s">
        <v>917</v>
      </c>
      <c r="G905" s="185"/>
      <c r="H905" s="185"/>
      <c r="I905" s="188"/>
      <c r="J905" s="189">
        <f>BK905</f>
        <v>0</v>
      </c>
      <c r="K905" s="185"/>
      <c r="L905" s="190"/>
      <c r="M905" s="191"/>
      <c r="N905" s="192"/>
      <c r="O905" s="192"/>
      <c r="P905" s="193">
        <f>SUM(P906:P1147)</f>
        <v>0</v>
      </c>
      <c r="Q905" s="192"/>
      <c r="R905" s="193">
        <f>SUM(R906:R1147)</f>
        <v>1.463787768</v>
      </c>
      <c r="S905" s="192"/>
      <c r="T905" s="194">
        <f>SUM(T906:T1147)</f>
        <v>0</v>
      </c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R905" s="195" t="s">
        <v>79</v>
      </c>
      <c r="AT905" s="196" t="s">
        <v>68</v>
      </c>
      <c r="AU905" s="196" t="s">
        <v>69</v>
      </c>
      <c r="AY905" s="195" t="s">
        <v>180</v>
      </c>
      <c r="BK905" s="197">
        <f>SUM(BK906:BK1147)</f>
        <v>0</v>
      </c>
    </row>
    <row r="906" s="2" customFormat="1" ht="44.25" customHeight="1">
      <c r="A906" s="40"/>
      <c r="B906" s="41"/>
      <c r="C906" s="198" t="s">
        <v>637</v>
      </c>
      <c r="D906" s="198" t="s">
        <v>181</v>
      </c>
      <c r="E906" s="199" t="s">
        <v>918</v>
      </c>
      <c r="F906" s="200" t="s">
        <v>919</v>
      </c>
      <c r="G906" s="201" t="s">
        <v>307</v>
      </c>
      <c r="H906" s="202">
        <v>142.92750000000001</v>
      </c>
      <c r="I906" s="203"/>
      <c r="J906" s="204">
        <f>ROUND(I906*H906,2)</f>
        <v>0</v>
      </c>
      <c r="K906" s="200" t="s">
        <v>763</v>
      </c>
      <c r="L906" s="46"/>
      <c r="M906" s="205" t="s">
        <v>19</v>
      </c>
      <c r="N906" s="206" t="s">
        <v>40</v>
      </c>
      <c r="O906" s="86"/>
      <c r="P906" s="207">
        <f>O906*H906</f>
        <v>0</v>
      </c>
      <c r="Q906" s="207">
        <v>0.0060000000000000001</v>
      </c>
      <c r="R906" s="207">
        <f>Q906*H906</f>
        <v>0.85756500000000002</v>
      </c>
      <c r="S906" s="207">
        <v>0</v>
      </c>
      <c r="T906" s="208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09" t="s">
        <v>216</v>
      </c>
      <c r="AT906" s="209" t="s">
        <v>181</v>
      </c>
      <c r="AU906" s="209" t="s">
        <v>77</v>
      </c>
      <c r="AY906" s="19" t="s">
        <v>180</v>
      </c>
      <c r="BE906" s="210">
        <f>IF(N906="základní",J906,0)</f>
        <v>0</v>
      </c>
      <c r="BF906" s="210">
        <f>IF(N906="snížená",J906,0)</f>
        <v>0</v>
      </c>
      <c r="BG906" s="210">
        <f>IF(N906="zákl. přenesená",J906,0)</f>
        <v>0</v>
      </c>
      <c r="BH906" s="210">
        <f>IF(N906="sníž. přenesená",J906,0)</f>
        <v>0</v>
      </c>
      <c r="BI906" s="210">
        <f>IF(N906="nulová",J906,0)</f>
        <v>0</v>
      </c>
      <c r="BJ906" s="19" t="s">
        <v>77</v>
      </c>
      <c r="BK906" s="210">
        <f>ROUND(I906*H906,2)</f>
        <v>0</v>
      </c>
      <c r="BL906" s="19" t="s">
        <v>216</v>
      </c>
      <c r="BM906" s="209" t="s">
        <v>920</v>
      </c>
    </row>
    <row r="907" s="2" customFormat="1">
      <c r="A907" s="40"/>
      <c r="B907" s="41"/>
      <c r="C907" s="42"/>
      <c r="D907" s="259" t="s">
        <v>765</v>
      </c>
      <c r="E907" s="42"/>
      <c r="F907" s="260" t="s">
        <v>921</v>
      </c>
      <c r="G907" s="42"/>
      <c r="H907" s="42"/>
      <c r="I907" s="235"/>
      <c r="J907" s="42"/>
      <c r="K907" s="42"/>
      <c r="L907" s="46"/>
      <c r="M907" s="236"/>
      <c r="N907" s="237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765</v>
      </c>
      <c r="AU907" s="19" t="s">
        <v>77</v>
      </c>
    </row>
    <row r="908" s="14" customFormat="1">
      <c r="A908" s="14"/>
      <c r="B908" s="238"/>
      <c r="C908" s="239"/>
      <c r="D908" s="213" t="s">
        <v>189</v>
      </c>
      <c r="E908" s="240" t="s">
        <v>19</v>
      </c>
      <c r="F908" s="241" t="s">
        <v>922</v>
      </c>
      <c r="G908" s="239"/>
      <c r="H908" s="240" t="s">
        <v>19</v>
      </c>
      <c r="I908" s="242"/>
      <c r="J908" s="239"/>
      <c r="K908" s="239"/>
      <c r="L908" s="243"/>
      <c r="M908" s="244"/>
      <c r="N908" s="245"/>
      <c r="O908" s="245"/>
      <c r="P908" s="245"/>
      <c r="Q908" s="245"/>
      <c r="R908" s="245"/>
      <c r="S908" s="245"/>
      <c r="T908" s="24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47" t="s">
        <v>189</v>
      </c>
      <c r="AU908" s="247" t="s">
        <v>77</v>
      </c>
      <c r="AV908" s="14" t="s">
        <v>77</v>
      </c>
      <c r="AW908" s="14" t="s">
        <v>31</v>
      </c>
      <c r="AX908" s="14" t="s">
        <v>69</v>
      </c>
      <c r="AY908" s="247" t="s">
        <v>180</v>
      </c>
    </row>
    <row r="909" s="12" customFormat="1">
      <c r="A909" s="12"/>
      <c r="B909" s="211"/>
      <c r="C909" s="212"/>
      <c r="D909" s="213" t="s">
        <v>189</v>
      </c>
      <c r="E909" s="214" t="s">
        <v>19</v>
      </c>
      <c r="F909" s="215" t="s">
        <v>923</v>
      </c>
      <c r="G909" s="212"/>
      <c r="H909" s="216">
        <v>88.278750000000002</v>
      </c>
      <c r="I909" s="217"/>
      <c r="J909" s="212"/>
      <c r="K909" s="212"/>
      <c r="L909" s="218"/>
      <c r="M909" s="219"/>
      <c r="N909" s="220"/>
      <c r="O909" s="220"/>
      <c r="P909" s="220"/>
      <c r="Q909" s="220"/>
      <c r="R909" s="220"/>
      <c r="S909" s="220"/>
      <c r="T909" s="221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T909" s="222" t="s">
        <v>189</v>
      </c>
      <c r="AU909" s="222" t="s">
        <v>77</v>
      </c>
      <c r="AV909" s="12" t="s">
        <v>79</v>
      </c>
      <c r="AW909" s="12" t="s">
        <v>31</v>
      </c>
      <c r="AX909" s="12" t="s">
        <v>69</v>
      </c>
      <c r="AY909" s="222" t="s">
        <v>180</v>
      </c>
    </row>
    <row r="910" s="14" customFormat="1">
      <c r="A910" s="14"/>
      <c r="B910" s="238"/>
      <c r="C910" s="239"/>
      <c r="D910" s="213" t="s">
        <v>189</v>
      </c>
      <c r="E910" s="240" t="s">
        <v>19</v>
      </c>
      <c r="F910" s="241" t="s">
        <v>924</v>
      </c>
      <c r="G910" s="239"/>
      <c r="H910" s="240" t="s">
        <v>19</v>
      </c>
      <c r="I910" s="242"/>
      <c r="J910" s="239"/>
      <c r="K910" s="239"/>
      <c r="L910" s="243"/>
      <c r="M910" s="244"/>
      <c r="N910" s="245"/>
      <c r="O910" s="245"/>
      <c r="P910" s="245"/>
      <c r="Q910" s="245"/>
      <c r="R910" s="245"/>
      <c r="S910" s="245"/>
      <c r="T910" s="246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47" t="s">
        <v>189</v>
      </c>
      <c r="AU910" s="247" t="s">
        <v>77</v>
      </c>
      <c r="AV910" s="14" t="s">
        <v>77</v>
      </c>
      <c r="AW910" s="14" t="s">
        <v>31</v>
      </c>
      <c r="AX910" s="14" t="s">
        <v>69</v>
      </c>
      <c r="AY910" s="247" t="s">
        <v>180</v>
      </c>
    </row>
    <row r="911" s="12" customFormat="1">
      <c r="A911" s="12"/>
      <c r="B911" s="211"/>
      <c r="C911" s="212"/>
      <c r="D911" s="213" t="s">
        <v>189</v>
      </c>
      <c r="E911" s="214" t="s">
        <v>19</v>
      </c>
      <c r="F911" s="215" t="s">
        <v>925</v>
      </c>
      <c r="G911" s="212"/>
      <c r="H911" s="216">
        <v>54.64875</v>
      </c>
      <c r="I911" s="217"/>
      <c r="J911" s="212"/>
      <c r="K911" s="212"/>
      <c r="L911" s="218"/>
      <c r="M911" s="219"/>
      <c r="N911" s="220"/>
      <c r="O911" s="220"/>
      <c r="P911" s="220"/>
      <c r="Q911" s="220"/>
      <c r="R911" s="220"/>
      <c r="S911" s="220"/>
      <c r="T911" s="221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T911" s="222" t="s">
        <v>189</v>
      </c>
      <c r="AU911" s="222" t="s">
        <v>77</v>
      </c>
      <c r="AV911" s="12" t="s">
        <v>79</v>
      </c>
      <c r="AW911" s="12" t="s">
        <v>31</v>
      </c>
      <c r="AX911" s="12" t="s">
        <v>69</v>
      </c>
      <c r="AY911" s="222" t="s">
        <v>180</v>
      </c>
    </row>
    <row r="912" s="13" customFormat="1">
      <c r="A912" s="13"/>
      <c r="B912" s="223"/>
      <c r="C912" s="224"/>
      <c r="D912" s="213" t="s">
        <v>189</v>
      </c>
      <c r="E912" s="225" t="s">
        <v>19</v>
      </c>
      <c r="F912" s="226" t="s">
        <v>194</v>
      </c>
      <c r="G912" s="224"/>
      <c r="H912" s="227">
        <v>142.92750000000001</v>
      </c>
      <c r="I912" s="228"/>
      <c r="J912" s="224"/>
      <c r="K912" s="224"/>
      <c r="L912" s="229"/>
      <c r="M912" s="230"/>
      <c r="N912" s="231"/>
      <c r="O912" s="231"/>
      <c r="P912" s="231"/>
      <c r="Q912" s="231"/>
      <c r="R912" s="231"/>
      <c r="S912" s="231"/>
      <c r="T912" s="232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3" t="s">
        <v>189</v>
      </c>
      <c r="AU912" s="233" t="s">
        <v>77</v>
      </c>
      <c r="AV912" s="13" t="s">
        <v>185</v>
      </c>
      <c r="AW912" s="13" t="s">
        <v>31</v>
      </c>
      <c r="AX912" s="13" t="s">
        <v>77</v>
      </c>
      <c r="AY912" s="233" t="s">
        <v>180</v>
      </c>
    </row>
    <row r="913" s="2" customFormat="1" ht="24.15" customHeight="1">
      <c r="A913" s="40"/>
      <c r="B913" s="41"/>
      <c r="C913" s="261" t="s">
        <v>926</v>
      </c>
      <c r="D913" s="261" t="s">
        <v>769</v>
      </c>
      <c r="E913" s="262" t="s">
        <v>927</v>
      </c>
      <c r="F913" s="263" t="s">
        <v>928</v>
      </c>
      <c r="G913" s="264" t="s">
        <v>307</v>
      </c>
      <c r="H913" s="265">
        <v>62.846060000000001</v>
      </c>
      <c r="I913" s="266"/>
      <c r="J913" s="267">
        <f>ROUND(I913*H913,2)</f>
        <v>0</v>
      </c>
      <c r="K913" s="263" t="s">
        <v>763</v>
      </c>
      <c r="L913" s="268"/>
      <c r="M913" s="269" t="s">
        <v>19</v>
      </c>
      <c r="N913" s="270" t="s">
        <v>40</v>
      </c>
      <c r="O913" s="86"/>
      <c r="P913" s="207">
        <f>O913*H913</f>
        <v>0</v>
      </c>
      <c r="Q913" s="207">
        <v>0.0047999999999999996</v>
      </c>
      <c r="R913" s="207">
        <f>Q913*H913</f>
        <v>0.30166108799999997</v>
      </c>
      <c r="S913" s="207">
        <v>0</v>
      </c>
      <c r="T913" s="208">
        <f>S913*H913</f>
        <v>0</v>
      </c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R913" s="209" t="s">
        <v>315</v>
      </c>
      <c r="AT913" s="209" t="s">
        <v>769</v>
      </c>
      <c r="AU913" s="209" t="s">
        <v>77</v>
      </c>
      <c r="AY913" s="19" t="s">
        <v>180</v>
      </c>
      <c r="BE913" s="210">
        <f>IF(N913="základní",J913,0)</f>
        <v>0</v>
      </c>
      <c r="BF913" s="210">
        <f>IF(N913="snížená",J913,0)</f>
        <v>0</v>
      </c>
      <c r="BG913" s="210">
        <f>IF(N913="zákl. přenesená",J913,0)</f>
        <v>0</v>
      </c>
      <c r="BH913" s="210">
        <f>IF(N913="sníž. přenesená",J913,0)</f>
        <v>0</v>
      </c>
      <c r="BI913" s="210">
        <f>IF(N913="nulová",J913,0)</f>
        <v>0</v>
      </c>
      <c r="BJ913" s="19" t="s">
        <v>77</v>
      </c>
      <c r="BK913" s="210">
        <f>ROUND(I913*H913,2)</f>
        <v>0</v>
      </c>
      <c r="BL913" s="19" t="s">
        <v>216</v>
      </c>
      <c r="BM913" s="209" t="s">
        <v>929</v>
      </c>
    </row>
    <row r="914" s="14" customFormat="1">
      <c r="A914" s="14"/>
      <c r="B914" s="238"/>
      <c r="C914" s="239"/>
      <c r="D914" s="213" t="s">
        <v>189</v>
      </c>
      <c r="E914" s="240" t="s">
        <v>19</v>
      </c>
      <c r="F914" s="241" t="s">
        <v>924</v>
      </c>
      <c r="G914" s="239"/>
      <c r="H914" s="240" t="s">
        <v>19</v>
      </c>
      <c r="I914" s="242"/>
      <c r="J914" s="239"/>
      <c r="K914" s="239"/>
      <c r="L914" s="243"/>
      <c r="M914" s="244"/>
      <c r="N914" s="245"/>
      <c r="O914" s="245"/>
      <c r="P914" s="245"/>
      <c r="Q914" s="245"/>
      <c r="R914" s="245"/>
      <c r="S914" s="245"/>
      <c r="T914" s="246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7" t="s">
        <v>189</v>
      </c>
      <c r="AU914" s="247" t="s">
        <v>77</v>
      </c>
      <c r="AV914" s="14" t="s">
        <v>77</v>
      </c>
      <c r="AW914" s="14" t="s">
        <v>31</v>
      </c>
      <c r="AX914" s="14" t="s">
        <v>69</v>
      </c>
      <c r="AY914" s="247" t="s">
        <v>180</v>
      </c>
    </row>
    <row r="915" s="12" customFormat="1">
      <c r="A915" s="12"/>
      <c r="B915" s="211"/>
      <c r="C915" s="212"/>
      <c r="D915" s="213" t="s">
        <v>189</v>
      </c>
      <c r="E915" s="214" t="s">
        <v>19</v>
      </c>
      <c r="F915" s="215" t="s">
        <v>925</v>
      </c>
      <c r="G915" s="212"/>
      <c r="H915" s="216">
        <v>54.64875</v>
      </c>
      <c r="I915" s="217"/>
      <c r="J915" s="212"/>
      <c r="K915" s="212"/>
      <c r="L915" s="218"/>
      <c r="M915" s="219"/>
      <c r="N915" s="220"/>
      <c r="O915" s="220"/>
      <c r="P915" s="220"/>
      <c r="Q915" s="220"/>
      <c r="R915" s="220"/>
      <c r="S915" s="220"/>
      <c r="T915" s="221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T915" s="222" t="s">
        <v>189</v>
      </c>
      <c r="AU915" s="222" t="s">
        <v>77</v>
      </c>
      <c r="AV915" s="12" t="s">
        <v>79</v>
      </c>
      <c r="AW915" s="12" t="s">
        <v>31</v>
      </c>
      <c r="AX915" s="12" t="s">
        <v>69</v>
      </c>
      <c r="AY915" s="222" t="s">
        <v>180</v>
      </c>
    </row>
    <row r="916" s="13" customFormat="1">
      <c r="A916" s="13"/>
      <c r="B916" s="223"/>
      <c r="C916" s="224"/>
      <c r="D916" s="213" t="s">
        <v>189</v>
      </c>
      <c r="E916" s="225" t="s">
        <v>19</v>
      </c>
      <c r="F916" s="226" t="s">
        <v>194</v>
      </c>
      <c r="G916" s="224"/>
      <c r="H916" s="227">
        <v>54.64875</v>
      </c>
      <c r="I916" s="228"/>
      <c r="J916" s="224"/>
      <c r="K916" s="224"/>
      <c r="L916" s="229"/>
      <c r="M916" s="230"/>
      <c r="N916" s="231"/>
      <c r="O916" s="231"/>
      <c r="P916" s="231"/>
      <c r="Q916" s="231"/>
      <c r="R916" s="231"/>
      <c r="S916" s="231"/>
      <c r="T916" s="232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3" t="s">
        <v>189</v>
      </c>
      <c r="AU916" s="233" t="s">
        <v>77</v>
      </c>
      <c r="AV916" s="13" t="s">
        <v>185</v>
      </c>
      <c r="AW916" s="13" t="s">
        <v>31</v>
      </c>
      <c r="AX916" s="13" t="s">
        <v>77</v>
      </c>
      <c r="AY916" s="233" t="s">
        <v>180</v>
      </c>
    </row>
    <row r="917" s="12" customFormat="1">
      <c r="A917" s="12"/>
      <c r="B917" s="211"/>
      <c r="C917" s="212"/>
      <c r="D917" s="213" t="s">
        <v>189</v>
      </c>
      <c r="E917" s="212"/>
      <c r="F917" s="215" t="s">
        <v>930</v>
      </c>
      <c r="G917" s="212"/>
      <c r="H917" s="216">
        <v>62.846060000000001</v>
      </c>
      <c r="I917" s="217"/>
      <c r="J917" s="212"/>
      <c r="K917" s="212"/>
      <c r="L917" s="218"/>
      <c r="M917" s="219"/>
      <c r="N917" s="220"/>
      <c r="O917" s="220"/>
      <c r="P917" s="220"/>
      <c r="Q917" s="220"/>
      <c r="R917" s="220"/>
      <c r="S917" s="220"/>
      <c r="T917" s="221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T917" s="222" t="s">
        <v>189</v>
      </c>
      <c r="AU917" s="222" t="s">
        <v>77</v>
      </c>
      <c r="AV917" s="12" t="s">
        <v>79</v>
      </c>
      <c r="AW917" s="12" t="s">
        <v>4</v>
      </c>
      <c r="AX917" s="12" t="s">
        <v>77</v>
      </c>
      <c r="AY917" s="222" t="s">
        <v>180</v>
      </c>
    </row>
    <row r="918" s="2" customFormat="1" ht="24.15" customHeight="1">
      <c r="A918" s="40"/>
      <c r="B918" s="41"/>
      <c r="C918" s="261" t="s">
        <v>647</v>
      </c>
      <c r="D918" s="261" t="s">
        <v>769</v>
      </c>
      <c r="E918" s="262" t="s">
        <v>931</v>
      </c>
      <c r="F918" s="263" t="s">
        <v>932</v>
      </c>
      <c r="G918" s="264" t="s">
        <v>307</v>
      </c>
      <c r="H918" s="265">
        <v>101.52056</v>
      </c>
      <c r="I918" s="266"/>
      <c r="J918" s="267">
        <f>ROUND(I918*H918,2)</f>
        <v>0</v>
      </c>
      <c r="K918" s="263" t="s">
        <v>763</v>
      </c>
      <c r="L918" s="268"/>
      <c r="M918" s="269" t="s">
        <v>19</v>
      </c>
      <c r="N918" s="270" t="s">
        <v>40</v>
      </c>
      <c r="O918" s="86"/>
      <c r="P918" s="207">
        <f>O918*H918</f>
        <v>0</v>
      </c>
      <c r="Q918" s="207">
        <v>0.0030000000000000001</v>
      </c>
      <c r="R918" s="207">
        <f>Q918*H918</f>
        <v>0.30456168</v>
      </c>
      <c r="S918" s="207">
        <v>0</v>
      </c>
      <c r="T918" s="208">
        <f>S918*H918</f>
        <v>0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09" t="s">
        <v>315</v>
      </c>
      <c r="AT918" s="209" t="s">
        <v>769</v>
      </c>
      <c r="AU918" s="209" t="s">
        <v>77</v>
      </c>
      <c r="AY918" s="19" t="s">
        <v>180</v>
      </c>
      <c r="BE918" s="210">
        <f>IF(N918="základní",J918,0)</f>
        <v>0</v>
      </c>
      <c r="BF918" s="210">
        <f>IF(N918="snížená",J918,0)</f>
        <v>0</v>
      </c>
      <c r="BG918" s="210">
        <f>IF(N918="zákl. přenesená",J918,0)</f>
        <v>0</v>
      </c>
      <c r="BH918" s="210">
        <f>IF(N918="sníž. přenesená",J918,0)</f>
        <v>0</v>
      </c>
      <c r="BI918" s="210">
        <f>IF(N918="nulová",J918,0)</f>
        <v>0</v>
      </c>
      <c r="BJ918" s="19" t="s">
        <v>77</v>
      </c>
      <c r="BK918" s="210">
        <f>ROUND(I918*H918,2)</f>
        <v>0</v>
      </c>
      <c r="BL918" s="19" t="s">
        <v>216</v>
      </c>
      <c r="BM918" s="209" t="s">
        <v>933</v>
      </c>
    </row>
    <row r="919" s="12" customFormat="1">
      <c r="A919" s="12"/>
      <c r="B919" s="211"/>
      <c r="C919" s="212"/>
      <c r="D919" s="213" t="s">
        <v>189</v>
      </c>
      <c r="E919" s="212"/>
      <c r="F919" s="215" t="s">
        <v>934</v>
      </c>
      <c r="G919" s="212"/>
      <c r="H919" s="216">
        <v>101.52056</v>
      </c>
      <c r="I919" s="217"/>
      <c r="J919" s="212"/>
      <c r="K919" s="212"/>
      <c r="L919" s="218"/>
      <c r="M919" s="219"/>
      <c r="N919" s="220"/>
      <c r="O919" s="220"/>
      <c r="P919" s="220"/>
      <c r="Q919" s="220"/>
      <c r="R919" s="220"/>
      <c r="S919" s="220"/>
      <c r="T919" s="221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T919" s="222" t="s">
        <v>189</v>
      </c>
      <c r="AU919" s="222" t="s">
        <v>77</v>
      </c>
      <c r="AV919" s="12" t="s">
        <v>79</v>
      </c>
      <c r="AW919" s="12" t="s">
        <v>4</v>
      </c>
      <c r="AX919" s="12" t="s">
        <v>77</v>
      </c>
      <c r="AY919" s="222" t="s">
        <v>180</v>
      </c>
    </row>
    <row r="920" s="2" customFormat="1" ht="24.15" customHeight="1">
      <c r="A920" s="40"/>
      <c r="B920" s="41"/>
      <c r="C920" s="198" t="s">
        <v>935</v>
      </c>
      <c r="D920" s="198" t="s">
        <v>181</v>
      </c>
      <c r="E920" s="199" t="s">
        <v>936</v>
      </c>
      <c r="F920" s="200" t="s">
        <v>937</v>
      </c>
      <c r="G920" s="201" t="s">
        <v>307</v>
      </c>
      <c r="H920" s="202">
        <v>330.75999999999999</v>
      </c>
      <c r="I920" s="203"/>
      <c r="J920" s="204">
        <f>ROUND(I920*H920,2)</f>
        <v>0</v>
      </c>
      <c r="K920" s="200" t="s">
        <v>19</v>
      </c>
      <c r="L920" s="46"/>
      <c r="M920" s="205" t="s">
        <v>19</v>
      </c>
      <c r="N920" s="206" t="s">
        <v>40</v>
      </c>
      <c r="O920" s="86"/>
      <c r="P920" s="207">
        <f>O920*H920</f>
        <v>0</v>
      </c>
      <c r="Q920" s="207">
        <v>0</v>
      </c>
      <c r="R920" s="207">
        <f>Q920*H920</f>
        <v>0</v>
      </c>
      <c r="S920" s="207">
        <v>0</v>
      </c>
      <c r="T920" s="208">
        <f>S920*H920</f>
        <v>0</v>
      </c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R920" s="209" t="s">
        <v>216</v>
      </c>
      <c r="AT920" s="209" t="s">
        <v>181</v>
      </c>
      <c r="AU920" s="209" t="s">
        <v>77</v>
      </c>
      <c r="AY920" s="19" t="s">
        <v>180</v>
      </c>
      <c r="BE920" s="210">
        <f>IF(N920="základní",J920,0)</f>
        <v>0</v>
      </c>
      <c r="BF920" s="210">
        <f>IF(N920="snížená",J920,0)</f>
        <v>0</v>
      </c>
      <c r="BG920" s="210">
        <f>IF(N920="zákl. přenesená",J920,0)</f>
        <v>0</v>
      </c>
      <c r="BH920" s="210">
        <f>IF(N920="sníž. přenesená",J920,0)</f>
        <v>0</v>
      </c>
      <c r="BI920" s="210">
        <f>IF(N920="nulová",J920,0)</f>
        <v>0</v>
      </c>
      <c r="BJ920" s="19" t="s">
        <v>77</v>
      </c>
      <c r="BK920" s="210">
        <f>ROUND(I920*H920,2)</f>
        <v>0</v>
      </c>
      <c r="BL920" s="19" t="s">
        <v>216</v>
      </c>
      <c r="BM920" s="209" t="s">
        <v>938</v>
      </c>
    </row>
    <row r="921" s="14" customFormat="1">
      <c r="A921" s="14"/>
      <c r="B921" s="238"/>
      <c r="C921" s="239"/>
      <c r="D921" s="213" t="s">
        <v>189</v>
      </c>
      <c r="E921" s="240" t="s">
        <v>19</v>
      </c>
      <c r="F921" s="241" t="s">
        <v>835</v>
      </c>
      <c r="G921" s="239"/>
      <c r="H921" s="240" t="s">
        <v>19</v>
      </c>
      <c r="I921" s="242"/>
      <c r="J921" s="239"/>
      <c r="K921" s="239"/>
      <c r="L921" s="243"/>
      <c r="M921" s="244"/>
      <c r="N921" s="245"/>
      <c r="O921" s="245"/>
      <c r="P921" s="245"/>
      <c r="Q921" s="245"/>
      <c r="R921" s="245"/>
      <c r="S921" s="245"/>
      <c r="T921" s="246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47" t="s">
        <v>189</v>
      </c>
      <c r="AU921" s="247" t="s">
        <v>77</v>
      </c>
      <c r="AV921" s="14" t="s">
        <v>77</v>
      </c>
      <c r="AW921" s="14" t="s">
        <v>31</v>
      </c>
      <c r="AX921" s="14" t="s">
        <v>69</v>
      </c>
      <c r="AY921" s="247" t="s">
        <v>180</v>
      </c>
    </row>
    <row r="922" s="12" customFormat="1">
      <c r="A922" s="12"/>
      <c r="B922" s="211"/>
      <c r="C922" s="212"/>
      <c r="D922" s="213" t="s">
        <v>189</v>
      </c>
      <c r="E922" s="214" t="s">
        <v>19</v>
      </c>
      <c r="F922" s="215" t="s">
        <v>939</v>
      </c>
      <c r="G922" s="212"/>
      <c r="H922" s="216">
        <v>240</v>
      </c>
      <c r="I922" s="217"/>
      <c r="J922" s="212"/>
      <c r="K922" s="212"/>
      <c r="L922" s="218"/>
      <c r="M922" s="219"/>
      <c r="N922" s="220"/>
      <c r="O922" s="220"/>
      <c r="P922" s="220"/>
      <c r="Q922" s="220"/>
      <c r="R922" s="220"/>
      <c r="S922" s="220"/>
      <c r="T922" s="221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T922" s="222" t="s">
        <v>189</v>
      </c>
      <c r="AU922" s="222" t="s">
        <v>77</v>
      </c>
      <c r="AV922" s="12" t="s">
        <v>79</v>
      </c>
      <c r="AW922" s="12" t="s">
        <v>31</v>
      </c>
      <c r="AX922" s="12" t="s">
        <v>69</v>
      </c>
      <c r="AY922" s="222" t="s">
        <v>180</v>
      </c>
    </row>
    <row r="923" s="15" customFormat="1">
      <c r="A923" s="15"/>
      <c r="B923" s="248"/>
      <c r="C923" s="249"/>
      <c r="D923" s="213" t="s">
        <v>189</v>
      </c>
      <c r="E923" s="250" t="s">
        <v>19</v>
      </c>
      <c r="F923" s="251" t="s">
        <v>256</v>
      </c>
      <c r="G923" s="249"/>
      <c r="H923" s="252">
        <v>240</v>
      </c>
      <c r="I923" s="253"/>
      <c r="J923" s="249"/>
      <c r="K923" s="249"/>
      <c r="L923" s="254"/>
      <c r="M923" s="255"/>
      <c r="N923" s="256"/>
      <c r="O923" s="256"/>
      <c r="P923" s="256"/>
      <c r="Q923" s="256"/>
      <c r="R923" s="256"/>
      <c r="S923" s="256"/>
      <c r="T923" s="257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T923" s="258" t="s">
        <v>189</v>
      </c>
      <c r="AU923" s="258" t="s">
        <v>77</v>
      </c>
      <c r="AV923" s="15" t="s">
        <v>195</v>
      </c>
      <c r="AW923" s="15" t="s">
        <v>31</v>
      </c>
      <c r="AX923" s="15" t="s">
        <v>69</v>
      </c>
      <c r="AY923" s="258" t="s">
        <v>180</v>
      </c>
    </row>
    <row r="924" s="14" customFormat="1">
      <c r="A924" s="14"/>
      <c r="B924" s="238"/>
      <c r="C924" s="239"/>
      <c r="D924" s="213" t="s">
        <v>189</v>
      </c>
      <c r="E924" s="240" t="s">
        <v>19</v>
      </c>
      <c r="F924" s="241" t="s">
        <v>843</v>
      </c>
      <c r="G924" s="239"/>
      <c r="H924" s="240" t="s">
        <v>19</v>
      </c>
      <c r="I924" s="242"/>
      <c r="J924" s="239"/>
      <c r="K924" s="239"/>
      <c r="L924" s="243"/>
      <c r="M924" s="244"/>
      <c r="N924" s="245"/>
      <c r="O924" s="245"/>
      <c r="P924" s="245"/>
      <c r="Q924" s="245"/>
      <c r="R924" s="245"/>
      <c r="S924" s="245"/>
      <c r="T924" s="246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47" t="s">
        <v>189</v>
      </c>
      <c r="AU924" s="247" t="s">
        <v>77</v>
      </c>
      <c r="AV924" s="14" t="s">
        <v>77</v>
      </c>
      <c r="AW924" s="14" t="s">
        <v>31</v>
      </c>
      <c r="AX924" s="14" t="s">
        <v>69</v>
      </c>
      <c r="AY924" s="247" t="s">
        <v>180</v>
      </c>
    </row>
    <row r="925" s="12" customFormat="1">
      <c r="A925" s="12"/>
      <c r="B925" s="211"/>
      <c r="C925" s="212"/>
      <c r="D925" s="213" t="s">
        <v>189</v>
      </c>
      <c r="E925" s="214" t="s">
        <v>19</v>
      </c>
      <c r="F925" s="215" t="s">
        <v>940</v>
      </c>
      <c r="G925" s="212"/>
      <c r="H925" s="216">
        <v>85</v>
      </c>
      <c r="I925" s="217"/>
      <c r="J925" s="212"/>
      <c r="K925" s="212"/>
      <c r="L925" s="218"/>
      <c r="M925" s="219"/>
      <c r="N925" s="220"/>
      <c r="O925" s="220"/>
      <c r="P925" s="220"/>
      <c r="Q925" s="220"/>
      <c r="R925" s="220"/>
      <c r="S925" s="220"/>
      <c r="T925" s="221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T925" s="222" t="s">
        <v>189</v>
      </c>
      <c r="AU925" s="222" t="s">
        <v>77</v>
      </c>
      <c r="AV925" s="12" t="s">
        <v>79</v>
      </c>
      <c r="AW925" s="12" t="s">
        <v>31</v>
      </c>
      <c r="AX925" s="12" t="s">
        <v>69</v>
      </c>
      <c r="AY925" s="222" t="s">
        <v>180</v>
      </c>
    </row>
    <row r="926" s="15" customFormat="1">
      <c r="A926" s="15"/>
      <c r="B926" s="248"/>
      <c r="C926" s="249"/>
      <c r="D926" s="213" t="s">
        <v>189</v>
      </c>
      <c r="E926" s="250" t="s">
        <v>19</v>
      </c>
      <c r="F926" s="251" t="s">
        <v>256</v>
      </c>
      <c r="G926" s="249"/>
      <c r="H926" s="252">
        <v>85</v>
      </c>
      <c r="I926" s="253"/>
      <c r="J926" s="249"/>
      <c r="K926" s="249"/>
      <c r="L926" s="254"/>
      <c r="M926" s="255"/>
      <c r="N926" s="256"/>
      <c r="O926" s="256"/>
      <c r="P926" s="256"/>
      <c r="Q926" s="256"/>
      <c r="R926" s="256"/>
      <c r="S926" s="256"/>
      <c r="T926" s="257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58" t="s">
        <v>189</v>
      </c>
      <c r="AU926" s="258" t="s">
        <v>77</v>
      </c>
      <c r="AV926" s="15" t="s">
        <v>195</v>
      </c>
      <c r="AW926" s="15" t="s">
        <v>31</v>
      </c>
      <c r="AX926" s="15" t="s">
        <v>69</v>
      </c>
      <c r="AY926" s="258" t="s">
        <v>180</v>
      </c>
    </row>
    <row r="927" s="14" customFormat="1">
      <c r="A927" s="14"/>
      <c r="B927" s="238"/>
      <c r="C927" s="239"/>
      <c r="D927" s="213" t="s">
        <v>189</v>
      </c>
      <c r="E927" s="240" t="s">
        <v>19</v>
      </c>
      <c r="F927" s="241" t="s">
        <v>845</v>
      </c>
      <c r="G927" s="239"/>
      <c r="H927" s="240" t="s">
        <v>19</v>
      </c>
      <c r="I927" s="242"/>
      <c r="J927" s="239"/>
      <c r="K927" s="239"/>
      <c r="L927" s="243"/>
      <c r="M927" s="244"/>
      <c r="N927" s="245"/>
      <c r="O927" s="245"/>
      <c r="P927" s="245"/>
      <c r="Q927" s="245"/>
      <c r="R927" s="245"/>
      <c r="S927" s="245"/>
      <c r="T927" s="246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47" t="s">
        <v>189</v>
      </c>
      <c r="AU927" s="247" t="s">
        <v>77</v>
      </c>
      <c r="AV927" s="14" t="s">
        <v>77</v>
      </c>
      <c r="AW927" s="14" t="s">
        <v>31</v>
      </c>
      <c r="AX927" s="14" t="s">
        <v>69</v>
      </c>
      <c r="AY927" s="247" t="s">
        <v>180</v>
      </c>
    </row>
    <row r="928" s="12" customFormat="1">
      <c r="A928" s="12"/>
      <c r="B928" s="211"/>
      <c r="C928" s="212"/>
      <c r="D928" s="213" t="s">
        <v>189</v>
      </c>
      <c r="E928" s="214" t="s">
        <v>19</v>
      </c>
      <c r="F928" s="215" t="s">
        <v>941</v>
      </c>
      <c r="G928" s="212"/>
      <c r="H928" s="216">
        <v>5.7599999999999998</v>
      </c>
      <c r="I928" s="217"/>
      <c r="J928" s="212"/>
      <c r="K928" s="212"/>
      <c r="L928" s="218"/>
      <c r="M928" s="219"/>
      <c r="N928" s="220"/>
      <c r="O928" s="220"/>
      <c r="P928" s="220"/>
      <c r="Q928" s="220"/>
      <c r="R928" s="220"/>
      <c r="S928" s="220"/>
      <c r="T928" s="221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T928" s="222" t="s">
        <v>189</v>
      </c>
      <c r="AU928" s="222" t="s">
        <v>77</v>
      </c>
      <c r="AV928" s="12" t="s">
        <v>79</v>
      </c>
      <c r="AW928" s="12" t="s">
        <v>31</v>
      </c>
      <c r="AX928" s="12" t="s">
        <v>69</v>
      </c>
      <c r="AY928" s="222" t="s">
        <v>180</v>
      </c>
    </row>
    <row r="929" s="15" customFormat="1">
      <c r="A929" s="15"/>
      <c r="B929" s="248"/>
      <c r="C929" s="249"/>
      <c r="D929" s="213" t="s">
        <v>189</v>
      </c>
      <c r="E929" s="250" t="s">
        <v>19</v>
      </c>
      <c r="F929" s="251" t="s">
        <v>256</v>
      </c>
      <c r="G929" s="249"/>
      <c r="H929" s="252">
        <v>5.7599999999999998</v>
      </c>
      <c r="I929" s="253"/>
      <c r="J929" s="249"/>
      <c r="K929" s="249"/>
      <c r="L929" s="254"/>
      <c r="M929" s="255"/>
      <c r="N929" s="256"/>
      <c r="O929" s="256"/>
      <c r="P929" s="256"/>
      <c r="Q929" s="256"/>
      <c r="R929" s="256"/>
      <c r="S929" s="256"/>
      <c r="T929" s="257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58" t="s">
        <v>189</v>
      </c>
      <c r="AU929" s="258" t="s">
        <v>77</v>
      </c>
      <c r="AV929" s="15" t="s">
        <v>195</v>
      </c>
      <c r="AW929" s="15" t="s">
        <v>31</v>
      </c>
      <c r="AX929" s="15" t="s">
        <v>69</v>
      </c>
      <c r="AY929" s="258" t="s">
        <v>180</v>
      </c>
    </row>
    <row r="930" s="13" customFormat="1">
      <c r="A930" s="13"/>
      <c r="B930" s="223"/>
      <c r="C930" s="224"/>
      <c r="D930" s="213" t="s">
        <v>189</v>
      </c>
      <c r="E930" s="225" t="s">
        <v>19</v>
      </c>
      <c r="F930" s="226" t="s">
        <v>194</v>
      </c>
      <c r="G930" s="224"/>
      <c r="H930" s="227">
        <v>330.75999999999999</v>
      </c>
      <c r="I930" s="228"/>
      <c r="J930" s="224"/>
      <c r="K930" s="224"/>
      <c r="L930" s="229"/>
      <c r="M930" s="230"/>
      <c r="N930" s="231"/>
      <c r="O930" s="231"/>
      <c r="P930" s="231"/>
      <c r="Q930" s="231"/>
      <c r="R930" s="231"/>
      <c r="S930" s="231"/>
      <c r="T930" s="232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3" t="s">
        <v>189</v>
      </c>
      <c r="AU930" s="233" t="s">
        <v>77</v>
      </c>
      <c r="AV930" s="13" t="s">
        <v>185</v>
      </c>
      <c r="AW930" s="13" t="s">
        <v>31</v>
      </c>
      <c r="AX930" s="13" t="s">
        <v>77</v>
      </c>
      <c r="AY930" s="233" t="s">
        <v>180</v>
      </c>
    </row>
    <row r="931" s="2" customFormat="1" ht="24.15" customHeight="1">
      <c r="A931" s="40"/>
      <c r="B931" s="41"/>
      <c r="C931" s="198" t="s">
        <v>942</v>
      </c>
      <c r="D931" s="198" t="s">
        <v>181</v>
      </c>
      <c r="E931" s="199" t="s">
        <v>943</v>
      </c>
      <c r="F931" s="200" t="s">
        <v>944</v>
      </c>
      <c r="G931" s="201" t="s">
        <v>307</v>
      </c>
      <c r="H931" s="202">
        <v>325</v>
      </c>
      <c r="I931" s="203"/>
      <c r="J931" s="204">
        <f>ROUND(I931*H931,2)</f>
        <v>0</v>
      </c>
      <c r="K931" s="200" t="s">
        <v>19</v>
      </c>
      <c r="L931" s="46"/>
      <c r="M931" s="205" t="s">
        <v>19</v>
      </c>
      <c r="N931" s="206" t="s">
        <v>40</v>
      </c>
      <c r="O931" s="86"/>
      <c r="P931" s="207">
        <f>O931*H931</f>
        <v>0</v>
      </c>
      <c r="Q931" s="207">
        <v>0</v>
      </c>
      <c r="R931" s="207">
        <f>Q931*H931</f>
        <v>0</v>
      </c>
      <c r="S931" s="207">
        <v>0</v>
      </c>
      <c r="T931" s="208">
        <f>S931*H931</f>
        <v>0</v>
      </c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R931" s="209" t="s">
        <v>216</v>
      </c>
      <c r="AT931" s="209" t="s">
        <v>181</v>
      </c>
      <c r="AU931" s="209" t="s">
        <v>77</v>
      </c>
      <c r="AY931" s="19" t="s">
        <v>180</v>
      </c>
      <c r="BE931" s="210">
        <f>IF(N931="základní",J931,0)</f>
        <v>0</v>
      </c>
      <c r="BF931" s="210">
        <f>IF(N931="snížená",J931,0)</f>
        <v>0</v>
      </c>
      <c r="BG931" s="210">
        <f>IF(N931="zákl. přenesená",J931,0)</f>
        <v>0</v>
      </c>
      <c r="BH931" s="210">
        <f>IF(N931="sníž. přenesená",J931,0)</f>
        <v>0</v>
      </c>
      <c r="BI931" s="210">
        <f>IF(N931="nulová",J931,0)</f>
        <v>0</v>
      </c>
      <c r="BJ931" s="19" t="s">
        <v>77</v>
      </c>
      <c r="BK931" s="210">
        <f>ROUND(I931*H931,2)</f>
        <v>0</v>
      </c>
      <c r="BL931" s="19" t="s">
        <v>216</v>
      </c>
      <c r="BM931" s="209" t="s">
        <v>945</v>
      </c>
    </row>
    <row r="932" s="14" customFormat="1">
      <c r="A932" s="14"/>
      <c r="B932" s="238"/>
      <c r="C932" s="239"/>
      <c r="D932" s="213" t="s">
        <v>189</v>
      </c>
      <c r="E932" s="240" t="s">
        <v>19</v>
      </c>
      <c r="F932" s="241" t="s">
        <v>835</v>
      </c>
      <c r="G932" s="239"/>
      <c r="H932" s="240" t="s">
        <v>19</v>
      </c>
      <c r="I932" s="242"/>
      <c r="J932" s="239"/>
      <c r="K932" s="239"/>
      <c r="L932" s="243"/>
      <c r="M932" s="244"/>
      <c r="N932" s="245"/>
      <c r="O932" s="245"/>
      <c r="P932" s="245"/>
      <c r="Q932" s="245"/>
      <c r="R932" s="245"/>
      <c r="S932" s="245"/>
      <c r="T932" s="246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47" t="s">
        <v>189</v>
      </c>
      <c r="AU932" s="247" t="s">
        <v>77</v>
      </c>
      <c r="AV932" s="14" t="s">
        <v>77</v>
      </c>
      <c r="AW932" s="14" t="s">
        <v>31</v>
      </c>
      <c r="AX932" s="14" t="s">
        <v>69</v>
      </c>
      <c r="AY932" s="247" t="s">
        <v>180</v>
      </c>
    </row>
    <row r="933" s="12" customFormat="1">
      <c r="A933" s="12"/>
      <c r="B933" s="211"/>
      <c r="C933" s="212"/>
      <c r="D933" s="213" t="s">
        <v>189</v>
      </c>
      <c r="E933" s="214" t="s">
        <v>19</v>
      </c>
      <c r="F933" s="215" t="s">
        <v>946</v>
      </c>
      <c r="G933" s="212"/>
      <c r="H933" s="216">
        <v>240</v>
      </c>
      <c r="I933" s="217"/>
      <c r="J933" s="212"/>
      <c r="K933" s="212"/>
      <c r="L933" s="218"/>
      <c r="M933" s="219"/>
      <c r="N933" s="220"/>
      <c r="O933" s="220"/>
      <c r="P933" s="220"/>
      <c r="Q933" s="220"/>
      <c r="R933" s="220"/>
      <c r="S933" s="220"/>
      <c r="T933" s="221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T933" s="222" t="s">
        <v>189</v>
      </c>
      <c r="AU933" s="222" t="s">
        <v>77</v>
      </c>
      <c r="AV933" s="12" t="s">
        <v>79</v>
      </c>
      <c r="AW933" s="12" t="s">
        <v>31</v>
      </c>
      <c r="AX933" s="12" t="s">
        <v>69</v>
      </c>
      <c r="AY933" s="222" t="s">
        <v>180</v>
      </c>
    </row>
    <row r="934" s="14" customFormat="1">
      <c r="A934" s="14"/>
      <c r="B934" s="238"/>
      <c r="C934" s="239"/>
      <c r="D934" s="213" t="s">
        <v>189</v>
      </c>
      <c r="E934" s="240" t="s">
        <v>19</v>
      </c>
      <c r="F934" s="241" t="s">
        <v>947</v>
      </c>
      <c r="G934" s="239"/>
      <c r="H934" s="240" t="s">
        <v>19</v>
      </c>
      <c r="I934" s="242"/>
      <c r="J934" s="239"/>
      <c r="K934" s="239"/>
      <c r="L934" s="243"/>
      <c r="M934" s="244"/>
      <c r="N934" s="245"/>
      <c r="O934" s="245"/>
      <c r="P934" s="245"/>
      <c r="Q934" s="245"/>
      <c r="R934" s="245"/>
      <c r="S934" s="245"/>
      <c r="T934" s="246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47" t="s">
        <v>189</v>
      </c>
      <c r="AU934" s="247" t="s">
        <v>77</v>
      </c>
      <c r="AV934" s="14" t="s">
        <v>77</v>
      </c>
      <c r="AW934" s="14" t="s">
        <v>31</v>
      </c>
      <c r="AX934" s="14" t="s">
        <v>69</v>
      </c>
      <c r="AY934" s="247" t="s">
        <v>180</v>
      </c>
    </row>
    <row r="935" s="15" customFormat="1">
      <c r="A935" s="15"/>
      <c r="B935" s="248"/>
      <c r="C935" s="249"/>
      <c r="D935" s="213" t="s">
        <v>189</v>
      </c>
      <c r="E935" s="250" t="s">
        <v>19</v>
      </c>
      <c r="F935" s="251" t="s">
        <v>256</v>
      </c>
      <c r="G935" s="249"/>
      <c r="H935" s="252">
        <v>240</v>
      </c>
      <c r="I935" s="253"/>
      <c r="J935" s="249"/>
      <c r="K935" s="249"/>
      <c r="L935" s="254"/>
      <c r="M935" s="255"/>
      <c r="N935" s="256"/>
      <c r="O935" s="256"/>
      <c r="P935" s="256"/>
      <c r="Q935" s="256"/>
      <c r="R935" s="256"/>
      <c r="S935" s="256"/>
      <c r="T935" s="257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58" t="s">
        <v>189</v>
      </c>
      <c r="AU935" s="258" t="s">
        <v>77</v>
      </c>
      <c r="AV935" s="15" t="s">
        <v>195</v>
      </c>
      <c r="AW935" s="15" t="s">
        <v>31</v>
      </c>
      <c r="AX935" s="15" t="s">
        <v>69</v>
      </c>
      <c r="AY935" s="258" t="s">
        <v>180</v>
      </c>
    </row>
    <row r="936" s="14" customFormat="1">
      <c r="A936" s="14"/>
      <c r="B936" s="238"/>
      <c r="C936" s="239"/>
      <c r="D936" s="213" t="s">
        <v>189</v>
      </c>
      <c r="E936" s="240" t="s">
        <v>19</v>
      </c>
      <c r="F936" s="241" t="s">
        <v>843</v>
      </c>
      <c r="G936" s="239"/>
      <c r="H936" s="240" t="s">
        <v>19</v>
      </c>
      <c r="I936" s="242"/>
      <c r="J936" s="239"/>
      <c r="K936" s="239"/>
      <c r="L936" s="243"/>
      <c r="M936" s="244"/>
      <c r="N936" s="245"/>
      <c r="O936" s="245"/>
      <c r="P936" s="245"/>
      <c r="Q936" s="245"/>
      <c r="R936" s="245"/>
      <c r="S936" s="245"/>
      <c r="T936" s="24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47" t="s">
        <v>189</v>
      </c>
      <c r="AU936" s="247" t="s">
        <v>77</v>
      </c>
      <c r="AV936" s="14" t="s">
        <v>77</v>
      </c>
      <c r="AW936" s="14" t="s">
        <v>31</v>
      </c>
      <c r="AX936" s="14" t="s">
        <v>69</v>
      </c>
      <c r="AY936" s="247" t="s">
        <v>180</v>
      </c>
    </row>
    <row r="937" s="12" customFormat="1">
      <c r="A937" s="12"/>
      <c r="B937" s="211"/>
      <c r="C937" s="212"/>
      <c r="D937" s="213" t="s">
        <v>189</v>
      </c>
      <c r="E937" s="214" t="s">
        <v>19</v>
      </c>
      <c r="F937" s="215" t="s">
        <v>948</v>
      </c>
      <c r="G937" s="212"/>
      <c r="H937" s="216">
        <v>85</v>
      </c>
      <c r="I937" s="217"/>
      <c r="J937" s="212"/>
      <c r="K937" s="212"/>
      <c r="L937" s="218"/>
      <c r="M937" s="219"/>
      <c r="N937" s="220"/>
      <c r="O937" s="220"/>
      <c r="P937" s="220"/>
      <c r="Q937" s="220"/>
      <c r="R937" s="220"/>
      <c r="S937" s="220"/>
      <c r="T937" s="221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T937" s="222" t="s">
        <v>189</v>
      </c>
      <c r="AU937" s="222" t="s">
        <v>77</v>
      </c>
      <c r="AV937" s="12" t="s">
        <v>79</v>
      </c>
      <c r="AW937" s="12" t="s">
        <v>31</v>
      </c>
      <c r="AX937" s="12" t="s">
        <v>69</v>
      </c>
      <c r="AY937" s="222" t="s">
        <v>180</v>
      </c>
    </row>
    <row r="938" s="15" customFormat="1">
      <c r="A938" s="15"/>
      <c r="B938" s="248"/>
      <c r="C938" s="249"/>
      <c r="D938" s="213" t="s">
        <v>189</v>
      </c>
      <c r="E938" s="250" t="s">
        <v>19</v>
      </c>
      <c r="F938" s="251" t="s">
        <v>256</v>
      </c>
      <c r="G938" s="249"/>
      <c r="H938" s="252">
        <v>85</v>
      </c>
      <c r="I938" s="253"/>
      <c r="J938" s="249"/>
      <c r="K938" s="249"/>
      <c r="L938" s="254"/>
      <c r="M938" s="255"/>
      <c r="N938" s="256"/>
      <c r="O938" s="256"/>
      <c r="P938" s="256"/>
      <c r="Q938" s="256"/>
      <c r="R938" s="256"/>
      <c r="S938" s="256"/>
      <c r="T938" s="257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T938" s="258" t="s">
        <v>189</v>
      </c>
      <c r="AU938" s="258" t="s">
        <v>77</v>
      </c>
      <c r="AV938" s="15" t="s">
        <v>195</v>
      </c>
      <c r="AW938" s="15" t="s">
        <v>31</v>
      </c>
      <c r="AX938" s="15" t="s">
        <v>69</v>
      </c>
      <c r="AY938" s="258" t="s">
        <v>180</v>
      </c>
    </row>
    <row r="939" s="13" customFormat="1">
      <c r="A939" s="13"/>
      <c r="B939" s="223"/>
      <c r="C939" s="224"/>
      <c r="D939" s="213" t="s">
        <v>189</v>
      </c>
      <c r="E939" s="225" t="s">
        <v>19</v>
      </c>
      <c r="F939" s="226" t="s">
        <v>194</v>
      </c>
      <c r="G939" s="224"/>
      <c r="H939" s="227">
        <v>325</v>
      </c>
      <c r="I939" s="228"/>
      <c r="J939" s="224"/>
      <c r="K939" s="224"/>
      <c r="L939" s="229"/>
      <c r="M939" s="230"/>
      <c r="N939" s="231"/>
      <c r="O939" s="231"/>
      <c r="P939" s="231"/>
      <c r="Q939" s="231"/>
      <c r="R939" s="231"/>
      <c r="S939" s="231"/>
      <c r="T939" s="232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3" t="s">
        <v>189</v>
      </c>
      <c r="AU939" s="233" t="s">
        <v>77</v>
      </c>
      <c r="AV939" s="13" t="s">
        <v>185</v>
      </c>
      <c r="AW939" s="13" t="s">
        <v>31</v>
      </c>
      <c r="AX939" s="13" t="s">
        <v>77</v>
      </c>
      <c r="AY939" s="233" t="s">
        <v>180</v>
      </c>
    </row>
    <row r="940" s="2" customFormat="1" ht="24.15" customHeight="1">
      <c r="A940" s="40"/>
      <c r="B940" s="41"/>
      <c r="C940" s="198" t="s">
        <v>753</v>
      </c>
      <c r="D940" s="198" t="s">
        <v>181</v>
      </c>
      <c r="E940" s="199" t="s">
        <v>949</v>
      </c>
      <c r="F940" s="200" t="s">
        <v>950</v>
      </c>
      <c r="G940" s="201" t="s">
        <v>307</v>
      </c>
      <c r="H940" s="202">
        <v>639.79999999999995</v>
      </c>
      <c r="I940" s="203"/>
      <c r="J940" s="204">
        <f>ROUND(I940*H940,2)</f>
        <v>0</v>
      </c>
      <c r="K940" s="200" t="s">
        <v>19</v>
      </c>
      <c r="L940" s="46"/>
      <c r="M940" s="205" t="s">
        <v>19</v>
      </c>
      <c r="N940" s="206" t="s">
        <v>40</v>
      </c>
      <c r="O940" s="86"/>
      <c r="P940" s="207">
        <f>O940*H940</f>
        <v>0</v>
      </c>
      <c r="Q940" s="207">
        <v>0</v>
      </c>
      <c r="R940" s="207">
        <f>Q940*H940</f>
        <v>0</v>
      </c>
      <c r="S940" s="207">
        <v>0</v>
      </c>
      <c r="T940" s="208">
        <f>S940*H940</f>
        <v>0</v>
      </c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R940" s="209" t="s">
        <v>216</v>
      </c>
      <c r="AT940" s="209" t="s">
        <v>181</v>
      </c>
      <c r="AU940" s="209" t="s">
        <v>77</v>
      </c>
      <c r="AY940" s="19" t="s">
        <v>180</v>
      </c>
      <c r="BE940" s="210">
        <f>IF(N940="základní",J940,0)</f>
        <v>0</v>
      </c>
      <c r="BF940" s="210">
        <f>IF(N940="snížená",J940,0)</f>
        <v>0</v>
      </c>
      <c r="BG940" s="210">
        <f>IF(N940="zákl. přenesená",J940,0)</f>
        <v>0</v>
      </c>
      <c r="BH940" s="210">
        <f>IF(N940="sníž. přenesená",J940,0)</f>
        <v>0</v>
      </c>
      <c r="BI940" s="210">
        <f>IF(N940="nulová",J940,0)</f>
        <v>0</v>
      </c>
      <c r="BJ940" s="19" t="s">
        <v>77</v>
      </c>
      <c r="BK940" s="210">
        <f>ROUND(I940*H940,2)</f>
        <v>0</v>
      </c>
      <c r="BL940" s="19" t="s">
        <v>216</v>
      </c>
      <c r="BM940" s="209" t="s">
        <v>951</v>
      </c>
    </row>
    <row r="941" s="14" customFormat="1">
      <c r="A941" s="14"/>
      <c r="B941" s="238"/>
      <c r="C941" s="239"/>
      <c r="D941" s="213" t="s">
        <v>189</v>
      </c>
      <c r="E941" s="240" t="s">
        <v>19</v>
      </c>
      <c r="F941" s="241" t="s">
        <v>267</v>
      </c>
      <c r="G941" s="239"/>
      <c r="H941" s="240" t="s">
        <v>19</v>
      </c>
      <c r="I941" s="242"/>
      <c r="J941" s="239"/>
      <c r="K941" s="239"/>
      <c r="L941" s="243"/>
      <c r="M941" s="244"/>
      <c r="N941" s="245"/>
      <c r="O941" s="245"/>
      <c r="P941" s="245"/>
      <c r="Q941" s="245"/>
      <c r="R941" s="245"/>
      <c r="S941" s="245"/>
      <c r="T941" s="246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47" t="s">
        <v>189</v>
      </c>
      <c r="AU941" s="247" t="s">
        <v>77</v>
      </c>
      <c r="AV941" s="14" t="s">
        <v>77</v>
      </c>
      <c r="AW941" s="14" t="s">
        <v>31</v>
      </c>
      <c r="AX941" s="14" t="s">
        <v>69</v>
      </c>
      <c r="AY941" s="247" t="s">
        <v>180</v>
      </c>
    </row>
    <row r="942" s="14" customFormat="1">
      <c r="A942" s="14"/>
      <c r="B942" s="238"/>
      <c r="C942" s="239"/>
      <c r="D942" s="213" t="s">
        <v>189</v>
      </c>
      <c r="E942" s="240" t="s">
        <v>19</v>
      </c>
      <c r="F942" s="241" t="s">
        <v>952</v>
      </c>
      <c r="G942" s="239"/>
      <c r="H942" s="240" t="s">
        <v>19</v>
      </c>
      <c r="I942" s="242"/>
      <c r="J942" s="239"/>
      <c r="K942" s="239"/>
      <c r="L942" s="243"/>
      <c r="M942" s="244"/>
      <c r="N942" s="245"/>
      <c r="O942" s="245"/>
      <c r="P942" s="245"/>
      <c r="Q942" s="245"/>
      <c r="R942" s="245"/>
      <c r="S942" s="245"/>
      <c r="T942" s="24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47" t="s">
        <v>189</v>
      </c>
      <c r="AU942" s="247" t="s">
        <v>77</v>
      </c>
      <c r="AV942" s="14" t="s">
        <v>77</v>
      </c>
      <c r="AW942" s="14" t="s">
        <v>31</v>
      </c>
      <c r="AX942" s="14" t="s">
        <v>69</v>
      </c>
      <c r="AY942" s="247" t="s">
        <v>180</v>
      </c>
    </row>
    <row r="943" s="12" customFormat="1">
      <c r="A943" s="12"/>
      <c r="B943" s="211"/>
      <c r="C943" s="212"/>
      <c r="D943" s="213" t="s">
        <v>189</v>
      </c>
      <c r="E943" s="214" t="s">
        <v>19</v>
      </c>
      <c r="F943" s="215" t="s">
        <v>686</v>
      </c>
      <c r="G943" s="212"/>
      <c r="H943" s="216">
        <v>83.299999999999997</v>
      </c>
      <c r="I943" s="217"/>
      <c r="J943" s="212"/>
      <c r="K943" s="212"/>
      <c r="L943" s="218"/>
      <c r="M943" s="219"/>
      <c r="N943" s="220"/>
      <c r="O943" s="220"/>
      <c r="P943" s="220"/>
      <c r="Q943" s="220"/>
      <c r="R943" s="220"/>
      <c r="S943" s="220"/>
      <c r="T943" s="221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T943" s="222" t="s">
        <v>189</v>
      </c>
      <c r="AU943" s="222" t="s">
        <v>77</v>
      </c>
      <c r="AV943" s="12" t="s">
        <v>79</v>
      </c>
      <c r="AW943" s="12" t="s">
        <v>31</v>
      </c>
      <c r="AX943" s="12" t="s">
        <v>69</v>
      </c>
      <c r="AY943" s="222" t="s">
        <v>180</v>
      </c>
    </row>
    <row r="944" s="12" customFormat="1">
      <c r="A944" s="12"/>
      <c r="B944" s="211"/>
      <c r="C944" s="212"/>
      <c r="D944" s="213" t="s">
        <v>189</v>
      </c>
      <c r="E944" s="214" t="s">
        <v>19</v>
      </c>
      <c r="F944" s="215" t="s">
        <v>953</v>
      </c>
      <c r="G944" s="212"/>
      <c r="H944" s="216">
        <v>9.5999999999999996</v>
      </c>
      <c r="I944" s="217"/>
      <c r="J944" s="212"/>
      <c r="K944" s="212"/>
      <c r="L944" s="218"/>
      <c r="M944" s="219"/>
      <c r="N944" s="220"/>
      <c r="O944" s="220"/>
      <c r="P944" s="220"/>
      <c r="Q944" s="220"/>
      <c r="R944" s="220"/>
      <c r="S944" s="220"/>
      <c r="T944" s="221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T944" s="222" t="s">
        <v>189</v>
      </c>
      <c r="AU944" s="222" t="s">
        <v>77</v>
      </c>
      <c r="AV944" s="12" t="s">
        <v>79</v>
      </c>
      <c r="AW944" s="12" t="s">
        <v>31</v>
      </c>
      <c r="AX944" s="12" t="s">
        <v>69</v>
      </c>
      <c r="AY944" s="222" t="s">
        <v>180</v>
      </c>
    </row>
    <row r="945" s="15" customFormat="1">
      <c r="A945" s="15"/>
      <c r="B945" s="248"/>
      <c r="C945" s="249"/>
      <c r="D945" s="213" t="s">
        <v>189</v>
      </c>
      <c r="E945" s="250" t="s">
        <v>19</v>
      </c>
      <c r="F945" s="251" t="s">
        <v>256</v>
      </c>
      <c r="G945" s="249"/>
      <c r="H945" s="252">
        <v>92.899999999999991</v>
      </c>
      <c r="I945" s="253"/>
      <c r="J945" s="249"/>
      <c r="K945" s="249"/>
      <c r="L945" s="254"/>
      <c r="M945" s="255"/>
      <c r="N945" s="256"/>
      <c r="O945" s="256"/>
      <c r="P945" s="256"/>
      <c r="Q945" s="256"/>
      <c r="R945" s="256"/>
      <c r="S945" s="256"/>
      <c r="T945" s="257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T945" s="258" t="s">
        <v>189</v>
      </c>
      <c r="AU945" s="258" t="s">
        <v>77</v>
      </c>
      <c r="AV945" s="15" t="s">
        <v>195</v>
      </c>
      <c r="AW945" s="15" t="s">
        <v>31</v>
      </c>
      <c r="AX945" s="15" t="s">
        <v>69</v>
      </c>
      <c r="AY945" s="258" t="s">
        <v>180</v>
      </c>
    </row>
    <row r="946" s="14" customFormat="1">
      <c r="A946" s="14"/>
      <c r="B946" s="238"/>
      <c r="C946" s="239"/>
      <c r="D946" s="213" t="s">
        <v>189</v>
      </c>
      <c r="E946" s="240" t="s">
        <v>19</v>
      </c>
      <c r="F946" s="241" t="s">
        <v>268</v>
      </c>
      <c r="G946" s="239"/>
      <c r="H946" s="240" t="s">
        <v>19</v>
      </c>
      <c r="I946" s="242"/>
      <c r="J946" s="239"/>
      <c r="K946" s="239"/>
      <c r="L946" s="243"/>
      <c r="M946" s="244"/>
      <c r="N946" s="245"/>
      <c r="O946" s="245"/>
      <c r="P946" s="245"/>
      <c r="Q946" s="245"/>
      <c r="R946" s="245"/>
      <c r="S946" s="245"/>
      <c r="T946" s="246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7" t="s">
        <v>189</v>
      </c>
      <c r="AU946" s="247" t="s">
        <v>77</v>
      </c>
      <c r="AV946" s="14" t="s">
        <v>77</v>
      </c>
      <c r="AW946" s="14" t="s">
        <v>31</v>
      </c>
      <c r="AX946" s="14" t="s">
        <v>69</v>
      </c>
      <c r="AY946" s="247" t="s">
        <v>180</v>
      </c>
    </row>
    <row r="947" s="14" customFormat="1">
      <c r="A947" s="14"/>
      <c r="B947" s="238"/>
      <c r="C947" s="239"/>
      <c r="D947" s="213" t="s">
        <v>189</v>
      </c>
      <c r="E947" s="240" t="s">
        <v>19</v>
      </c>
      <c r="F947" s="241" t="s">
        <v>952</v>
      </c>
      <c r="G947" s="239"/>
      <c r="H947" s="240" t="s">
        <v>19</v>
      </c>
      <c r="I947" s="242"/>
      <c r="J947" s="239"/>
      <c r="K947" s="239"/>
      <c r="L947" s="243"/>
      <c r="M947" s="244"/>
      <c r="N947" s="245"/>
      <c r="O947" s="245"/>
      <c r="P947" s="245"/>
      <c r="Q947" s="245"/>
      <c r="R947" s="245"/>
      <c r="S947" s="245"/>
      <c r="T947" s="246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47" t="s">
        <v>189</v>
      </c>
      <c r="AU947" s="247" t="s">
        <v>77</v>
      </c>
      <c r="AV947" s="14" t="s">
        <v>77</v>
      </c>
      <c r="AW947" s="14" t="s">
        <v>31</v>
      </c>
      <c r="AX947" s="14" t="s">
        <v>69</v>
      </c>
      <c r="AY947" s="247" t="s">
        <v>180</v>
      </c>
    </row>
    <row r="948" s="12" customFormat="1">
      <c r="A948" s="12"/>
      <c r="B948" s="211"/>
      <c r="C948" s="212"/>
      <c r="D948" s="213" t="s">
        <v>189</v>
      </c>
      <c r="E948" s="214" t="s">
        <v>19</v>
      </c>
      <c r="F948" s="215" t="s">
        <v>954</v>
      </c>
      <c r="G948" s="212"/>
      <c r="H948" s="216">
        <v>10.6</v>
      </c>
      <c r="I948" s="217"/>
      <c r="J948" s="212"/>
      <c r="K948" s="212"/>
      <c r="L948" s="218"/>
      <c r="M948" s="219"/>
      <c r="N948" s="220"/>
      <c r="O948" s="220"/>
      <c r="P948" s="220"/>
      <c r="Q948" s="220"/>
      <c r="R948" s="220"/>
      <c r="S948" s="220"/>
      <c r="T948" s="221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T948" s="222" t="s">
        <v>189</v>
      </c>
      <c r="AU948" s="222" t="s">
        <v>77</v>
      </c>
      <c r="AV948" s="12" t="s">
        <v>79</v>
      </c>
      <c r="AW948" s="12" t="s">
        <v>31</v>
      </c>
      <c r="AX948" s="12" t="s">
        <v>69</v>
      </c>
      <c r="AY948" s="222" t="s">
        <v>180</v>
      </c>
    </row>
    <row r="949" s="12" customFormat="1">
      <c r="A949" s="12"/>
      <c r="B949" s="211"/>
      <c r="C949" s="212"/>
      <c r="D949" s="213" t="s">
        <v>189</v>
      </c>
      <c r="E949" s="214" t="s">
        <v>19</v>
      </c>
      <c r="F949" s="215" t="s">
        <v>955</v>
      </c>
      <c r="G949" s="212"/>
      <c r="H949" s="216">
        <v>11.1</v>
      </c>
      <c r="I949" s="217"/>
      <c r="J949" s="212"/>
      <c r="K949" s="212"/>
      <c r="L949" s="218"/>
      <c r="M949" s="219"/>
      <c r="N949" s="220"/>
      <c r="O949" s="220"/>
      <c r="P949" s="220"/>
      <c r="Q949" s="220"/>
      <c r="R949" s="220"/>
      <c r="S949" s="220"/>
      <c r="T949" s="221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T949" s="222" t="s">
        <v>189</v>
      </c>
      <c r="AU949" s="222" t="s">
        <v>77</v>
      </c>
      <c r="AV949" s="12" t="s">
        <v>79</v>
      </c>
      <c r="AW949" s="12" t="s">
        <v>31</v>
      </c>
      <c r="AX949" s="12" t="s">
        <v>69</v>
      </c>
      <c r="AY949" s="222" t="s">
        <v>180</v>
      </c>
    </row>
    <row r="950" s="15" customFormat="1">
      <c r="A950" s="15"/>
      <c r="B950" s="248"/>
      <c r="C950" s="249"/>
      <c r="D950" s="213" t="s">
        <v>189</v>
      </c>
      <c r="E950" s="250" t="s">
        <v>19</v>
      </c>
      <c r="F950" s="251" t="s">
        <v>256</v>
      </c>
      <c r="G950" s="249"/>
      <c r="H950" s="252">
        <v>21.699999999999999</v>
      </c>
      <c r="I950" s="253"/>
      <c r="J950" s="249"/>
      <c r="K950" s="249"/>
      <c r="L950" s="254"/>
      <c r="M950" s="255"/>
      <c r="N950" s="256"/>
      <c r="O950" s="256"/>
      <c r="P950" s="256"/>
      <c r="Q950" s="256"/>
      <c r="R950" s="256"/>
      <c r="S950" s="256"/>
      <c r="T950" s="257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58" t="s">
        <v>189</v>
      </c>
      <c r="AU950" s="258" t="s">
        <v>77</v>
      </c>
      <c r="AV950" s="15" t="s">
        <v>195</v>
      </c>
      <c r="AW950" s="15" t="s">
        <v>31</v>
      </c>
      <c r="AX950" s="15" t="s">
        <v>69</v>
      </c>
      <c r="AY950" s="258" t="s">
        <v>180</v>
      </c>
    </row>
    <row r="951" s="14" customFormat="1">
      <c r="A951" s="14"/>
      <c r="B951" s="238"/>
      <c r="C951" s="239"/>
      <c r="D951" s="213" t="s">
        <v>189</v>
      </c>
      <c r="E951" s="240" t="s">
        <v>19</v>
      </c>
      <c r="F951" s="241" t="s">
        <v>257</v>
      </c>
      <c r="G951" s="239"/>
      <c r="H951" s="240" t="s">
        <v>19</v>
      </c>
      <c r="I951" s="242"/>
      <c r="J951" s="239"/>
      <c r="K951" s="239"/>
      <c r="L951" s="243"/>
      <c r="M951" s="244"/>
      <c r="N951" s="245"/>
      <c r="O951" s="245"/>
      <c r="P951" s="245"/>
      <c r="Q951" s="245"/>
      <c r="R951" s="245"/>
      <c r="S951" s="245"/>
      <c r="T951" s="246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47" t="s">
        <v>189</v>
      </c>
      <c r="AU951" s="247" t="s">
        <v>77</v>
      </c>
      <c r="AV951" s="14" t="s">
        <v>77</v>
      </c>
      <c r="AW951" s="14" t="s">
        <v>31</v>
      </c>
      <c r="AX951" s="14" t="s">
        <v>69</v>
      </c>
      <c r="AY951" s="247" t="s">
        <v>180</v>
      </c>
    </row>
    <row r="952" s="14" customFormat="1">
      <c r="A952" s="14"/>
      <c r="B952" s="238"/>
      <c r="C952" s="239"/>
      <c r="D952" s="213" t="s">
        <v>189</v>
      </c>
      <c r="E952" s="240" t="s">
        <v>19</v>
      </c>
      <c r="F952" s="241" t="s">
        <v>956</v>
      </c>
      <c r="G952" s="239"/>
      <c r="H952" s="240" t="s">
        <v>19</v>
      </c>
      <c r="I952" s="242"/>
      <c r="J952" s="239"/>
      <c r="K952" s="239"/>
      <c r="L952" s="243"/>
      <c r="M952" s="244"/>
      <c r="N952" s="245"/>
      <c r="O952" s="245"/>
      <c r="P952" s="245"/>
      <c r="Q952" s="245"/>
      <c r="R952" s="245"/>
      <c r="S952" s="245"/>
      <c r="T952" s="246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47" t="s">
        <v>189</v>
      </c>
      <c r="AU952" s="247" t="s">
        <v>77</v>
      </c>
      <c r="AV952" s="14" t="s">
        <v>77</v>
      </c>
      <c r="AW952" s="14" t="s">
        <v>31</v>
      </c>
      <c r="AX952" s="14" t="s">
        <v>69</v>
      </c>
      <c r="AY952" s="247" t="s">
        <v>180</v>
      </c>
    </row>
    <row r="953" s="12" customFormat="1">
      <c r="A953" s="12"/>
      <c r="B953" s="211"/>
      <c r="C953" s="212"/>
      <c r="D953" s="213" t="s">
        <v>189</v>
      </c>
      <c r="E953" s="214" t="s">
        <v>19</v>
      </c>
      <c r="F953" s="215" t="s">
        <v>803</v>
      </c>
      <c r="G953" s="212"/>
      <c r="H953" s="216">
        <v>30.899999999999999</v>
      </c>
      <c r="I953" s="217"/>
      <c r="J953" s="212"/>
      <c r="K953" s="212"/>
      <c r="L953" s="218"/>
      <c r="M953" s="219"/>
      <c r="N953" s="220"/>
      <c r="O953" s="220"/>
      <c r="P953" s="220"/>
      <c r="Q953" s="220"/>
      <c r="R953" s="220"/>
      <c r="S953" s="220"/>
      <c r="T953" s="221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T953" s="222" t="s">
        <v>189</v>
      </c>
      <c r="AU953" s="222" t="s">
        <v>77</v>
      </c>
      <c r="AV953" s="12" t="s">
        <v>79</v>
      </c>
      <c r="AW953" s="12" t="s">
        <v>31</v>
      </c>
      <c r="AX953" s="12" t="s">
        <v>69</v>
      </c>
      <c r="AY953" s="222" t="s">
        <v>180</v>
      </c>
    </row>
    <row r="954" s="12" customFormat="1">
      <c r="A954" s="12"/>
      <c r="B954" s="211"/>
      <c r="C954" s="212"/>
      <c r="D954" s="213" t="s">
        <v>189</v>
      </c>
      <c r="E954" s="214" t="s">
        <v>19</v>
      </c>
      <c r="F954" s="215" t="s">
        <v>957</v>
      </c>
      <c r="G954" s="212"/>
      <c r="H954" s="216">
        <v>29.800000000000001</v>
      </c>
      <c r="I954" s="217"/>
      <c r="J954" s="212"/>
      <c r="K954" s="212"/>
      <c r="L954" s="218"/>
      <c r="M954" s="219"/>
      <c r="N954" s="220"/>
      <c r="O954" s="220"/>
      <c r="P954" s="220"/>
      <c r="Q954" s="220"/>
      <c r="R954" s="220"/>
      <c r="S954" s="220"/>
      <c r="T954" s="221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T954" s="222" t="s">
        <v>189</v>
      </c>
      <c r="AU954" s="222" t="s">
        <v>77</v>
      </c>
      <c r="AV954" s="12" t="s">
        <v>79</v>
      </c>
      <c r="AW954" s="12" t="s">
        <v>31</v>
      </c>
      <c r="AX954" s="12" t="s">
        <v>69</v>
      </c>
      <c r="AY954" s="222" t="s">
        <v>180</v>
      </c>
    </row>
    <row r="955" s="15" customFormat="1">
      <c r="A955" s="15"/>
      <c r="B955" s="248"/>
      <c r="C955" s="249"/>
      <c r="D955" s="213" t="s">
        <v>189</v>
      </c>
      <c r="E955" s="250" t="s">
        <v>19</v>
      </c>
      <c r="F955" s="251" t="s">
        <v>256</v>
      </c>
      <c r="G955" s="249"/>
      <c r="H955" s="252">
        <v>60.700000000000003</v>
      </c>
      <c r="I955" s="253"/>
      <c r="J955" s="249"/>
      <c r="K955" s="249"/>
      <c r="L955" s="254"/>
      <c r="M955" s="255"/>
      <c r="N955" s="256"/>
      <c r="O955" s="256"/>
      <c r="P955" s="256"/>
      <c r="Q955" s="256"/>
      <c r="R955" s="256"/>
      <c r="S955" s="256"/>
      <c r="T955" s="257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58" t="s">
        <v>189</v>
      </c>
      <c r="AU955" s="258" t="s">
        <v>77</v>
      </c>
      <c r="AV955" s="15" t="s">
        <v>195</v>
      </c>
      <c r="AW955" s="15" t="s">
        <v>31</v>
      </c>
      <c r="AX955" s="15" t="s">
        <v>69</v>
      </c>
      <c r="AY955" s="258" t="s">
        <v>180</v>
      </c>
    </row>
    <row r="956" s="14" customFormat="1">
      <c r="A956" s="14"/>
      <c r="B956" s="238"/>
      <c r="C956" s="239"/>
      <c r="D956" s="213" t="s">
        <v>189</v>
      </c>
      <c r="E956" s="240" t="s">
        <v>19</v>
      </c>
      <c r="F956" s="241" t="s">
        <v>269</v>
      </c>
      <c r="G956" s="239"/>
      <c r="H956" s="240" t="s">
        <v>19</v>
      </c>
      <c r="I956" s="242"/>
      <c r="J956" s="239"/>
      <c r="K956" s="239"/>
      <c r="L956" s="243"/>
      <c r="M956" s="244"/>
      <c r="N956" s="245"/>
      <c r="O956" s="245"/>
      <c r="P956" s="245"/>
      <c r="Q956" s="245"/>
      <c r="R956" s="245"/>
      <c r="S956" s="245"/>
      <c r="T956" s="246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47" t="s">
        <v>189</v>
      </c>
      <c r="AU956" s="247" t="s">
        <v>77</v>
      </c>
      <c r="AV956" s="14" t="s">
        <v>77</v>
      </c>
      <c r="AW956" s="14" t="s">
        <v>31</v>
      </c>
      <c r="AX956" s="14" t="s">
        <v>69</v>
      </c>
      <c r="AY956" s="247" t="s">
        <v>180</v>
      </c>
    </row>
    <row r="957" s="14" customFormat="1">
      <c r="A957" s="14"/>
      <c r="B957" s="238"/>
      <c r="C957" s="239"/>
      <c r="D957" s="213" t="s">
        <v>189</v>
      </c>
      <c r="E957" s="240" t="s">
        <v>19</v>
      </c>
      <c r="F957" s="241" t="s">
        <v>952</v>
      </c>
      <c r="G957" s="239"/>
      <c r="H957" s="240" t="s">
        <v>19</v>
      </c>
      <c r="I957" s="242"/>
      <c r="J957" s="239"/>
      <c r="K957" s="239"/>
      <c r="L957" s="243"/>
      <c r="M957" s="244"/>
      <c r="N957" s="245"/>
      <c r="O957" s="245"/>
      <c r="P957" s="245"/>
      <c r="Q957" s="245"/>
      <c r="R957" s="245"/>
      <c r="S957" s="245"/>
      <c r="T957" s="246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47" t="s">
        <v>189</v>
      </c>
      <c r="AU957" s="247" t="s">
        <v>77</v>
      </c>
      <c r="AV957" s="14" t="s">
        <v>77</v>
      </c>
      <c r="AW957" s="14" t="s">
        <v>31</v>
      </c>
      <c r="AX957" s="14" t="s">
        <v>69</v>
      </c>
      <c r="AY957" s="247" t="s">
        <v>180</v>
      </c>
    </row>
    <row r="958" s="12" customFormat="1">
      <c r="A958" s="12"/>
      <c r="B958" s="211"/>
      <c r="C958" s="212"/>
      <c r="D958" s="213" t="s">
        <v>189</v>
      </c>
      <c r="E958" s="214" t="s">
        <v>19</v>
      </c>
      <c r="F958" s="215" t="s">
        <v>958</v>
      </c>
      <c r="G958" s="212"/>
      <c r="H958" s="216">
        <v>20.800000000000001</v>
      </c>
      <c r="I958" s="217"/>
      <c r="J958" s="212"/>
      <c r="K958" s="212"/>
      <c r="L958" s="218"/>
      <c r="M958" s="219"/>
      <c r="N958" s="220"/>
      <c r="O958" s="220"/>
      <c r="P958" s="220"/>
      <c r="Q958" s="220"/>
      <c r="R958" s="220"/>
      <c r="S958" s="220"/>
      <c r="T958" s="221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T958" s="222" t="s">
        <v>189</v>
      </c>
      <c r="AU958" s="222" t="s">
        <v>77</v>
      </c>
      <c r="AV958" s="12" t="s">
        <v>79</v>
      </c>
      <c r="AW958" s="12" t="s">
        <v>31</v>
      </c>
      <c r="AX958" s="12" t="s">
        <v>69</v>
      </c>
      <c r="AY958" s="222" t="s">
        <v>180</v>
      </c>
    </row>
    <row r="959" s="12" customFormat="1">
      <c r="A959" s="12"/>
      <c r="B959" s="211"/>
      <c r="C959" s="212"/>
      <c r="D959" s="213" t="s">
        <v>189</v>
      </c>
      <c r="E959" s="214" t="s">
        <v>19</v>
      </c>
      <c r="F959" s="215" t="s">
        <v>959</v>
      </c>
      <c r="G959" s="212"/>
      <c r="H959" s="216">
        <v>60.200000000000003</v>
      </c>
      <c r="I959" s="217"/>
      <c r="J959" s="212"/>
      <c r="K959" s="212"/>
      <c r="L959" s="218"/>
      <c r="M959" s="219"/>
      <c r="N959" s="220"/>
      <c r="O959" s="220"/>
      <c r="P959" s="220"/>
      <c r="Q959" s="220"/>
      <c r="R959" s="220"/>
      <c r="S959" s="220"/>
      <c r="T959" s="221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T959" s="222" t="s">
        <v>189</v>
      </c>
      <c r="AU959" s="222" t="s">
        <v>77</v>
      </c>
      <c r="AV959" s="12" t="s">
        <v>79</v>
      </c>
      <c r="AW959" s="12" t="s">
        <v>31</v>
      </c>
      <c r="AX959" s="12" t="s">
        <v>69</v>
      </c>
      <c r="AY959" s="222" t="s">
        <v>180</v>
      </c>
    </row>
    <row r="960" s="12" customFormat="1">
      <c r="A960" s="12"/>
      <c r="B960" s="211"/>
      <c r="C960" s="212"/>
      <c r="D960" s="213" t="s">
        <v>189</v>
      </c>
      <c r="E960" s="214" t="s">
        <v>19</v>
      </c>
      <c r="F960" s="215" t="s">
        <v>960</v>
      </c>
      <c r="G960" s="212"/>
      <c r="H960" s="216">
        <v>9.9000000000000004</v>
      </c>
      <c r="I960" s="217"/>
      <c r="J960" s="212"/>
      <c r="K960" s="212"/>
      <c r="L960" s="218"/>
      <c r="M960" s="219"/>
      <c r="N960" s="220"/>
      <c r="O960" s="220"/>
      <c r="P960" s="220"/>
      <c r="Q960" s="220"/>
      <c r="R960" s="220"/>
      <c r="S960" s="220"/>
      <c r="T960" s="221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T960" s="222" t="s">
        <v>189</v>
      </c>
      <c r="AU960" s="222" t="s">
        <v>77</v>
      </c>
      <c r="AV960" s="12" t="s">
        <v>79</v>
      </c>
      <c r="AW960" s="12" t="s">
        <v>31</v>
      </c>
      <c r="AX960" s="12" t="s">
        <v>69</v>
      </c>
      <c r="AY960" s="222" t="s">
        <v>180</v>
      </c>
    </row>
    <row r="961" s="12" customFormat="1">
      <c r="A961" s="12"/>
      <c r="B961" s="211"/>
      <c r="C961" s="212"/>
      <c r="D961" s="213" t="s">
        <v>189</v>
      </c>
      <c r="E961" s="214" t="s">
        <v>19</v>
      </c>
      <c r="F961" s="215" t="s">
        <v>961</v>
      </c>
      <c r="G961" s="212"/>
      <c r="H961" s="216">
        <v>6.4000000000000004</v>
      </c>
      <c r="I961" s="217"/>
      <c r="J961" s="212"/>
      <c r="K961" s="212"/>
      <c r="L961" s="218"/>
      <c r="M961" s="219"/>
      <c r="N961" s="220"/>
      <c r="O961" s="220"/>
      <c r="P961" s="220"/>
      <c r="Q961" s="220"/>
      <c r="R961" s="220"/>
      <c r="S961" s="220"/>
      <c r="T961" s="221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T961" s="222" t="s">
        <v>189</v>
      </c>
      <c r="AU961" s="222" t="s">
        <v>77</v>
      </c>
      <c r="AV961" s="12" t="s">
        <v>79</v>
      </c>
      <c r="AW961" s="12" t="s">
        <v>31</v>
      </c>
      <c r="AX961" s="12" t="s">
        <v>69</v>
      </c>
      <c r="AY961" s="222" t="s">
        <v>180</v>
      </c>
    </row>
    <row r="962" s="15" customFormat="1">
      <c r="A962" s="15"/>
      <c r="B962" s="248"/>
      <c r="C962" s="249"/>
      <c r="D962" s="213" t="s">
        <v>189</v>
      </c>
      <c r="E962" s="250" t="s">
        <v>19</v>
      </c>
      <c r="F962" s="251" t="s">
        <v>256</v>
      </c>
      <c r="G962" s="249"/>
      <c r="H962" s="252">
        <v>97.300000000000011</v>
      </c>
      <c r="I962" s="253"/>
      <c r="J962" s="249"/>
      <c r="K962" s="249"/>
      <c r="L962" s="254"/>
      <c r="M962" s="255"/>
      <c r="N962" s="256"/>
      <c r="O962" s="256"/>
      <c r="P962" s="256"/>
      <c r="Q962" s="256"/>
      <c r="R962" s="256"/>
      <c r="S962" s="256"/>
      <c r="T962" s="257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T962" s="258" t="s">
        <v>189</v>
      </c>
      <c r="AU962" s="258" t="s">
        <v>77</v>
      </c>
      <c r="AV962" s="15" t="s">
        <v>195</v>
      </c>
      <c r="AW962" s="15" t="s">
        <v>31</v>
      </c>
      <c r="AX962" s="15" t="s">
        <v>69</v>
      </c>
      <c r="AY962" s="258" t="s">
        <v>180</v>
      </c>
    </row>
    <row r="963" s="14" customFormat="1">
      <c r="A963" s="14"/>
      <c r="B963" s="238"/>
      <c r="C963" s="239"/>
      <c r="D963" s="213" t="s">
        <v>189</v>
      </c>
      <c r="E963" s="240" t="s">
        <v>19</v>
      </c>
      <c r="F963" s="241" t="s">
        <v>270</v>
      </c>
      <c r="G963" s="239"/>
      <c r="H963" s="240" t="s">
        <v>19</v>
      </c>
      <c r="I963" s="242"/>
      <c r="J963" s="239"/>
      <c r="K963" s="239"/>
      <c r="L963" s="243"/>
      <c r="M963" s="244"/>
      <c r="N963" s="245"/>
      <c r="O963" s="245"/>
      <c r="P963" s="245"/>
      <c r="Q963" s="245"/>
      <c r="R963" s="245"/>
      <c r="S963" s="245"/>
      <c r="T963" s="246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47" t="s">
        <v>189</v>
      </c>
      <c r="AU963" s="247" t="s">
        <v>77</v>
      </c>
      <c r="AV963" s="14" t="s">
        <v>77</v>
      </c>
      <c r="AW963" s="14" t="s">
        <v>31</v>
      </c>
      <c r="AX963" s="14" t="s">
        <v>69</v>
      </c>
      <c r="AY963" s="247" t="s">
        <v>180</v>
      </c>
    </row>
    <row r="964" s="14" customFormat="1">
      <c r="A964" s="14"/>
      <c r="B964" s="238"/>
      <c r="C964" s="239"/>
      <c r="D964" s="213" t="s">
        <v>189</v>
      </c>
      <c r="E964" s="240" t="s">
        <v>19</v>
      </c>
      <c r="F964" s="241" t="s">
        <v>952</v>
      </c>
      <c r="G964" s="239"/>
      <c r="H964" s="240" t="s">
        <v>19</v>
      </c>
      <c r="I964" s="242"/>
      <c r="J964" s="239"/>
      <c r="K964" s="239"/>
      <c r="L964" s="243"/>
      <c r="M964" s="244"/>
      <c r="N964" s="245"/>
      <c r="O964" s="245"/>
      <c r="P964" s="245"/>
      <c r="Q964" s="245"/>
      <c r="R964" s="245"/>
      <c r="S964" s="245"/>
      <c r="T964" s="246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47" t="s">
        <v>189</v>
      </c>
      <c r="AU964" s="247" t="s">
        <v>77</v>
      </c>
      <c r="AV964" s="14" t="s">
        <v>77</v>
      </c>
      <c r="AW964" s="14" t="s">
        <v>31</v>
      </c>
      <c r="AX964" s="14" t="s">
        <v>69</v>
      </c>
      <c r="AY964" s="247" t="s">
        <v>180</v>
      </c>
    </row>
    <row r="965" s="12" customFormat="1">
      <c r="A965" s="12"/>
      <c r="B965" s="211"/>
      <c r="C965" s="212"/>
      <c r="D965" s="213" t="s">
        <v>189</v>
      </c>
      <c r="E965" s="214" t="s">
        <v>19</v>
      </c>
      <c r="F965" s="215" t="s">
        <v>958</v>
      </c>
      <c r="G965" s="212"/>
      <c r="H965" s="216">
        <v>20.800000000000001</v>
      </c>
      <c r="I965" s="217"/>
      <c r="J965" s="212"/>
      <c r="K965" s="212"/>
      <c r="L965" s="218"/>
      <c r="M965" s="219"/>
      <c r="N965" s="220"/>
      <c r="O965" s="220"/>
      <c r="P965" s="220"/>
      <c r="Q965" s="220"/>
      <c r="R965" s="220"/>
      <c r="S965" s="220"/>
      <c r="T965" s="221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T965" s="222" t="s">
        <v>189</v>
      </c>
      <c r="AU965" s="222" t="s">
        <v>77</v>
      </c>
      <c r="AV965" s="12" t="s">
        <v>79</v>
      </c>
      <c r="AW965" s="12" t="s">
        <v>31</v>
      </c>
      <c r="AX965" s="12" t="s">
        <v>69</v>
      </c>
      <c r="AY965" s="222" t="s">
        <v>180</v>
      </c>
    </row>
    <row r="966" s="12" customFormat="1">
      <c r="A966" s="12"/>
      <c r="B966" s="211"/>
      <c r="C966" s="212"/>
      <c r="D966" s="213" t="s">
        <v>189</v>
      </c>
      <c r="E966" s="214" t="s">
        <v>19</v>
      </c>
      <c r="F966" s="215" t="s">
        <v>959</v>
      </c>
      <c r="G966" s="212"/>
      <c r="H966" s="216">
        <v>60.200000000000003</v>
      </c>
      <c r="I966" s="217"/>
      <c r="J966" s="212"/>
      <c r="K966" s="212"/>
      <c r="L966" s="218"/>
      <c r="M966" s="219"/>
      <c r="N966" s="220"/>
      <c r="O966" s="220"/>
      <c r="P966" s="220"/>
      <c r="Q966" s="220"/>
      <c r="R966" s="220"/>
      <c r="S966" s="220"/>
      <c r="T966" s="221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T966" s="222" t="s">
        <v>189</v>
      </c>
      <c r="AU966" s="222" t="s">
        <v>77</v>
      </c>
      <c r="AV966" s="12" t="s">
        <v>79</v>
      </c>
      <c r="AW966" s="12" t="s">
        <v>31</v>
      </c>
      <c r="AX966" s="12" t="s">
        <v>69</v>
      </c>
      <c r="AY966" s="222" t="s">
        <v>180</v>
      </c>
    </row>
    <row r="967" s="12" customFormat="1">
      <c r="A967" s="12"/>
      <c r="B967" s="211"/>
      <c r="C967" s="212"/>
      <c r="D967" s="213" t="s">
        <v>189</v>
      </c>
      <c r="E967" s="214" t="s">
        <v>19</v>
      </c>
      <c r="F967" s="215" t="s">
        <v>962</v>
      </c>
      <c r="G967" s="212"/>
      <c r="H967" s="216">
        <v>9.3000000000000007</v>
      </c>
      <c r="I967" s="217"/>
      <c r="J967" s="212"/>
      <c r="K967" s="212"/>
      <c r="L967" s="218"/>
      <c r="M967" s="219"/>
      <c r="N967" s="220"/>
      <c r="O967" s="220"/>
      <c r="P967" s="220"/>
      <c r="Q967" s="220"/>
      <c r="R967" s="220"/>
      <c r="S967" s="220"/>
      <c r="T967" s="221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T967" s="222" t="s">
        <v>189</v>
      </c>
      <c r="AU967" s="222" t="s">
        <v>77</v>
      </c>
      <c r="AV967" s="12" t="s">
        <v>79</v>
      </c>
      <c r="AW967" s="12" t="s">
        <v>31</v>
      </c>
      <c r="AX967" s="12" t="s">
        <v>69</v>
      </c>
      <c r="AY967" s="222" t="s">
        <v>180</v>
      </c>
    </row>
    <row r="968" s="15" customFormat="1">
      <c r="A968" s="15"/>
      <c r="B968" s="248"/>
      <c r="C968" s="249"/>
      <c r="D968" s="213" t="s">
        <v>189</v>
      </c>
      <c r="E968" s="250" t="s">
        <v>19</v>
      </c>
      <c r="F968" s="251" t="s">
        <v>256</v>
      </c>
      <c r="G968" s="249"/>
      <c r="H968" s="252">
        <v>90.299999999999997</v>
      </c>
      <c r="I968" s="253"/>
      <c r="J968" s="249"/>
      <c r="K968" s="249"/>
      <c r="L968" s="254"/>
      <c r="M968" s="255"/>
      <c r="N968" s="256"/>
      <c r="O968" s="256"/>
      <c r="P968" s="256"/>
      <c r="Q968" s="256"/>
      <c r="R968" s="256"/>
      <c r="S968" s="256"/>
      <c r="T968" s="257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58" t="s">
        <v>189</v>
      </c>
      <c r="AU968" s="258" t="s">
        <v>77</v>
      </c>
      <c r="AV968" s="15" t="s">
        <v>195</v>
      </c>
      <c r="AW968" s="15" t="s">
        <v>31</v>
      </c>
      <c r="AX968" s="15" t="s">
        <v>69</v>
      </c>
      <c r="AY968" s="258" t="s">
        <v>180</v>
      </c>
    </row>
    <row r="969" s="14" customFormat="1">
      <c r="A969" s="14"/>
      <c r="B969" s="238"/>
      <c r="C969" s="239"/>
      <c r="D969" s="213" t="s">
        <v>189</v>
      </c>
      <c r="E969" s="240" t="s">
        <v>19</v>
      </c>
      <c r="F969" s="241" t="s">
        <v>655</v>
      </c>
      <c r="G969" s="239"/>
      <c r="H969" s="240" t="s">
        <v>19</v>
      </c>
      <c r="I969" s="242"/>
      <c r="J969" s="239"/>
      <c r="K969" s="239"/>
      <c r="L969" s="243"/>
      <c r="M969" s="244"/>
      <c r="N969" s="245"/>
      <c r="O969" s="245"/>
      <c r="P969" s="245"/>
      <c r="Q969" s="245"/>
      <c r="R969" s="245"/>
      <c r="S969" s="245"/>
      <c r="T969" s="246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47" t="s">
        <v>189</v>
      </c>
      <c r="AU969" s="247" t="s">
        <v>77</v>
      </c>
      <c r="AV969" s="14" t="s">
        <v>77</v>
      </c>
      <c r="AW969" s="14" t="s">
        <v>31</v>
      </c>
      <c r="AX969" s="14" t="s">
        <v>69</v>
      </c>
      <c r="AY969" s="247" t="s">
        <v>180</v>
      </c>
    </row>
    <row r="970" s="14" customFormat="1">
      <c r="A970" s="14"/>
      <c r="B970" s="238"/>
      <c r="C970" s="239"/>
      <c r="D970" s="213" t="s">
        <v>189</v>
      </c>
      <c r="E970" s="240" t="s">
        <v>19</v>
      </c>
      <c r="F970" s="241" t="s">
        <v>963</v>
      </c>
      <c r="G970" s="239"/>
      <c r="H970" s="240" t="s">
        <v>19</v>
      </c>
      <c r="I970" s="242"/>
      <c r="J970" s="239"/>
      <c r="K970" s="239"/>
      <c r="L970" s="243"/>
      <c r="M970" s="244"/>
      <c r="N970" s="245"/>
      <c r="O970" s="245"/>
      <c r="P970" s="245"/>
      <c r="Q970" s="245"/>
      <c r="R970" s="245"/>
      <c r="S970" s="245"/>
      <c r="T970" s="246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47" t="s">
        <v>189</v>
      </c>
      <c r="AU970" s="247" t="s">
        <v>77</v>
      </c>
      <c r="AV970" s="14" t="s">
        <v>77</v>
      </c>
      <c r="AW970" s="14" t="s">
        <v>31</v>
      </c>
      <c r="AX970" s="14" t="s">
        <v>69</v>
      </c>
      <c r="AY970" s="247" t="s">
        <v>180</v>
      </c>
    </row>
    <row r="971" s="12" customFormat="1">
      <c r="A971" s="12"/>
      <c r="B971" s="211"/>
      <c r="C971" s="212"/>
      <c r="D971" s="213" t="s">
        <v>189</v>
      </c>
      <c r="E971" s="214" t="s">
        <v>19</v>
      </c>
      <c r="F971" s="215" t="s">
        <v>964</v>
      </c>
      <c r="G971" s="212"/>
      <c r="H971" s="216">
        <v>88.299999999999997</v>
      </c>
      <c r="I971" s="217"/>
      <c r="J971" s="212"/>
      <c r="K971" s="212"/>
      <c r="L971" s="218"/>
      <c r="M971" s="219"/>
      <c r="N971" s="220"/>
      <c r="O971" s="220"/>
      <c r="P971" s="220"/>
      <c r="Q971" s="220"/>
      <c r="R971" s="220"/>
      <c r="S971" s="220"/>
      <c r="T971" s="221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T971" s="222" t="s">
        <v>189</v>
      </c>
      <c r="AU971" s="222" t="s">
        <v>77</v>
      </c>
      <c r="AV971" s="12" t="s">
        <v>79</v>
      </c>
      <c r="AW971" s="12" t="s">
        <v>31</v>
      </c>
      <c r="AX971" s="12" t="s">
        <v>69</v>
      </c>
      <c r="AY971" s="222" t="s">
        <v>180</v>
      </c>
    </row>
    <row r="972" s="12" customFormat="1">
      <c r="A972" s="12"/>
      <c r="B972" s="211"/>
      <c r="C972" s="212"/>
      <c r="D972" s="213" t="s">
        <v>189</v>
      </c>
      <c r="E972" s="214" t="s">
        <v>19</v>
      </c>
      <c r="F972" s="215" t="s">
        <v>965</v>
      </c>
      <c r="G972" s="212"/>
      <c r="H972" s="216">
        <v>9.3000000000000007</v>
      </c>
      <c r="I972" s="217"/>
      <c r="J972" s="212"/>
      <c r="K972" s="212"/>
      <c r="L972" s="218"/>
      <c r="M972" s="219"/>
      <c r="N972" s="220"/>
      <c r="O972" s="220"/>
      <c r="P972" s="220"/>
      <c r="Q972" s="220"/>
      <c r="R972" s="220"/>
      <c r="S972" s="220"/>
      <c r="T972" s="221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T972" s="222" t="s">
        <v>189</v>
      </c>
      <c r="AU972" s="222" t="s">
        <v>77</v>
      </c>
      <c r="AV972" s="12" t="s">
        <v>79</v>
      </c>
      <c r="AW972" s="12" t="s">
        <v>31</v>
      </c>
      <c r="AX972" s="12" t="s">
        <v>69</v>
      </c>
      <c r="AY972" s="222" t="s">
        <v>180</v>
      </c>
    </row>
    <row r="973" s="12" customFormat="1">
      <c r="A973" s="12"/>
      <c r="B973" s="211"/>
      <c r="C973" s="212"/>
      <c r="D973" s="213" t="s">
        <v>189</v>
      </c>
      <c r="E973" s="214" t="s">
        <v>19</v>
      </c>
      <c r="F973" s="215" t="s">
        <v>966</v>
      </c>
      <c r="G973" s="212"/>
      <c r="H973" s="216">
        <v>9.3000000000000007</v>
      </c>
      <c r="I973" s="217"/>
      <c r="J973" s="212"/>
      <c r="K973" s="212"/>
      <c r="L973" s="218"/>
      <c r="M973" s="219"/>
      <c r="N973" s="220"/>
      <c r="O973" s="220"/>
      <c r="P973" s="220"/>
      <c r="Q973" s="220"/>
      <c r="R973" s="220"/>
      <c r="S973" s="220"/>
      <c r="T973" s="221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T973" s="222" t="s">
        <v>189</v>
      </c>
      <c r="AU973" s="222" t="s">
        <v>77</v>
      </c>
      <c r="AV973" s="12" t="s">
        <v>79</v>
      </c>
      <c r="AW973" s="12" t="s">
        <v>31</v>
      </c>
      <c r="AX973" s="12" t="s">
        <v>69</v>
      </c>
      <c r="AY973" s="222" t="s">
        <v>180</v>
      </c>
    </row>
    <row r="974" s="12" customFormat="1">
      <c r="A974" s="12"/>
      <c r="B974" s="211"/>
      <c r="C974" s="212"/>
      <c r="D974" s="213" t="s">
        <v>189</v>
      </c>
      <c r="E974" s="214" t="s">
        <v>19</v>
      </c>
      <c r="F974" s="215" t="s">
        <v>967</v>
      </c>
      <c r="G974" s="212"/>
      <c r="H974" s="216">
        <v>11.699999999999999</v>
      </c>
      <c r="I974" s="217"/>
      <c r="J974" s="212"/>
      <c r="K974" s="212"/>
      <c r="L974" s="218"/>
      <c r="M974" s="219"/>
      <c r="N974" s="220"/>
      <c r="O974" s="220"/>
      <c r="P974" s="220"/>
      <c r="Q974" s="220"/>
      <c r="R974" s="220"/>
      <c r="S974" s="220"/>
      <c r="T974" s="221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T974" s="222" t="s">
        <v>189</v>
      </c>
      <c r="AU974" s="222" t="s">
        <v>77</v>
      </c>
      <c r="AV974" s="12" t="s">
        <v>79</v>
      </c>
      <c r="AW974" s="12" t="s">
        <v>31</v>
      </c>
      <c r="AX974" s="12" t="s">
        <v>69</v>
      </c>
      <c r="AY974" s="222" t="s">
        <v>180</v>
      </c>
    </row>
    <row r="975" s="15" customFormat="1">
      <c r="A975" s="15"/>
      <c r="B975" s="248"/>
      <c r="C975" s="249"/>
      <c r="D975" s="213" t="s">
        <v>189</v>
      </c>
      <c r="E975" s="250" t="s">
        <v>19</v>
      </c>
      <c r="F975" s="251" t="s">
        <v>256</v>
      </c>
      <c r="G975" s="249"/>
      <c r="H975" s="252">
        <v>118.59999999999999</v>
      </c>
      <c r="I975" s="253"/>
      <c r="J975" s="249"/>
      <c r="K975" s="249"/>
      <c r="L975" s="254"/>
      <c r="M975" s="255"/>
      <c r="N975" s="256"/>
      <c r="O975" s="256"/>
      <c r="P975" s="256"/>
      <c r="Q975" s="256"/>
      <c r="R975" s="256"/>
      <c r="S975" s="256"/>
      <c r="T975" s="257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58" t="s">
        <v>189</v>
      </c>
      <c r="AU975" s="258" t="s">
        <v>77</v>
      </c>
      <c r="AV975" s="15" t="s">
        <v>195</v>
      </c>
      <c r="AW975" s="15" t="s">
        <v>31</v>
      </c>
      <c r="AX975" s="15" t="s">
        <v>69</v>
      </c>
      <c r="AY975" s="258" t="s">
        <v>180</v>
      </c>
    </row>
    <row r="976" s="14" customFormat="1">
      <c r="A976" s="14"/>
      <c r="B976" s="238"/>
      <c r="C976" s="239"/>
      <c r="D976" s="213" t="s">
        <v>189</v>
      </c>
      <c r="E976" s="240" t="s">
        <v>19</v>
      </c>
      <c r="F976" s="241" t="s">
        <v>661</v>
      </c>
      <c r="G976" s="239"/>
      <c r="H976" s="240" t="s">
        <v>19</v>
      </c>
      <c r="I976" s="242"/>
      <c r="J976" s="239"/>
      <c r="K976" s="239"/>
      <c r="L976" s="243"/>
      <c r="M976" s="244"/>
      <c r="N976" s="245"/>
      <c r="O976" s="245"/>
      <c r="P976" s="245"/>
      <c r="Q976" s="245"/>
      <c r="R976" s="245"/>
      <c r="S976" s="245"/>
      <c r="T976" s="246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47" t="s">
        <v>189</v>
      </c>
      <c r="AU976" s="247" t="s">
        <v>77</v>
      </c>
      <c r="AV976" s="14" t="s">
        <v>77</v>
      </c>
      <c r="AW976" s="14" t="s">
        <v>31</v>
      </c>
      <c r="AX976" s="14" t="s">
        <v>69</v>
      </c>
      <c r="AY976" s="247" t="s">
        <v>180</v>
      </c>
    </row>
    <row r="977" s="14" customFormat="1">
      <c r="A977" s="14"/>
      <c r="B977" s="238"/>
      <c r="C977" s="239"/>
      <c r="D977" s="213" t="s">
        <v>189</v>
      </c>
      <c r="E977" s="240" t="s">
        <v>19</v>
      </c>
      <c r="F977" s="241" t="s">
        <v>963</v>
      </c>
      <c r="G977" s="239"/>
      <c r="H977" s="240" t="s">
        <v>19</v>
      </c>
      <c r="I977" s="242"/>
      <c r="J977" s="239"/>
      <c r="K977" s="239"/>
      <c r="L977" s="243"/>
      <c r="M977" s="244"/>
      <c r="N977" s="245"/>
      <c r="O977" s="245"/>
      <c r="P977" s="245"/>
      <c r="Q977" s="245"/>
      <c r="R977" s="245"/>
      <c r="S977" s="245"/>
      <c r="T977" s="246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47" t="s">
        <v>189</v>
      </c>
      <c r="AU977" s="247" t="s">
        <v>77</v>
      </c>
      <c r="AV977" s="14" t="s">
        <v>77</v>
      </c>
      <c r="AW977" s="14" t="s">
        <v>31</v>
      </c>
      <c r="AX977" s="14" t="s">
        <v>69</v>
      </c>
      <c r="AY977" s="247" t="s">
        <v>180</v>
      </c>
    </row>
    <row r="978" s="12" customFormat="1">
      <c r="A978" s="12"/>
      <c r="B978" s="211"/>
      <c r="C978" s="212"/>
      <c r="D978" s="213" t="s">
        <v>189</v>
      </c>
      <c r="E978" s="214" t="s">
        <v>19</v>
      </c>
      <c r="F978" s="215" t="s">
        <v>964</v>
      </c>
      <c r="G978" s="212"/>
      <c r="H978" s="216">
        <v>88.299999999999997</v>
      </c>
      <c r="I978" s="217"/>
      <c r="J978" s="212"/>
      <c r="K978" s="212"/>
      <c r="L978" s="218"/>
      <c r="M978" s="219"/>
      <c r="N978" s="220"/>
      <c r="O978" s="220"/>
      <c r="P978" s="220"/>
      <c r="Q978" s="220"/>
      <c r="R978" s="220"/>
      <c r="S978" s="220"/>
      <c r="T978" s="221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T978" s="222" t="s">
        <v>189</v>
      </c>
      <c r="AU978" s="222" t="s">
        <v>77</v>
      </c>
      <c r="AV978" s="12" t="s">
        <v>79</v>
      </c>
      <c r="AW978" s="12" t="s">
        <v>31</v>
      </c>
      <c r="AX978" s="12" t="s">
        <v>69</v>
      </c>
      <c r="AY978" s="222" t="s">
        <v>180</v>
      </c>
    </row>
    <row r="979" s="12" customFormat="1">
      <c r="A979" s="12"/>
      <c r="B979" s="211"/>
      <c r="C979" s="212"/>
      <c r="D979" s="213" t="s">
        <v>189</v>
      </c>
      <c r="E979" s="214" t="s">
        <v>19</v>
      </c>
      <c r="F979" s="215" t="s">
        <v>968</v>
      </c>
      <c r="G979" s="212"/>
      <c r="H979" s="216">
        <v>35</v>
      </c>
      <c r="I979" s="217"/>
      <c r="J979" s="212"/>
      <c r="K979" s="212"/>
      <c r="L979" s="218"/>
      <c r="M979" s="219"/>
      <c r="N979" s="220"/>
      <c r="O979" s="220"/>
      <c r="P979" s="220"/>
      <c r="Q979" s="220"/>
      <c r="R979" s="220"/>
      <c r="S979" s="220"/>
      <c r="T979" s="221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T979" s="222" t="s">
        <v>189</v>
      </c>
      <c r="AU979" s="222" t="s">
        <v>77</v>
      </c>
      <c r="AV979" s="12" t="s">
        <v>79</v>
      </c>
      <c r="AW979" s="12" t="s">
        <v>31</v>
      </c>
      <c r="AX979" s="12" t="s">
        <v>69</v>
      </c>
      <c r="AY979" s="222" t="s">
        <v>180</v>
      </c>
    </row>
    <row r="980" s="15" customFormat="1">
      <c r="A980" s="15"/>
      <c r="B980" s="248"/>
      <c r="C980" s="249"/>
      <c r="D980" s="213" t="s">
        <v>189</v>
      </c>
      <c r="E980" s="250" t="s">
        <v>19</v>
      </c>
      <c r="F980" s="251" t="s">
        <v>256</v>
      </c>
      <c r="G980" s="249"/>
      <c r="H980" s="252">
        <v>123.3</v>
      </c>
      <c r="I980" s="253"/>
      <c r="J980" s="249"/>
      <c r="K980" s="249"/>
      <c r="L980" s="254"/>
      <c r="M980" s="255"/>
      <c r="N980" s="256"/>
      <c r="O980" s="256"/>
      <c r="P980" s="256"/>
      <c r="Q980" s="256"/>
      <c r="R980" s="256"/>
      <c r="S980" s="256"/>
      <c r="T980" s="257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58" t="s">
        <v>189</v>
      </c>
      <c r="AU980" s="258" t="s">
        <v>77</v>
      </c>
      <c r="AV980" s="15" t="s">
        <v>195</v>
      </c>
      <c r="AW980" s="15" t="s">
        <v>31</v>
      </c>
      <c r="AX980" s="15" t="s">
        <v>69</v>
      </c>
      <c r="AY980" s="258" t="s">
        <v>180</v>
      </c>
    </row>
    <row r="981" s="14" customFormat="1">
      <c r="A981" s="14"/>
      <c r="B981" s="238"/>
      <c r="C981" s="239"/>
      <c r="D981" s="213" t="s">
        <v>189</v>
      </c>
      <c r="E981" s="240" t="s">
        <v>19</v>
      </c>
      <c r="F981" s="241" t="s">
        <v>663</v>
      </c>
      <c r="G981" s="239"/>
      <c r="H981" s="240" t="s">
        <v>19</v>
      </c>
      <c r="I981" s="242"/>
      <c r="J981" s="239"/>
      <c r="K981" s="239"/>
      <c r="L981" s="243"/>
      <c r="M981" s="244"/>
      <c r="N981" s="245"/>
      <c r="O981" s="245"/>
      <c r="P981" s="245"/>
      <c r="Q981" s="245"/>
      <c r="R981" s="245"/>
      <c r="S981" s="245"/>
      <c r="T981" s="246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7" t="s">
        <v>189</v>
      </c>
      <c r="AU981" s="247" t="s">
        <v>77</v>
      </c>
      <c r="AV981" s="14" t="s">
        <v>77</v>
      </c>
      <c r="AW981" s="14" t="s">
        <v>31</v>
      </c>
      <c r="AX981" s="14" t="s">
        <v>69</v>
      </c>
      <c r="AY981" s="247" t="s">
        <v>180</v>
      </c>
    </row>
    <row r="982" s="14" customFormat="1">
      <c r="A982" s="14"/>
      <c r="B982" s="238"/>
      <c r="C982" s="239"/>
      <c r="D982" s="213" t="s">
        <v>189</v>
      </c>
      <c r="E982" s="240" t="s">
        <v>19</v>
      </c>
      <c r="F982" s="241" t="s">
        <v>963</v>
      </c>
      <c r="G982" s="239"/>
      <c r="H982" s="240" t="s">
        <v>19</v>
      </c>
      <c r="I982" s="242"/>
      <c r="J982" s="239"/>
      <c r="K982" s="239"/>
      <c r="L982" s="243"/>
      <c r="M982" s="244"/>
      <c r="N982" s="245"/>
      <c r="O982" s="245"/>
      <c r="P982" s="245"/>
      <c r="Q982" s="245"/>
      <c r="R982" s="245"/>
      <c r="S982" s="245"/>
      <c r="T982" s="246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47" t="s">
        <v>189</v>
      </c>
      <c r="AU982" s="247" t="s">
        <v>77</v>
      </c>
      <c r="AV982" s="14" t="s">
        <v>77</v>
      </c>
      <c r="AW982" s="14" t="s">
        <v>31</v>
      </c>
      <c r="AX982" s="14" t="s">
        <v>69</v>
      </c>
      <c r="AY982" s="247" t="s">
        <v>180</v>
      </c>
    </row>
    <row r="983" s="12" customFormat="1">
      <c r="A983" s="12"/>
      <c r="B983" s="211"/>
      <c r="C983" s="212"/>
      <c r="D983" s="213" t="s">
        <v>189</v>
      </c>
      <c r="E983" s="214" t="s">
        <v>19</v>
      </c>
      <c r="F983" s="215" t="s">
        <v>968</v>
      </c>
      <c r="G983" s="212"/>
      <c r="H983" s="216">
        <v>35</v>
      </c>
      <c r="I983" s="217"/>
      <c r="J983" s="212"/>
      <c r="K983" s="212"/>
      <c r="L983" s="218"/>
      <c r="M983" s="219"/>
      <c r="N983" s="220"/>
      <c r="O983" s="220"/>
      <c r="P983" s="220"/>
      <c r="Q983" s="220"/>
      <c r="R983" s="220"/>
      <c r="S983" s="220"/>
      <c r="T983" s="221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T983" s="222" t="s">
        <v>189</v>
      </c>
      <c r="AU983" s="222" t="s">
        <v>77</v>
      </c>
      <c r="AV983" s="12" t="s">
        <v>79</v>
      </c>
      <c r="AW983" s="12" t="s">
        <v>31</v>
      </c>
      <c r="AX983" s="12" t="s">
        <v>69</v>
      </c>
      <c r="AY983" s="222" t="s">
        <v>180</v>
      </c>
    </row>
    <row r="984" s="15" customFormat="1">
      <c r="A984" s="15"/>
      <c r="B984" s="248"/>
      <c r="C984" s="249"/>
      <c r="D984" s="213" t="s">
        <v>189</v>
      </c>
      <c r="E984" s="250" t="s">
        <v>19</v>
      </c>
      <c r="F984" s="251" t="s">
        <v>256</v>
      </c>
      <c r="G984" s="249"/>
      <c r="H984" s="252">
        <v>35</v>
      </c>
      <c r="I984" s="253"/>
      <c r="J984" s="249"/>
      <c r="K984" s="249"/>
      <c r="L984" s="254"/>
      <c r="M984" s="255"/>
      <c r="N984" s="256"/>
      <c r="O984" s="256"/>
      <c r="P984" s="256"/>
      <c r="Q984" s="256"/>
      <c r="R984" s="256"/>
      <c r="S984" s="256"/>
      <c r="T984" s="257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58" t="s">
        <v>189</v>
      </c>
      <c r="AU984" s="258" t="s">
        <v>77</v>
      </c>
      <c r="AV984" s="15" t="s">
        <v>195</v>
      </c>
      <c r="AW984" s="15" t="s">
        <v>31</v>
      </c>
      <c r="AX984" s="15" t="s">
        <v>69</v>
      </c>
      <c r="AY984" s="258" t="s">
        <v>180</v>
      </c>
    </row>
    <row r="985" s="13" customFormat="1">
      <c r="A985" s="13"/>
      <c r="B985" s="223"/>
      <c r="C985" s="224"/>
      <c r="D985" s="213" t="s">
        <v>189</v>
      </c>
      <c r="E985" s="225" t="s">
        <v>19</v>
      </c>
      <c r="F985" s="226" t="s">
        <v>194</v>
      </c>
      <c r="G985" s="224"/>
      <c r="H985" s="227">
        <v>639.79999999999995</v>
      </c>
      <c r="I985" s="228"/>
      <c r="J985" s="224"/>
      <c r="K985" s="224"/>
      <c r="L985" s="229"/>
      <c r="M985" s="230"/>
      <c r="N985" s="231"/>
      <c r="O985" s="231"/>
      <c r="P985" s="231"/>
      <c r="Q985" s="231"/>
      <c r="R985" s="231"/>
      <c r="S985" s="231"/>
      <c r="T985" s="232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3" t="s">
        <v>189</v>
      </c>
      <c r="AU985" s="233" t="s">
        <v>77</v>
      </c>
      <c r="AV985" s="13" t="s">
        <v>185</v>
      </c>
      <c r="AW985" s="13" t="s">
        <v>31</v>
      </c>
      <c r="AX985" s="13" t="s">
        <v>77</v>
      </c>
      <c r="AY985" s="233" t="s">
        <v>180</v>
      </c>
    </row>
    <row r="986" s="2" customFormat="1" ht="24.15" customHeight="1">
      <c r="A986" s="40"/>
      <c r="B986" s="41"/>
      <c r="C986" s="198" t="s">
        <v>669</v>
      </c>
      <c r="D986" s="198" t="s">
        <v>181</v>
      </c>
      <c r="E986" s="199" t="s">
        <v>969</v>
      </c>
      <c r="F986" s="200" t="s">
        <v>970</v>
      </c>
      <c r="G986" s="201" t="s">
        <v>307</v>
      </c>
      <c r="H986" s="202">
        <v>78.650000000000006</v>
      </c>
      <c r="I986" s="203"/>
      <c r="J986" s="204">
        <f>ROUND(I986*H986,2)</f>
        <v>0</v>
      </c>
      <c r="K986" s="200" t="s">
        <v>19</v>
      </c>
      <c r="L986" s="46"/>
      <c r="M986" s="205" t="s">
        <v>19</v>
      </c>
      <c r="N986" s="206" t="s">
        <v>40</v>
      </c>
      <c r="O986" s="86"/>
      <c r="P986" s="207">
        <f>O986*H986</f>
        <v>0</v>
      </c>
      <c r="Q986" s="207">
        <v>0</v>
      </c>
      <c r="R986" s="207">
        <f>Q986*H986</f>
        <v>0</v>
      </c>
      <c r="S986" s="207">
        <v>0</v>
      </c>
      <c r="T986" s="208">
        <f>S986*H986</f>
        <v>0</v>
      </c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R986" s="209" t="s">
        <v>216</v>
      </c>
      <c r="AT986" s="209" t="s">
        <v>181</v>
      </c>
      <c r="AU986" s="209" t="s">
        <v>77</v>
      </c>
      <c r="AY986" s="19" t="s">
        <v>180</v>
      </c>
      <c r="BE986" s="210">
        <f>IF(N986="základní",J986,0)</f>
        <v>0</v>
      </c>
      <c r="BF986" s="210">
        <f>IF(N986="snížená",J986,0)</f>
        <v>0</v>
      </c>
      <c r="BG986" s="210">
        <f>IF(N986="zákl. přenesená",J986,0)</f>
        <v>0</v>
      </c>
      <c r="BH986" s="210">
        <f>IF(N986="sníž. přenesená",J986,0)</f>
        <v>0</v>
      </c>
      <c r="BI986" s="210">
        <f>IF(N986="nulová",J986,0)</f>
        <v>0</v>
      </c>
      <c r="BJ986" s="19" t="s">
        <v>77</v>
      </c>
      <c r="BK986" s="210">
        <f>ROUND(I986*H986,2)</f>
        <v>0</v>
      </c>
      <c r="BL986" s="19" t="s">
        <v>216</v>
      </c>
      <c r="BM986" s="209" t="s">
        <v>971</v>
      </c>
    </row>
    <row r="987" s="14" customFormat="1">
      <c r="A987" s="14"/>
      <c r="B987" s="238"/>
      <c r="C987" s="239"/>
      <c r="D987" s="213" t="s">
        <v>189</v>
      </c>
      <c r="E987" s="240" t="s">
        <v>19</v>
      </c>
      <c r="F987" s="241" t="s">
        <v>294</v>
      </c>
      <c r="G987" s="239"/>
      <c r="H987" s="240" t="s">
        <v>19</v>
      </c>
      <c r="I987" s="242"/>
      <c r="J987" s="239"/>
      <c r="K987" s="239"/>
      <c r="L987" s="243"/>
      <c r="M987" s="244"/>
      <c r="N987" s="245"/>
      <c r="O987" s="245"/>
      <c r="P987" s="245"/>
      <c r="Q987" s="245"/>
      <c r="R987" s="245"/>
      <c r="S987" s="245"/>
      <c r="T987" s="246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47" t="s">
        <v>189</v>
      </c>
      <c r="AU987" s="247" t="s">
        <v>77</v>
      </c>
      <c r="AV987" s="14" t="s">
        <v>77</v>
      </c>
      <c r="AW987" s="14" t="s">
        <v>31</v>
      </c>
      <c r="AX987" s="14" t="s">
        <v>69</v>
      </c>
      <c r="AY987" s="247" t="s">
        <v>180</v>
      </c>
    </row>
    <row r="988" s="12" customFormat="1">
      <c r="A988" s="12"/>
      <c r="B988" s="211"/>
      <c r="C988" s="212"/>
      <c r="D988" s="213" t="s">
        <v>189</v>
      </c>
      <c r="E988" s="214" t="s">
        <v>19</v>
      </c>
      <c r="F988" s="215" t="s">
        <v>972</v>
      </c>
      <c r="G988" s="212"/>
      <c r="H988" s="216">
        <v>4.5</v>
      </c>
      <c r="I988" s="217"/>
      <c r="J988" s="212"/>
      <c r="K988" s="212"/>
      <c r="L988" s="218"/>
      <c r="M988" s="219"/>
      <c r="N988" s="220"/>
      <c r="O988" s="220"/>
      <c r="P988" s="220"/>
      <c r="Q988" s="220"/>
      <c r="R988" s="220"/>
      <c r="S988" s="220"/>
      <c r="T988" s="221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T988" s="222" t="s">
        <v>189</v>
      </c>
      <c r="AU988" s="222" t="s">
        <v>77</v>
      </c>
      <c r="AV988" s="12" t="s">
        <v>79</v>
      </c>
      <c r="AW988" s="12" t="s">
        <v>31</v>
      </c>
      <c r="AX988" s="12" t="s">
        <v>69</v>
      </c>
      <c r="AY988" s="222" t="s">
        <v>180</v>
      </c>
    </row>
    <row r="989" s="15" customFormat="1">
      <c r="A989" s="15"/>
      <c r="B989" s="248"/>
      <c r="C989" s="249"/>
      <c r="D989" s="213" t="s">
        <v>189</v>
      </c>
      <c r="E989" s="250" t="s">
        <v>19</v>
      </c>
      <c r="F989" s="251" t="s">
        <v>256</v>
      </c>
      <c r="G989" s="249"/>
      <c r="H989" s="252">
        <v>4.5</v>
      </c>
      <c r="I989" s="253"/>
      <c r="J989" s="249"/>
      <c r="K989" s="249"/>
      <c r="L989" s="254"/>
      <c r="M989" s="255"/>
      <c r="N989" s="256"/>
      <c r="O989" s="256"/>
      <c r="P989" s="256"/>
      <c r="Q989" s="256"/>
      <c r="R989" s="256"/>
      <c r="S989" s="256"/>
      <c r="T989" s="257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58" t="s">
        <v>189</v>
      </c>
      <c r="AU989" s="258" t="s">
        <v>77</v>
      </c>
      <c r="AV989" s="15" t="s">
        <v>195</v>
      </c>
      <c r="AW989" s="15" t="s">
        <v>31</v>
      </c>
      <c r="AX989" s="15" t="s">
        <v>69</v>
      </c>
      <c r="AY989" s="258" t="s">
        <v>180</v>
      </c>
    </row>
    <row r="990" s="14" customFormat="1">
      <c r="A990" s="14"/>
      <c r="B990" s="238"/>
      <c r="C990" s="239"/>
      <c r="D990" s="213" t="s">
        <v>189</v>
      </c>
      <c r="E990" s="240" t="s">
        <v>19</v>
      </c>
      <c r="F990" s="241" t="s">
        <v>294</v>
      </c>
      <c r="G990" s="239"/>
      <c r="H990" s="240" t="s">
        <v>19</v>
      </c>
      <c r="I990" s="242"/>
      <c r="J990" s="239"/>
      <c r="K990" s="239"/>
      <c r="L990" s="243"/>
      <c r="M990" s="244"/>
      <c r="N990" s="245"/>
      <c r="O990" s="245"/>
      <c r="P990" s="245"/>
      <c r="Q990" s="245"/>
      <c r="R990" s="245"/>
      <c r="S990" s="245"/>
      <c r="T990" s="246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47" t="s">
        <v>189</v>
      </c>
      <c r="AU990" s="247" t="s">
        <v>77</v>
      </c>
      <c r="AV990" s="14" t="s">
        <v>77</v>
      </c>
      <c r="AW990" s="14" t="s">
        <v>31</v>
      </c>
      <c r="AX990" s="14" t="s">
        <v>69</v>
      </c>
      <c r="AY990" s="247" t="s">
        <v>180</v>
      </c>
    </row>
    <row r="991" s="12" customFormat="1">
      <c r="A991" s="12"/>
      <c r="B991" s="211"/>
      <c r="C991" s="212"/>
      <c r="D991" s="213" t="s">
        <v>189</v>
      </c>
      <c r="E991" s="214" t="s">
        <v>19</v>
      </c>
      <c r="F991" s="215" t="s">
        <v>973</v>
      </c>
      <c r="G991" s="212"/>
      <c r="H991" s="216">
        <v>4.5</v>
      </c>
      <c r="I991" s="217"/>
      <c r="J991" s="212"/>
      <c r="K991" s="212"/>
      <c r="L991" s="218"/>
      <c r="M991" s="219"/>
      <c r="N991" s="220"/>
      <c r="O991" s="220"/>
      <c r="P991" s="220"/>
      <c r="Q991" s="220"/>
      <c r="R991" s="220"/>
      <c r="S991" s="220"/>
      <c r="T991" s="221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T991" s="222" t="s">
        <v>189</v>
      </c>
      <c r="AU991" s="222" t="s">
        <v>77</v>
      </c>
      <c r="AV991" s="12" t="s">
        <v>79</v>
      </c>
      <c r="AW991" s="12" t="s">
        <v>31</v>
      </c>
      <c r="AX991" s="12" t="s">
        <v>69</v>
      </c>
      <c r="AY991" s="222" t="s">
        <v>180</v>
      </c>
    </row>
    <row r="992" s="15" customFormat="1">
      <c r="A992" s="15"/>
      <c r="B992" s="248"/>
      <c r="C992" s="249"/>
      <c r="D992" s="213" t="s">
        <v>189</v>
      </c>
      <c r="E992" s="250" t="s">
        <v>19</v>
      </c>
      <c r="F992" s="251" t="s">
        <v>256</v>
      </c>
      <c r="G992" s="249"/>
      <c r="H992" s="252">
        <v>4.5</v>
      </c>
      <c r="I992" s="253"/>
      <c r="J992" s="249"/>
      <c r="K992" s="249"/>
      <c r="L992" s="254"/>
      <c r="M992" s="255"/>
      <c r="N992" s="256"/>
      <c r="O992" s="256"/>
      <c r="P992" s="256"/>
      <c r="Q992" s="256"/>
      <c r="R992" s="256"/>
      <c r="S992" s="256"/>
      <c r="T992" s="257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58" t="s">
        <v>189</v>
      </c>
      <c r="AU992" s="258" t="s">
        <v>77</v>
      </c>
      <c r="AV992" s="15" t="s">
        <v>195</v>
      </c>
      <c r="AW992" s="15" t="s">
        <v>31</v>
      </c>
      <c r="AX992" s="15" t="s">
        <v>69</v>
      </c>
      <c r="AY992" s="258" t="s">
        <v>180</v>
      </c>
    </row>
    <row r="993" s="12" customFormat="1">
      <c r="A993" s="12"/>
      <c r="B993" s="211"/>
      <c r="C993" s="212"/>
      <c r="D993" s="213" t="s">
        <v>189</v>
      </c>
      <c r="E993" s="214" t="s">
        <v>19</v>
      </c>
      <c r="F993" s="215" t="s">
        <v>974</v>
      </c>
      <c r="G993" s="212"/>
      <c r="H993" s="216">
        <v>14.65</v>
      </c>
      <c r="I993" s="217"/>
      <c r="J993" s="212"/>
      <c r="K993" s="212"/>
      <c r="L993" s="218"/>
      <c r="M993" s="219"/>
      <c r="N993" s="220"/>
      <c r="O993" s="220"/>
      <c r="P993" s="220"/>
      <c r="Q993" s="220"/>
      <c r="R993" s="220"/>
      <c r="S993" s="220"/>
      <c r="T993" s="221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T993" s="222" t="s">
        <v>189</v>
      </c>
      <c r="AU993" s="222" t="s">
        <v>77</v>
      </c>
      <c r="AV993" s="12" t="s">
        <v>79</v>
      </c>
      <c r="AW993" s="12" t="s">
        <v>31</v>
      </c>
      <c r="AX993" s="12" t="s">
        <v>69</v>
      </c>
      <c r="AY993" s="222" t="s">
        <v>180</v>
      </c>
    </row>
    <row r="994" s="12" customFormat="1">
      <c r="A994" s="12"/>
      <c r="B994" s="211"/>
      <c r="C994" s="212"/>
      <c r="D994" s="213" t="s">
        <v>189</v>
      </c>
      <c r="E994" s="214" t="s">
        <v>19</v>
      </c>
      <c r="F994" s="215" t="s">
        <v>718</v>
      </c>
      <c r="G994" s="212"/>
      <c r="H994" s="216">
        <v>55</v>
      </c>
      <c r="I994" s="217"/>
      <c r="J994" s="212"/>
      <c r="K994" s="212"/>
      <c r="L994" s="218"/>
      <c r="M994" s="219"/>
      <c r="N994" s="220"/>
      <c r="O994" s="220"/>
      <c r="P994" s="220"/>
      <c r="Q994" s="220"/>
      <c r="R994" s="220"/>
      <c r="S994" s="220"/>
      <c r="T994" s="221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T994" s="222" t="s">
        <v>189</v>
      </c>
      <c r="AU994" s="222" t="s">
        <v>77</v>
      </c>
      <c r="AV994" s="12" t="s">
        <v>79</v>
      </c>
      <c r="AW994" s="12" t="s">
        <v>31</v>
      </c>
      <c r="AX994" s="12" t="s">
        <v>69</v>
      </c>
      <c r="AY994" s="222" t="s">
        <v>180</v>
      </c>
    </row>
    <row r="995" s="15" customFormat="1">
      <c r="A995" s="15"/>
      <c r="B995" s="248"/>
      <c r="C995" s="249"/>
      <c r="D995" s="213" t="s">
        <v>189</v>
      </c>
      <c r="E995" s="250" t="s">
        <v>19</v>
      </c>
      <c r="F995" s="251" t="s">
        <v>256</v>
      </c>
      <c r="G995" s="249"/>
      <c r="H995" s="252">
        <v>69.650000000000006</v>
      </c>
      <c r="I995" s="253"/>
      <c r="J995" s="249"/>
      <c r="K995" s="249"/>
      <c r="L995" s="254"/>
      <c r="M995" s="255"/>
      <c r="N995" s="256"/>
      <c r="O995" s="256"/>
      <c r="P995" s="256"/>
      <c r="Q995" s="256"/>
      <c r="R995" s="256"/>
      <c r="S995" s="256"/>
      <c r="T995" s="257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58" t="s">
        <v>189</v>
      </c>
      <c r="AU995" s="258" t="s">
        <v>77</v>
      </c>
      <c r="AV995" s="15" t="s">
        <v>195</v>
      </c>
      <c r="AW995" s="15" t="s">
        <v>31</v>
      </c>
      <c r="AX995" s="15" t="s">
        <v>69</v>
      </c>
      <c r="AY995" s="258" t="s">
        <v>180</v>
      </c>
    </row>
    <row r="996" s="13" customFormat="1">
      <c r="A996" s="13"/>
      <c r="B996" s="223"/>
      <c r="C996" s="224"/>
      <c r="D996" s="213" t="s">
        <v>189</v>
      </c>
      <c r="E996" s="225" t="s">
        <v>19</v>
      </c>
      <c r="F996" s="226" t="s">
        <v>194</v>
      </c>
      <c r="G996" s="224"/>
      <c r="H996" s="227">
        <v>78.650000000000006</v>
      </c>
      <c r="I996" s="228"/>
      <c r="J996" s="224"/>
      <c r="K996" s="224"/>
      <c r="L996" s="229"/>
      <c r="M996" s="230"/>
      <c r="N996" s="231"/>
      <c r="O996" s="231"/>
      <c r="P996" s="231"/>
      <c r="Q996" s="231"/>
      <c r="R996" s="231"/>
      <c r="S996" s="231"/>
      <c r="T996" s="232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3" t="s">
        <v>189</v>
      </c>
      <c r="AU996" s="233" t="s">
        <v>77</v>
      </c>
      <c r="AV996" s="13" t="s">
        <v>185</v>
      </c>
      <c r="AW996" s="13" t="s">
        <v>31</v>
      </c>
      <c r="AX996" s="13" t="s">
        <v>77</v>
      </c>
      <c r="AY996" s="233" t="s">
        <v>180</v>
      </c>
    </row>
    <row r="997" s="2" customFormat="1" ht="49.05" customHeight="1">
      <c r="A997" s="40"/>
      <c r="B997" s="41"/>
      <c r="C997" s="198" t="s">
        <v>975</v>
      </c>
      <c r="D997" s="198" t="s">
        <v>181</v>
      </c>
      <c r="E997" s="199" t="s">
        <v>976</v>
      </c>
      <c r="F997" s="200" t="s">
        <v>977</v>
      </c>
      <c r="G997" s="201" t="s">
        <v>307</v>
      </c>
      <c r="H997" s="202">
        <v>75.221999999999994</v>
      </c>
      <c r="I997" s="203"/>
      <c r="J997" s="204">
        <f>ROUND(I997*H997,2)</f>
        <v>0</v>
      </c>
      <c r="K997" s="200" t="s">
        <v>19</v>
      </c>
      <c r="L997" s="46"/>
      <c r="M997" s="205" t="s">
        <v>19</v>
      </c>
      <c r="N997" s="206" t="s">
        <v>40</v>
      </c>
      <c r="O997" s="86"/>
      <c r="P997" s="207">
        <f>O997*H997</f>
        <v>0</v>
      </c>
      <c r="Q997" s="207">
        <v>0</v>
      </c>
      <c r="R997" s="207">
        <f>Q997*H997</f>
        <v>0</v>
      </c>
      <c r="S997" s="207">
        <v>0</v>
      </c>
      <c r="T997" s="208">
        <f>S997*H997</f>
        <v>0</v>
      </c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R997" s="209" t="s">
        <v>216</v>
      </c>
      <c r="AT997" s="209" t="s">
        <v>181</v>
      </c>
      <c r="AU997" s="209" t="s">
        <v>77</v>
      </c>
      <c r="AY997" s="19" t="s">
        <v>180</v>
      </c>
      <c r="BE997" s="210">
        <f>IF(N997="základní",J997,0)</f>
        <v>0</v>
      </c>
      <c r="BF997" s="210">
        <f>IF(N997="snížená",J997,0)</f>
        <v>0</v>
      </c>
      <c r="BG997" s="210">
        <f>IF(N997="zákl. přenesená",J997,0)</f>
        <v>0</v>
      </c>
      <c r="BH997" s="210">
        <f>IF(N997="sníž. přenesená",J997,0)</f>
        <v>0</v>
      </c>
      <c r="BI997" s="210">
        <f>IF(N997="nulová",J997,0)</f>
        <v>0</v>
      </c>
      <c r="BJ997" s="19" t="s">
        <v>77</v>
      </c>
      <c r="BK997" s="210">
        <f>ROUND(I997*H997,2)</f>
        <v>0</v>
      </c>
      <c r="BL997" s="19" t="s">
        <v>216</v>
      </c>
      <c r="BM997" s="209" t="s">
        <v>978</v>
      </c>
    </row>
    <row r="998" s="12" customFormat="1">
      <c r="A998" s="12"/>
      <c r="B998" s="211"/>
      <c r="C998" s="212"/>
      <c r="D998" s="213" t="s">
        <v>189</v>
      </c>
      <c r="E998" s="214" t="s">
        <v>19</v>
      </c>
      <c r="F998" s="215" t="s">
        <v>974</v>
      </c>
      <c r="G998" s="212"/>
      <c r="H998" s="216">
        <v>14.65</v>
      </c>
      <c r="I998" s="217"/>
      <c r="J998" s="212"/>
      <c r="K998" s="212"/>
      <c r="L998" s="218"/>
      <c r="M998" s="219"/>
      <c r="N998" s="220"/>
      <c r="O998" s="220"/>
      <c r="P998" s="220"/>
      <c r="Q998" s="220"/>
      <c r="R998" s="220"/>
      <c r="S998" s="220"/>
      <c r="T998" s="221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T998" s="222" t="s">
        <v>189</v>
      </c>
      <c r="AU998" s="222" t="s">
        <v>77</v>
      </c>
      <c r="AV998" s="12" t="s">
        <v>79</v>
      </c>
      <c r="AW998" s="12" t="s">
        <v>31</v>
      </c>
      <c r="AX998" s="12" t="s">
        <v>69</v>
      </c>
      <c r="AY998" s="222" t="s">
        <v>180</v>
      </c>
    </row>
    <row r="999" s="12" customFormat="1">
      <c r="A999" s="12"/>
      <c r="B999" s="211"/>
      <c r="C999" s="212"/>
      <c r="D999" s="213" t="s">
        <v>189</v>
      </c>
      <c r="E999" s="214" t="s">
        <v>19</v>
      </c>
      <c r="F999" s="215" t="s">
        <v>718</v>
      </c>
      <c r="G999" s="212"/>
      <c r="H999" s="216">
        <v>55</v>
      </c>
      <c r="I999" s="217"/>
      <c r="J999" s="212"/>
      <c r="K999" s="212"/>
      <c r="L999" s="218"/>
      <c r="M999" s="219"/>
      <c r="N999" s="220"/>
      <c r="O999" s="220"/>
      <c r="P999" s="220"/>
      <c r="Q999" s="220"/>
      <c r="R999" s="220"/>
      <c r="S999" s="220"/>
      <c r="T999" s="221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T999" s="222" t="s">
        <v>189</v>
      </c>
      <c r="AU999" s="222" t="s">
        <v>77</v>
      </c>
      <c r="AV999" s="12" t="s">
        <v>79</v>
      </c>
      <c r="AW999" s="12" t="s">
        <v>31</v>
      </c>
      <c r="AX999" s="12" t="s">
        <v>69</v>
      </c>
      <c r="AY999" s="222" t="s">
        <v>180</v>
      </c>
    </row>
    <row r="1000" s="12" customFormat="1">
      <c r="A1000" s="12"/>
      <c r="B1000" s="211"/>
      <c r="C1000" s="212"/>
      <c r="D1000" s="213" t="s">
        <v>189</v>
      </c>
      <c r="E1000" s="214" t="s">
        <v>19</v>
      </c>
      <c r="F1000" s="215" t="s">
        <v>979</v>
      </c>
      <c r="G1000" s="212"/>
      <c r="H1000" s="216">
        <v>5.5720000000000001</v>
      </c>
      <c r="I1000" s="217"/>
      <c r="J1000" s="212"/>
      <c r="K1000" s="212"/>
      <c r="L1000" s="218"/>
      <c r="M1000" s="219"/>
      <c r="N1000" s="220"/>
      <c r="O1000" s="220"/>
      <c r="P1000" s="220"/>
      <c r="Q1000" s="220"/>
      <c r="R1000" s="220"/>
      <c r="S1000" s="220"/>
      <c r="T1000" s="221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T1000" s="222" t="s">
        <v>189</v>
      </c>
      <c r="AU1000" s="222" t="s">
        <v>77</v>
      </c>
      <c r="AV1000" s="12" t="s">
        <v>79</v>
      </c>
      <c r="AW1000" s="12" t="s">
        <v>31</v>
      </c>
      <c r="AX1000" s="12" t="s">
        <v>69</v>
      </c>
      <c r="AY1000" s="222" t="s">
        <v>180</v>
      </c>
    </row>
    <row r="1001" s="15" customFormat="1">
      <c r="A1001" s="15"/>
      <c r="B1001" s="248"/>
      <c r="C1001" s="249"/>
      <c r="D1001" s="213" t="s">
        <v>189</v>
      </c>
      <c r="E1001" s="250" t="s">
        <v>19</v>
      </c>
      <c r="F1001" s="251" t="s">
        <v>256</v>
      </c>
      <c r="G1001" s="249"/>
      <c r="H1001" s="252">
        <v>75.222000000000008</v>
      </c>
      <c r="I1001" s="253"/>
      <c r="J1001" s="249"/>
      <c r="K1001" s="249"/>
      <c r="L1001" s="254"/>
      <c r="M1001" s="255"/>
      <c r="N1001" s="256"/>
      <c r="O1001" s="256"/>
      <c r="P1001" s="256"/>
      <c r="Q1001" s="256"/>
      <c r="R1001" s="256"/>
      <c r="S1001" s="256"/>
      <c r="T1001" s="257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58" t="s">
        <v>189</v>
      </c>
      <c r="AU1001" s="258" t="s">
        <v>77</v>
      </c>
      <c r="AV1001" s="15" t="s">
        <v>195</v>
      </c>
      <c r="AW1001" s="15" t="s">
        <v>31</v>
      </c>
      <c r="AX1001" s="15" t="s">
        <v>69</v>
      </c>
      <c r="AY1001" s="258" t="s">
        <v>180</v>
      </c>
    </row>
    <row r="1002" s="13" customFormat="1">
      <c r="A1002" s="13"/>
      <c r="B1002" s="223"/>
      <c r="C1002" s="224"/>
      <c r="D1002" s="213" t="s">
        <v>189</v>
      </c>
      <c r="E1002" s="225" t="s">
        <v>19</v>
      </c>
      <c r="F1002" s="226" t="s">
        <v>194</v>
      </c>
      <c r="G1002" s="224"/>
      <c r="H1002" s="227">
        <v>75.222000000000008</v>
      </c>
      <c r="I1002" s="228"/>
      <c r="J1002" s="224"/>
      <c r="K1002" s="224"/>
      <c r="L1002" s="229"/>
      <c r="M1002" s="230"/>
      <c r="N1002" s="231"/>
      <c r="O1002" s="231"/>
      <c r="P1002" s="231"/>
      <c r="Q1002" s="231"/>
      <c r="R1002" s="231"/>
      <c r="S1002" s="231"/>
      <c r="T1002" s="232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3" t="s">
        <v>189</v>
      </c>
      <c r="AU1002" s="233" t="s">
        <v>77</v>
      </c>
      <c r="AV1002" s="13" t="s">
        <v>185</v>
      </c>
      <c r="AW1002" s="13" t="s">
        <v>31</v>
      </c>
      <c r="AX1002" s="13" t="s">
        <v>77</v>
      </c>
      <c r="AY1002" s="233" t="s">
        <v>180</v>
      </c>
    </row>
    <row r="1003" s="2" customFormat="1" ht="33" customHeight="1">
      <c r="A1003" s="40"/>
      <c r="B1003" s="41"/>
      <c r="C1003" s="198" t="s">
        <v>980</v>
      </c>
      <c r="D1003" s="198" t="s">
        <v>181</v>
      </c>
      <c r="E1003" s="199" t="s">
        <v>981</v>
      </c>
      <c r="F1003" s="200" t="s">
        <v>982</v>
      </c>
      <c r="G1003" s="201" t="s">
        <v>188</v>
      </c>
      <c r="H1003" s="202">
        <v>1.125</v>
      </c>
      <c r="I1003" s="203"/>
      <c r="J1003" s="204">
        <f>ROUND(I1003*H1003,2)</f>
        <v>0</v>
      </c>
      <c r="K1003" s="200" t="s">
        <v>19</v>
      </c>
      <c r="L1003" s="46"/>
      <c r="M1003" s="205" t="s">
        <v>19</v>
      </c>
      <c r="N1003" s="206" t="s">
        <v>40</v>
      </c>
      <c r="O1003" s="86"/>
      <c r="P1003" s="207">
        <f>O1003*H1003</f>
        <v>0</v>
      </c>
      <c r="Q1003" s="207">
        <v>0</v>
      </c>
      <c r="R1003" s="207">
        <f>Q1003*H1003</f>
        <v>0</v>
      </c>
      <c r="S1003" s="207">
        <v>0</v>
      </c>
      <c r="T1003" s="208">
        <f>S1003*H1003</f>
        <v>0</v>
      </c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R1003" s="209" t="s">
        <v>216</v>
      </c>
      <c r="AT1003" s="209" t="s">
        <v>181</v>
      </c>
      <c r="AU1003" s="209" t="s">
        <v>77</v>
      </c>
      <c r="AY1003" s="19" t="s">
        <v>180</v>
      </c>
      <c r="BE1003" s="210">
        <f>IF(N1003="základní",J1003,0)</f>
        <v>0</v>
      </c>
      <c r="BF1003" s="210">
        <f>IF(N1003="snížená",J1003,0)</f>
        <v>0</v>
      </c>
      <c r="BG1003" s="210">
        <f>IF(N1003="zákl. přenesená",J1003,0)</f>
        <v>0</v>
      </c>
      <c r="BH1003" s="210">
        <f>IF(N1003="sníž. přenesená",J1003,0)</f>
        <v>0</v>
      </c>
      <c r="BI1003" s="210">
        <f>IF(N1003="nulová",J1003,0)</f>
        <v>0</v>
      </c>
      <c r="BJ1003" s="19" t="s">
        <v>77</v>
      </c>
      <c r="BK1003" s="210">
        <f>ROUND(I1003*H1003,2)</f>
        <v>0</v>
      </c>
      <c r="BL1003" s="19" t="s">
        <v>216</v>
      </c>
      <c r="BM1003" s="209" t="s">
        <v>819</v>
      </c>
    </row>
    <row r="1004" s="14" customFormat="1">
      <c r="A1004" s="14"/>
      <c r="B1004" s="238"/>
      <c r="C1004" s="239"/>
      <c r="D1004" s="213" t="s">
        <v>189</v>
      </c>
      <c r="E1004" s="240" t="s">
        <v>19</v>
      </c>
      <c r="F1004" s="241" t="s">
        <v>294</v>
      </c>
      <c r="G1004" s="239"/>
      <c r="H1004" s="240" t="s">
        <v>19</v>
      </c>
      <c r="I1004" s="242"/>
      <c r="J1004" s="239"/>
      <c r="K1004" s="239"/>
      <c r="L1004" s="243"/>
      <c r="M1004" s="244"/>
      <c r="N1004" s="245"/>
      <c r="O1004" s="245"/>
      <c r="P1004" s="245"/>
      <c r="Q1004" s="245"/>
      <c r="R1004" s="245"/>
      <c r="S1004" s="245"/>
      <c r="T1004" s="246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47" t="s">
        <v>189</v>
      </c>
      <c r="AU1004" s="247" t="s">
        <v>77</v>
      </c>
      <c r="AV1004" s="14" t="s">
        <v>77</v>
      </c>
      <c r="AW1004" s="14" t="s">
        <v>31</v>
      </c>
      <c r="AX1004" s="14" t="s">
        <v>69</v>
      </c>
      <c r="AY1004" s="247" t="s">
        <v>180</v>
      </c>
    </row>
    <row r="1005" s="12" customFormat="1">
      <c r="A1005" s="12"/>
      <c r="B1005" s="211"/>
      <c r="C1005" s="212"/>
      <c r="D1005" s="213" t="s">
        <v>189</v>
      </c>
      <c r="E1005" s="214" t="s">
        <v>19</v>
      </c>
      <c r="F1005" s="215" t="s">
        <v>983</v>
      </c>
      <c r="G1005" s="212"/>
      <c r="H1005" s="216">
        <v>1.125</v>
      </c>
      <c r="I1005" s="217"/>
      <c r="J1005" s="212"/>
      <c r="K1005" s="212"/>
      <c r="L1005" s="218"/>
      <c r="M1005" s="219"/>
      <c r="N1005" s="220"/>
      <c r="O1005" s="220"/>
      <c r="P1005" s="220"/>
      <c r="Q1005" s="220"/>
      <c r="R1005" s="220"/>
      <c r="S1005" s="220"/>
      <c r="T1005" s="221"/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T1005" s="222" t="s">
        <v>189</v>
      </c>
      <c r="AU1005" s="222" t="s">
        <v>77</v>
      </c>
      <c r="AV1005" s="12" t="s">
        <v>79</v>
      </c>
      <c r="AW1005" s="12" t="s">
        <v>31</v>
      </c>
      <c r="AX1005" s="12" t="s">
        <v>69</v>
      </c>
      <c r="AY1005" s="222" t="s">
        <v>180</v>
      </c>
    </row>
    <row r="1006" s="15" customFormat="1">
      <c r="A1006" s="15"/>
      <c r="B1006" s="248"/>
      <c r="C1006" s="249"/>
      <c r="D1006" s="213" t="s">
        <v>189</v>
      </c>
      <c r="E1006" s="250" t="s">
        <v>19</v>
      </c>
      <c r="F1006" s="251" t="s">
        <v>256</v>
      </c>
      <c r="G1006" s="249"/>
      <c r="H1006" s="252">
        <v>1.125</v>
      </c>
      <c r="I1006" s="253"/>
      <c r="J1006" s="249"/>
      <c r="K1006" s="249"/>
      <c r="L1006" s="254"/>
      <c r="M1006" s="255"/>
      <c r="N1006" s="256"/>
      <c r="O1006" s="256"/>
      <c r="P1006" s="256"/>
      <c r="Q1006" s="256"/>
      <c r="R1006" s="256"/>
      <c r="S1006" s="256"/>
      <c r="T1006" s="257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58" t="s">
        <v>189</v>
      </c>
      <c r="AU1006" s="258" t="s">
        <v>77</v>
      </c>
      <c r="AV1006" s="15" t="s">
        <v>195</v>
      </c>
      <c r="AW1006" s="15" t="s">
        <v>31</v>
      </c>
      <c r="AX1006" s="15" t="s">
        <v>69</v>
      </c>
      <c r="AY1006" s="258" t="s">
        <v>180</v>
      </c>
    </row>
    <row r="1007" s="13" customFormat="1">
      <c r="A1007" s="13"/>
      <c r="B1007" s="223"/>
      <c r="C1007" s="224"/>
      <c r="D1007" s="213" t="s">
        <v>189</v>
      </c>
      <c r="E1007" s="225" t="s">
        <v>19</v>
      </c>
      <c r="F1007" s="226" t="s">
        <v>194</v>
      </c>
      <c r="G1007" s="224"/>
      <c r="H1007" s="227">
        <v>1.125</v>
      </c>
      <c r="I1007" s="228"/>
      <c r="J1007" s="224"/>
      <c r="K1007" s="224"/>
      <c r="L1007" s="229"/>
      <c r="M1007" s="230"/>
      <c r="N1007" s="231"/>
      <c r="O1007" s="231"/>
      <c r="P1007" s="231"/>
      <c r="Q1007" s="231"/>
      <c r="R1007" s="231"/>
      <c r="S1007" s="231"/>
      <c r="T1007" s="232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3" t="s">
        <v>189</v>
      </c>
      <c r="AU1007" s="233" t="s">
        <v>77</v>
      </c>
      <c r="AV1007" s="13" t="s">
        <v>185</v>
      </c>
      <c r="AW1007" s="13" t="s">
        <v>31</v>
      </c>
      <c r="AX1007" s="13" t="s">
        <v>77</v>
      </c>
      <c r="AY1007" s="233" t="s">
        <v>180</v>
      </c>
    </row>
    <row r="1008" s="2" customFormat="1" ht="37.8" customHeight="1">
      <c r="A1008" s="40"/>
      <c r="B1008" s="41"/>
      <c r="C1008" s="198" t="s">
        <v>984</v>
      </c>
      <c r="D1008" s="198" t="s">
        <v>181</v>
      </c>
      <c r="E1008" s="199" t="s">
        <v>985</v>
      </c>
      <c r="F1008" s="200" t="s">
        <v>986</v>
      </c>
      <c r="G1008" s="201" t="s">
        <v>307</v>
      </c>
      <c r="H1008" s="202">
        <v>202.40000000000001</v>
      </c>
      <c r="I1008" s="203"/>
      <c r="J1008" s="204">
        <f>ROUND(I1008*H1008,2)</f>
        <v>0</v>
      </c>
      <c r="K1008" s="200" t="s">
        <v>19</v>
      </c>
      <c r="L1008" s="46"/>
      <c r="M1008" s="205" t="s">
        <v>19</v>
      </c>
      <c r="N1008" s="206" t="s">
        <v>40</v>
      </c>
      <c r="O1008" s="86"/>
      <c r="P1008" s="207">
        <f>O1008*H1008</f>
        <v>0</v>
      </c>
      <c r="Q1008" s="207">
        <v>0</v>
      </c>
      <c r="R1008" s="207">
        <f>Q1008*H1008</f>
        <v>0</v>
      </c>
      <c r="S1008" s="207">
        <v>0</v>
      </c>
      <c r="T1008" s="208">
        <f>S1008*H1008</f>
        <v>0</v>
      </c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R1008" s="209" t="s">
        <v>216</v>
      </c>
      <c r="AT1008" s="209" t="s">
        <v>181</v>
      </c>
      <c r="AU1008" s="209" t="s">
        <v>77</v>
      </c>
      <c r="AY1008" s="19" t="s">
        <v>180</v>
      </c>
      <c r="BE1008" s="210">
        <f>IF(N1008="základní",J1008,0)</f>
        <v>0</v>
      </c>
      <c r="BF1008" s="210">
        <f>IF(N1008="snížená",J1008,0)</f>
        <v>0</v>
      </c>
      <c r="BG1008" s="210">
        <f>IF(N1008="zákl. přenesená",J1008,0)</f>
        <v>0</v>
      </c>
      <c r="BH1008" s="210">
        <f>IF(N1008="sníž. přenesená",J1008,0)</f>
        <v>0</v>
      </c>
      <c r="BI1008" s="210">
        <f>IF(N1008="nulová",J1008,0)</f>
        <v>0</v>
      </c>
      <c r="BJ1008" s="19" t="s">
        <v>77</v>
      </c>
      <c r="BK1008" s="210">
        <f>ROUND(I1008*H1008,2)</f>
        <v>0</v>
      </c>
      <c r="BL1008" s="19" t="s">
        <v>216</v>
      </c>
      <c r="BM1008" s="209" t="s">
        <v>987</v>
      </c>
    </row>
    <row r="1009" s="14" customFormat="1">
      <c r="A1009" s="14"/>
      <c r="B1009" s="238"/>
      <c r="C1009" s="239"/>
      <c r="D1009" s="213" t="s">
        <v>189</v>
      </c>
      <c r="E1009" s="240" t="s">
        <v>19</v>
      </c>
      <c r="F1009" s="241" t="s">
        <v>257</v>
      </c>
      <c r="G1009" s="239"/>
      <c r="H1009" s="240" t="s">
        <v>19</v>
      </c>
      <c r="I1009" s="242"/>
      <c r="J1009" s="239"/>
      <c r="K1009" s="239"/>
      <c r="L1009" s="243"/>
      <c r="M1009" s="244"/>
      <c r="N1009" s="245"/>
      <c r="O1009" s="245"/>
      <c r="P1009" s="245"/>
      <c r="Q1009" s="245"/>
      <c r="R1009" s="245"/>
      <c r="S1009" s="245"/>
      <c r="T1009" s="246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47" t="s">
        <v>189</v>
      </c>
      <c r="AU1009" s="247" t="s">
        <v>77</v>
      </c>
      <c r="AV1009" s="14" t="s">
        <v>77</v>
      </c>
      <c r="AW1009" s="14" t="s">
        <v>31</v>
      </c>
      <c r="AX1009" s="14" t="s">
        <v>69</v>
      </c>
      <c r="AY1009" s="247" t="s">
        <v>180</v>
      </c>
    </row>
    <row r="1010" s="14" customFormat="1">
      <c r="A1010" s="14"/>
      <c r="B1010" s="238"/>
      <c r="C1010" s="239"/>
      <c r="D1010" s="213" t="s">
        <v>189</v>
      </c>
      <c r="E1010" s="240" t="s">
        <v>19</v>
      </c>
      <c r="F1010" s="241" t="s">
        <v>988</v>
      </c>
      <c r="G1010" s="239"/>
      <c r="H1010" s="240" t="s">
        <v>19</v>
      </c>
      <c r="I1010" s="242"/>
      <c r="J1010" s="239"/>
      <c r="K1010" s="239"/>
      <c r="L1010" s="243"/>
      <c r="M1010" s="244"/>
      <c r="N1010" s="245"/>
      <c r="O1010" s="245"/>
      <c r="P1010" s="245"/>
      <c r="Q1010" s="245"/>
      <c r="R1010" s="245"/>
      <c r="S1010" s="245"/>
      <c r="T1010" s="246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47" t="s">
        <v>189</v>
      </c>
      <c r="AU1010" s="247" t="s">
        <v>77</v>
      </c>
      <c r="AV1010" s="14" t="s">
        <v>77</v>
      </c>
      <c r="AW1010" s="14" t="s">
        <v>31</v>
      </c>
      <c r="AX1010" s="14" t="s">
        <v>69</v>
      </c>
      <c r="AY1010" s="247" t="s">
        <v>180</v>
      </c>
    </row>
    <row r="1011" s="12" customFormat="1">
      <c r="A1011" s="12"/>
      <c r="B1011" s="211"/>
      <c r="C1011" s="212"/>
      <c r="D1011" s="213" t="s">
        <v>189</v>
      </c>
      <c r="E1011" s="214" t="s">
        <v>19</v>
      </c>
      <c r="F1011" s="215" t="s">
        <v>989</v>
      </c>
      <c r="G1011" s="212"/>
      <c r="H1011" s="216">
        <v>30.899999999999999</v>
      </c>
      <c r="I1011" s="217"/>
      <c r="J1011" s="212"/>
      <c r="K1011" s="212"/>
      <c r="L1011" s="218"/>
      <c r="M1011" s="219"/>
      <c r="N1011" s="220"/>
      <c r="O1011" s="220"/>
      <c r="P1011" s="220"/>
      <c r="Q1011" s="220"/>
      <c r="R1011" s="220"/>
      <c r="S1011" s="220"/>
      <c r="T1011" s="221"/>
      <c r="U1011" s="12"/>
      <c r="V1011" s="12"/>
      <c r="W1011" s="12"/>
      <c r="X1011" s="12"/>
      <c r="Y1011" s="12"/>
      <c r="Z1011" s="12"/>
      <c r="AA1011" s="12"/>
      <c r="AB1011" s="12"/>
      <c r="AC1011" s="12"/>
      <c r="AD1011" s="12"/>
      <c r="AE1011" s="12"/>
      <c r="AT1011" s="222" t="s">
        <v>189</v>
      </c>
      <c r="AU1011" s="222" t="s">
        <v>77</v>
      </c>
      <c r="AV1011" s="12" t="s">
        <v>79</v>
      </c>
      <c r="AW1011" s="12" t="s">
        <v>31</v>
      </c>
      <c r="AX1011" s="12" t="s">
        <v>69</v>
      </c>
      <c r="AY1011" s="222" t="s">
        <v>180</v>
      </c>
    </row>
    <row r="1012" s="12" customFormat="1">
      <c r="A1012" s="12"/>
      <c r="B1012" s="211"/>
      <c r="C1012" s="212"/>
      <c r="D1012" s="213" t="s">
        <v>189</v>
      </c>
      <c r="E1012" s="214" t="s">
        <v>19</v>
      </c>
      <c r="F1012" s="215" t="s">
        <v>804</v>
      </c>
      <c r="G1012" s="212"/>
      <c r="H1012" s="216">
        <v>29.800000000000001</v>
      </c>
      <c r="I1012" s="217"/>
      <c r="J1012" s="212"/>
      <c r="K1012" s="212"/>
      <c r="L1012" s="218"/>
      <c r="M1012" s="219"/>
      <c r="N1012" s="220"/>
      <c r="O1012" s="220"/>
      <c r="P1012" s="220"/>
      <c r="Q1012" s="220"/>
      <c r="R1012" s="220"/>
      <c r="S1012" s="220"/>
      <c r="T1012" s="221"/>
      <c r="U1012" s="12"/>
      <c r="V1012" s="12"/>
      <c r="W1012" s="12"/>
      <c r="X1012" s="12"/>
      <c r="Y1012" s="12"/>
      <c r="Z1012" s="12"/>
      <c r="AA1012" s="12"/>
      <c r="AB1012" s="12"/>
      <c r="AC1012" s="12"/>
      <c r="AD1012" s="12"/>
      <c r="AE1012" s="12"/>
      <c r="AT1012" s="222" t="s">
        <v>189</v>
      </c>
      <c r="AU1012" s="222" t="s">
        <v>77</v>
      </c>
      <c r="AV1012" s="12" t="s">
        <v>79</v>
      </c>
      <c r="AW1012" s="12" t="s">
        <v>31</v>
      </c>
      <c r="AX1012" s="12" t="s">
        <v>69</v>
      </c>
      <c r="AY1012" s="222" t="s">
        <v>180</v>
      </c>
    </row>
    <row r="1013" s="12" customFormat="1">
      <c r="A1013" s="12"/>
      <c r="B1013" s="211"/>
      <c r="C1013" s="212"/>
      <c r="D1013" s="213" t="s">
        <v>189</v>
      </c>
      <c r="E1013" s="214" t="s">
        <v>19</v>
      </c>
      <c r="F1013" s="215" t="s">
        <v>990</v>
      </c>
      <c r="G1013" s="212"/>
      <c r="H1013" s="216">
        <v>6.0700000000000003</v>
      </c>
      <c r="I1013" s="217"/>
      <c r="J1013" s="212"/>
      <c r="K1013" s="212"/>
      <c r="L1013" s="218"/>
      <c r="M1013" s="219"/>
      <c r="N1013" s="220"/>
      <c r="O1013" s="220"/>
      <c r="P1013" s="220"/>
      <c r="Q1013" s="220"/>
      <c r="R1013" s="220"/>
      <c r="S1013" s="220"/>
      <c r="T1013" s="221"/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T1013" s="222" t="s">
        <v>189</v>
      </c>
      <c r="AU1013" s="222" t="s">
        <v>77</v>
      </c>
      <c r="AV1013" s="12" t="s">
        <v>79</v>
      </c>
      <c r="AW1013" s="12" t="s">
        <v>31</v>
      </c>
      <c r="AX1013" s="12" t="s">
        <v>69</v>
      </c>
      <c r="AY1013" s="222" t="s">
        <v>180</v>
      </c>
    </row>
    <row r="1014" s="15" customFormat="1">
      <c r="A1014" s="15"/>
      <c r="B1014" s="248"/>
      <c r="C1014" s="249"/>
      <c r="D1014" s="213" t="s">
        <v>189</v>
      </c>
      <c r="E1014" s="250" t="s">
        <v>19</v>
      </c>
      <c r="F1014" s="251" t="s">
        <v>256</v>
      </c>
      <c r="G1014" s="249"/>
      <c r="H1014" s="252">
        <v>66.77000000000001</v>
      </c>
      <c r="I1014" s="253"/>
      <c r="J1014" s="249"/>
      <c r="K1014" s="249"/>
      <c r="L1014" s="254"/>
      <c r="M1014" s="255"/>
      <c r="N1014" s="256"/>
      <c r="O1014" s="256"/>
      <c r="P1014" s="256"/>
      <c r="Q1014" s="256"/>
      <c r="R1014" s="256"/>
      <c r="S1014" s="256"/>
      <c r="T1014" s="257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T1014" s="258" t="s">
        <v>189</v>
      </c>
      <c r="AU1014" s="258" t="s">
        <v>77</v>
      </c>
      <c r="AV1014" s="15" t="s">
        <v>195</v>
      </c>
      <c r="AW1014" s="15" t="s">
        <v>31</v>
      </c>
      <c r="AX1014" s="15" t="s">
        <v>69</v>
      </c>
      <c r="AY1014" s="258" t="s">
        <v>180</v>
      </c>
    </row>
    <row r="1015" s="14" customFormat="1">
      <c r="A1015" s="14"/>
      <c r="B1015" s="238"/>
      <c r="C1015" s="239"/>
      <c r="D1015" s="213" t="s">
        <v>189</v>
      </c>
      <c r="E1015" s="240" t="s">
        <v>19</v>
      </c>
      <c r="F1015" s="241" t="s">
        <v>661</v>
      </c>
      <c r="G1015" s="239"/>
      <c r="H1015" s="240" t="s">
        <v>19</v>
      </c>
      <c r="I1015" s="242"/>
      <c r="J1015" s="239"/>
      <c r="K1015" s="239"/>
      <c r="L1015" s="243"/>
      <c r="M1015" s="244"/>
      <c r="N1015" s="245"/>
      <c r="O1015" s="245"/>
      <c r="P1015" s="245"/>
      <c r="Q1015" s="245"/>
      <c r="R1015" s="245"/>
      <c r="S1015" s="245"/>
      <c r="T1015" s="246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47" t="s">
        <v>189</v>
      </c>
      <c r="AU1015" s="247" t="s">
        <v>77</v>
      </c>
      <c r="AV1015" s="14" t="s">
        <v>77</v>
      </c>
      <c r="AW1015" s="14" t="s">
        <v>31</v>
      </c>
      <c r="AX1015" s="14" t="s">
        <v>69</v>
      </c>
      <c r="AY1015" s="247" t="s">
        <v>180</v>
      </c>
    </row>
    <row r="1016" s="14" customFormat="1">
      <c r="A1016" s="14"/>
      <c r="B1016" s="238"/>
      <c r="C1016" s="239"/>
      <c r="D1016" s="213" t="s">
        <v>189</v>
      </c>
      <c r="E1016" s="240" t="s">
        <v>19</v>
      </c>
      <c r="F1016" s="241" t="s">
        <v>988</v>
      </c>
      <c r="G1016" s="239"/>
      <c r="H1016" s="240" t="s">
        <v>19</v>
      </c>
      <c r="I1016" s="242"/>
      <c r="J1016" s="239"/>
      <c r="K1016" s="239"/>
      <c r="L1016" s="243"/>
      <c r="M1016" s="244"/>
      <c r="N1016" s="245"/>
      <c r="O1016" s="245"/>
      <c r="P1016" s="245"/>
      <c r="Q1016" s="245"/>
      <c r="R1016" s="245"/>
      <c r="S1016" s="245"/>
      <c r="T1016" s="246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47" t="s">
        <v>189</v>
      </c>
      <c r="AU1016" s="247" t="s">
        <v>77</v>
      </c>
      <c r="AV1016" s="14" t="s">
        <v>77</v>
      </c>
      <c r="AW1016" s="14" t="s">
        <v>31</v>
      </c>
      <c r="AX1016" s="14" t="s">
        <v>69</v>
      </c>
      <c r="AY1016" s="247" t="s">
        <v>180</v>
      </c>
    </row>
    <row r="1017" s="12" customFormat="1">
      <c r="A1017" s="12"/>
      <c r="B1017" s="211"/>
      <c r="C1017" s="212"/>
      <c r="D1017" s="213" t="s">
        <v>189</v>
      </c>
      <c r="E1017" s="214" t="s">
        <v>19</v>
      </c>
      <c r="F1017" s="215" t="s">
        <v>702</v>
      </c>
      <c r="G1017" s="212"/>
      <c r="H1017" s="216">
        <v>88.299999999999997</v>
      </c>
      <c r="I1017" s="217"/>
      <c r="J1017" s="212"/>
      <c r="K1017" s="212"/>
      <c r="L1017" s="218"/>
      <c r="M1017" s="219"/>
      <c r="N1017" s="220"/>
      <c r="O1017" s="220"/>
      <c r="P1017" s="220"/>
      <c r="Q1017" s="220"/>
      <c r="R1017" s="220"/>
      <c r="S1017" s="220"/>
      <c r="T1017" s="221"/>
      <c r="U1017" s="12"/>
      <c r="V1017" s="12"/>
      <c r="W1017" s="12"/>
      <c r="X1017" s="12"/>
      <c r="Y1017" s="12"/>
      <c r="Z1017" s="12"/>
      <c r="AA1017" s="12"/>
      <c r="AB1017" s="12"/>
      <c r="AC1017" s="12"/>
      <c r="AD1017" s="12"/>
      <c r="AE1017" s="12"/>
      <c r="AT1017" s="222" t="s">
        <v>189</v>
      </c>
      <c r="AU1017" s="222" t="s">
        <v>77</v>
      </c>
      <c r="AV1017" s="12" t="s">
        <v>79</v>
      </c>
      <c r="AW1017" s="12" t="s">
        <v>31</v>
      </c>
      <c r="AX1017" s="12" t="s">
        <v>69</v>
      </c>
      <c r="AY1017" s="222" t="s">
        <v>180</v>
      </c>
    </row>
    <row r="1018" s="12" customFormat="1">
      <c r="A1018" s="12"/>
      <c r="B1018" s="211"/>
      <c r="C1018" s="212"/>
      <c r="D1018" s="213" t="s">
        <v>189</v>
      </c>
      <c r="E1018" s="214" t="s">
        <v>19</v>
      </c>
      <c r="F1018" s="215" t="s">
        <v>692</v>
      </c>
      <c r="G1018" s="212"/>
      <c r="H1018" s="216">
        <v>35</v>
      </c>
      <c r="I1018" s="217"/>
      <c r="J1018" s="212"/>
      <c r="K1018" s="212"/>
      <c r="L1018" s="218"/>
      <c r="M1018" s="219"/>
      <c r="N1018" s="220"/>
      <c r="O1018" s="220"/>
      <c r="P1018" s="220"/>
      <c r="Q1018" s="220"/>
      <c r="R1018" s="220"/>
      <c r="S1018" s="220"/>
      <c r="T1018" s="221"/>
      <c r="U1018" s="12"/>
      <c r="V1018" s="12"/>
      <c r="W1018" s="12"/>
      <c r="X1018" s="12"/>
      <c r="Y1018" s="12"/>
      <c r="Z1018" s="12"/>
      <c r="AA1018" s="12"/>
      <c r="AB1018" s="12"/>
      <c r="AC1018" s="12"/>
      <c r="AD1018" s="12"/>
      <c r="AE1018" s="12"/>
      <c r="AT1018" s="222" t="s">
        <v>189</v>
      </c>
      <c r="AU1018" s="222" t="s">
        <v>77</v>
      </c>
      <c r="AV1018" s="12" t="s">
        <v>79</v>
      </c>
      <c r="AW1018" s="12" t="s">
        <v>31</v>
      </c>
      <c r="AX1018" s="12" t="s">
        <v>69</v>
      </c>
      <c r="AY1018" s="222" t="s">
        <v>180</v>
      </c>
    </row>
    <row r="1019" s="12" customFormat="1">
      <c r="A1019" s="12"/>
      <c r="B1019" s="211"/>
      <c r="C1019" s="212"/>
      <c r="D1019" s="213" t="s">
        <v>189</v>
      </c>
      <c r="E1019" s="214" t="s">
        <v>19</v>
      </c>
      <c r="F1019" s="215" t="s">
        <v>991</v>
      </c>
      <c r="G1019" s="212"/>
      <c r="H1019" s="216">
        <v>12.33</v>
      </c>
      <c r="I1019" s="217"/>
      <c r="J1019" s="212"/>
      <c r="K1019" s="212"/>
      <c r="L1019" s="218"/>
      <c r="M1019" s="219"/>
      <c r="N1019" s="220"/>
      <c r="O1019" s="220"/>
      <c r="P1019" s="220"/>
      <c r="Q1019" s="220"/>
      <c r="R1019" s="220"/>
      <c r="S1019" s="220"/>
      <c r="T1019" s="221"/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T1019" s="222" t="s">
        <v>189</v>
      </c>
      <c r="AU1019" s="222" t="s">
        <v>77</v>
      </c>
      <c r="AV1019" s="12" t="s">
        <v>79</v>
      </c>
      <c r="AW1019" s="12" t="s">
        <v>31</v>
      </c>
      <c r="AX1019" s="12" t="s">
        <v>69</v>
      </c>
      <c r="AY1019" s="222" t="s">
        <v>180</v>
      </c>
    </row>
    <row r="1020" s="15" customFormat="1">
      <c r="A1020" s="15"/>
      <c r="B1020" s="248"/>
      <c r="C1020" s="249"/>
      <c r="D1020" s="213" t="s">
        <v>189</v>
      </c>
      <c r="E1020" s="250" t="s">
        <v>19</v>
      </c>
      <c r="F1020" s="251" t="s">
        <v>256</v>
      </c>
      <c r="G1020" s="249"/>
      <c r="H1020" s="252">
        <v>135.63</v>
      </c>
      <c r="I1020" s="253"/>
      <c r="J1020" s="249"/>
      <c r="K1020" s="249"/>
      <c r="L1020" s="254"/>
      <c r="M1020" s="255"/>
      <c r="N1020" s="256"/>
      <c r="O1020" s="256"/>
      <c r="P1020" s="256"/>
      <c r="Q1020" s="256"/>
      <c r="R1020" s="256"/>
      <c r="S1020" s="256"/>
      <c r="T1020" s="257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58" t="s">
        <v>189</v>
      </c>
      <c r="AU1020" s="258" t="s">
        <v>77</v>
      </c>
      <c r="AV1020" s="15" t="s">
        <v>195</v>
      </c>
      <c r="AW1020" s="15" t="s">
        <v>31</v>
      </c>
      <c r="AX1020" s="15" t="s">
        <v>69</v>
      </c>
      <c r="AY1020" s="258" t="s">
        <v>180</v>
      </c>
    </row>
    <row r="1021" s="13" customFormat="1">
      <c r="A1021" s="13"/>
      <c r="B1021" s="223"/>
      <c r="C1021" s="224"/>
      <c r="D1021" s="213" t="s">
        <v>189</v>
      </c>
      <c r="E1021" s="225" t="s">
        <v>19</v>
      </c>
      <c r="F1021" s="226" t="s">
        <v>194</v>
      </c>
      <c r="G1021" s="224"/>
      <c r="H1021" s="227">
        <v>202.40000000000001</v>
      </c>
      <c r="I1021" s="228"/>
      <c r="J1021" s="224"/>
      <c r="K1021" s="224"/>
      <c r="L1021" s="229"/>
      <c r="M1021" s="230"/>
      <c r="N1021" s="231"/>
      <c r="O1021" s="231"/>
      <c r="P1021" s="231"/>
      <c r="Q1021" s="231"/>
      <c r="R1021" s="231"/>
      <c r="S1021" s="231"/>
      <c r="T1021" s="232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3" t="s">
        <v>189</v>
      </c>
      <c r="AU1021" s="233" t="s">
        <v>77</v>
      </c>
      <c r="AV1021" s="13" t="s">
        <v>185</v>
      </c>
      <c r="AW1021" s="13" t="s">
        <v>31</v>
      </c>
      <c r="AX1021" s="13" t="s">
        <v>77</v>
      </c>
      <c r="AY1021" s="233" t="s">
        <v>180</v>
      </c>
    </row>
    <row r="1022" s="2" customFormat="1" ht="49.05" customHeight="1">
      <c r="A1022" s="40"/>
      <c r="B1022" s="41"/>
      <c r="C1022" s="198" t="s">
        <v>705</v>
      </c>
      <c r="D1022" s="198" t="s">
        <v>181</v>
      </c>
      <c r="E1022" s="199" t="s">
        <v>992</v>
      </c>
      <c r="F1022" s="200" t="s">
        <v>993</v>
      </c>
      <c r="G1022" s="201" t="s">
        <v>188</v>
      </c>
      <c r="H1022" s="202">
        <v>44.543999999999997</v>
      </c>
      <c r="I1022" s="203"/>
      <c r="J1022" s="204">
        <f>ROUND(I1022*H1022,2)</f>
        <v>0</v>
      </c>
      <c r="K1022" s="200" t="s">
        <v>19</v>
      </c>
      <c r="L1022" s="46"/>
      <c r="M1022" s="205" t="s">
        <v>19</v>
      </c>
      <c r="N1022" s="206" t="s">
        <v>40</v>
      </c>
      <c r="O1022" s="86"/>
      <c r="P1022" s="207">
        <f>O1022*H1022</f>
        <v>0</v>
      </c>
      <c r="Q1022" s="207">
        <v>0</v>
      </c>
      <c r="R1022" s="207">
        <f>Q1022*H1022</f>
        <v>0</v>
      </c>
      <c r="S1022" s="207">
        <v>0</v>
      </c>
      <c r="T1022" s="208">
        <f>S1022*H1022</f>
        <v>0</v>
      </c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R1022" s="209" t="s">
        <v>216</v>
      </c>
      <c r="AT1022" s="209" t="s">
        <v>181</v>
      </c>
      <c r="AU1022" s="209" t="s">
        <v>77</v>
      </c>
      <c r="AY1022" s="19" t="s">
        <v>180</v>
      </c>
      <c r="BE1022" s="210">
        <f>IF(N1022="základní",J1022,0)</f>
        <v>0</v>
      </c>
      <c r="BF1022" s="210">
        <f>IF(N1022="snížená",J1022,0)</f>
        <v>0</v>
      </c>
      <c r="BG1022" s="210">
        <f>IF(N1022="zákl. přenesená",J1022,0)</f>
        <v>0</v>
      </c>
      <c r="BH1022" s="210">
        <f>IF(N1022="sníž. přenesená",J1022,0)</f>
        <v>0</v>
      </c>
      <c r="BI1022" s="210">
        <f>IF(N1022="nulová",J1022,0)</f>
        <v>0</v>
      </c>
      <c r="BJ1022" s="19" t="s">
        <v>77</v>
      </c>
      <c r="BK1022" s="210">
        <f>ROUND(I1022*H1022,2)</f>
        <v>0</v>
      </c>
      <c r="BL1022" s="19" t="s">
        <v>216</v>
      </c>
      <c r="BM1022" s="209" t="s">
        <v>994</v>
      </c>
    </row>
    <row r="1023" s="14" customFormat="1">
      <c r="A1023" s="14"/>
      <c r="B1023" s="238"/>
      <c r="C1023" s="239"/>
      <c r="D1023" s="213" t="s">
        <v>189</v>
      </c>
      <c r="E1023" s="240" t="s">
        <v>19</v>
      </c>
      <c r="F1023" s="241" t="s">
        <v>835</v>
      </c>
      <c r="G1023" s="239"/>
      <c r="H1023" s="240" t="s">
        <v>19</v>
      </c>
      <c r="I1023" s="242"/>
      <c r="J1023" s="239"/>
      <c r="K1023" s="239"/>
      <c r="L1023" s="243"/>
      <c r="M1023" s="244"/>
      <c r="N1023" s="245"/>
      <c r="O1023" s="245"/>
      <c r="P1023" s="245"/>
      <c r="Q1023" s="245"/>
      <c r="R1023" s="245"/>
      <c r="S1023" s="245"/>
      <c r="T1023" s="246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T1023" s="247" t="s">
        <v>189</v>
      </c>
      <c r="AU1023" s="247" t="s">
        <v>77</v>
      </c>
      <c r="AV1023" s="14" t="s">
        <v>77</v>
      </c>
      <c r="AW1023" s="14" t="s">
        <v>31</v>
      </c>
      <c r="AX1023" s="14" t="s">
        <v>69</v>
      </c>
      <c r="AY1023" s="247" t="s">
        <v>180</v>
      </c>
    </row>
    <row r="1024" s="12" customFormat="1">
      <c r="A1024" s="12"/>
      <c r="B1024" s="211"/>
      <c r="C1024" s="212"/>
      <c r="D1024" s="213" t="s">
        <v>189</v>
      </c>
      <c r="E1024" s="214" t="s">
        <v>19</v>
      </c>
      <c r="F1024" s="215" t="s">
        <v>995</v>
      </c>
      <c r="G1024" s="212"/>
      <c r="H1024" s="216">
        <v>38.399999999999999</v>
      </c>
      <c r="I1024" s="217"/>
      <c r="J1024" s="212"/>
      <c r="K1024" s="212"/>
      <c r="L1024" s="218"/>
      <c r="M1024" s="219"/>
      <c r="N1024" s="220"/>
      <c r="O1024" s="220"/>
      <c r="P1024" s="220"/>
      <c r="Q1024" s="220"/>
      <c r="R1024" s="220"/>
      <c r="S1024" s="220"/>
      <c r="T1024" s="221"/>
      <c r="U1024" s="12"/>
      <c r="V1024" s="12"/>
      <c r="W1024" s="12"/>
      <c r="X1024" s="12"/>
      <c r="Y1024" s="12"/>
      <c r="Z1024" s="12"/>
      <c r="AA1024" s="12"/>
      <c r="AB1024" s="12"/>
      <c r="AC1024" s="12"/>
      <c r="AD1024" s="12"/>
      <c r="AE1024" s="12"/>
      <c r="AT1024" s="222" t="s">
        <v>189</v>
      </c>
      <c r="AU1024" s="222" t="s">
        <v>77</v>
      </c>
      <c r="AV1024" s="12" t="s">
        <v>79</v>
      </c>
      <c r="AW1024" s="12" t="s">
        <v>31</v>
      </c>
      <c r="AX1024" s="12" t="s">
        <v>69</v>
      </c>
      <c r="AY1024" s="222" t="s">
        <v>180</v>
      </c>
    </row>
    <row r="1025" s="14" customFormat="1">
      <c r="A1025" s="14"/>
      <c r="B1025" s="238"/>
      <c r="C1025" s="239"/>
      <c r="D1025" s="213" t="s">
        <v>189</v>
      </c>
      <c r="E1025" s="240" t="s">
        <v>19</v>
      </c>
      <c r="F1025" s="241" t="s">
        <v>996</v>
      </c>
      <c r="G1025" s="239"/>
      <c r="H1025" s="240" t="s">
        <v>19</v>
      </c>
      <c r="I1025" s="242"/>
      <c r="J1025" s="239"/>
      <c r="K1025" s="239"/>
      <c r="L1025" s="243"/>
      <c r="M1025" s="244"/>
      <c r="N1025" s="245"/>
      <c r="O1025" s="245"/>
      <c r="P1025" s="245"/>
      <c r="Q1025" s="245"/>
      <c r="R1025" s="245"/>
      <c r="S1025" s="245"/>
      <c r="T1025" s="246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47" t="s">
        <v>189</v>
      </c>
      <c r="AU1025" s="247" t="s">
        <v>77</v>
      </c>
      <c r="AV1025" s="14" t="s">
        <v>77</v>
      </c>
      <c r="AW1025" s="14" t="s">
        <v>31</v>
      </c>
      <c r="AX1025" s="14" t="s">
        <v>69</v>
      </c>
      <c r="AY1025" s="247" t="s">
        <v>180</v>
      </c>
    </row>
    <row r="1026" s="12" customFormat="1">
      <c r="A1026" s="12"/>
      <c r="B1026" s="211"/>
      <c r="C1026" s="212"/>
      <c r="D1026" s="213" t="s">
        <v>189</v>
      </c>
      <c r="E1026" s="214" t="s">
        <v>19</v>
      </c>
      <c r="F1026" s="215" t="s">
        <v>997</v>
      </c>
      <c r="G1026" s="212"/>
      <c r="H1026" s="216">
        <v>6.1440000000000001</v>
      </c>
      <c r="I1026" s="217"/>
      <c r="J1026" s="212"/>
      <c r="K1026" s="212"/>
      <c r="L1026" s="218"/>
      <c r="M1026" s="219"/>
      <c r="N1026" s="220"/>
      <c r="O1026" s="220"/>
      <c r="P1026" s="220"/>
      <c r="Q1026" s="220"/>
      <c r="R1026" s="220"/>
      <c r="S1026" s="220"/>
      <c r="T1026" s="221"/>
      <c r="U1026" s="12"/>
      <c r="V1026" s="12"/>
      <c r="W1026" s="12"/>
      <c r="X1026" s="12"/>
      <c r="Y1026" s="12"/>
      <c r="Z1026" s="12"/>
      <c r="AA1026" s="12"/>
      <c r="AB1026" s="12"/>
      <c r="AC1026" s="12"/>
      <c r="AD1026" s="12"/>
      <c r="AE1026" s="12"/>
      <c r="AT1026" s="222" t="s">
        <v>189</v>
      </c>
      <c r="AU1026" s="222" t="s">
        <v>77</v>
      </c>
      <c r="AV1026" s="12" t="s">
        <v>79</v>
      </c>
      <c r="AW1026" s="12" t="s">
        <v>31</v>
      </c>
      <c r="AX1026" s="12" t="s">
        <v>69</v>
      </c>
      <c r="AY1026" s="222" t="s">
        <v>180</v>
      </c>
    </row>
    <row r="1027" s="15" customFormat="1">
      <c r="A1027" s="15"/>
      <c r="B1027" s="248"/>
      <c r="C1027" s="249"/>
      <c r="D1027" s="213" t="s">
        <v>189</v>
      </c>
      <c r="E1027" s="250" t="s">
        <v>19</v>
      </c>
      <c r="F1027" s="251" t="s">
        <v>256</v>
      </c>
      <c r="G1027" s="249"/>
      <c r="H1027" s="252">
        <v>44.543999999999997</v>
      </c>
      <c r="I1027" s="253"/>
      <c r="J1027" s="249"/>
      <c r="K1027" s="249"/>
      <c r="L1027" s="254"/>
      <c r="M1027" s="255"/>
      <c r="N1027" s="256"/>
      <c r="O1027" s="256"/>
      <c r="P1027" s="256"/>
      <c r="Q1027" s="256"/>
      <c r="R1027" s="256"/>
      <c r="S1027" s="256"/>
      <c r="T1027" s="257"/>
      <c r="U1027" s="15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58" t="s">
        <v>189</v>
      </c>
      <c r="AU1027" s="258" t="s">
        <v>77</v>
      </c>
      <c r="AV1027" s="15" t="s">
        <v>195</v>
      </c>
      <c r="AW1027" s="15" t="s">
        <v>31</v>
      </c>
      <c r="AX1027" s="15" t="s">
        <v>69</v>
      </c>
      <c r="AY1027" s="258" t="s">
        <v>180</v>
      </c>
    </row>
    <row r="1028" s="13" customFormat="1">
      <c r="A1028" s="13"/>
      <c r="B1028" s="223"/>
      <c r="C1028" s="224"/>
      <c r="D1028" s="213" t="s">
        <v>189</v>
      </c>
      <c r="E1028" s="225" t="s">
        <v>19</v>
      </c>
      <c r="F1028" s="226" t="s">
        <v>194</v>
      </c>
      <c r="G1028" s="224"/>
      <c r="H1028" s="227">
        <v>44.543999999999997</v>
      </c>
      <c r="I1028" s="228"/>
      <c r="J1028" s="224"/>
      <c r="K1028" s="224"/>
      <c r="L1028" s="229"/>
      <c r="M1028" s="230"/>
      <c r="N1028" s="231"/>
      <c r="O1028" s="231"/>
      <c r="P1028" s="231"/>
      <c r="Q1028" s="231"/>
      <c r="R1028" s="231"/>
      <c r="S1028" s="231"/>
      <c r="T1028" s="232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3" t="s">
        <v>189</v>
      </c>
      <c r="AU1028" s="233" t="s">
        <v>77</v>
      </c>
      <c r="AV1028" s="13" t="s">
        <v>185</v>
      </c>
      <c r="AW1028" s="13" t="s">
        <v>31</v>
      </c>
      <c r="AX1028" s="13" t="s">
        <v>77</v>
      </c>
      <c r="AY1028" s="233" t="s">
        <v>180</v>
      </c>
    </row>
    <row r="1029" s="2" customFormat="1" ht="16.5" customHeight="1">
      <c r="A1029" s="40"/>
      <c r="B1029" s="41"/>
      <c r="C1029" s="198" t="s">
        <v>998</v>
      </c>
      <c r="D1029" s="198" t="s">
        <v>181</v>
      </c>
      <c r="E1029" s="199" t="s">
        <v>999</v>
      </c>
      <c r="F1029" s="200" t="s">
        <v>1000</v>
      </c>
      <c r="G1029" s="201" t="s">
        <v>188</v>
      </c>
      <c r="H1029" s="202">
        <v>8.1834000000000007</v>
      </c>
      <c r="I1029" s="203"/>
      <c r="J1029" s="204">
        <f>ROUND(I1029*H1029,2)</f>
        <v>0</v>
      </c>
      <c r="K1029" s="200" t="s">
        <v>19</v>
      </c>
      <c r="L1029" s="46"/>
      <c r="M1029" s="205" t="s">
        <v>19</v>
      </c>
      <c r="N1029" s="206" t="s">
        <v>40</v>
      </c>
      <c r="O1029" s="86"/>
      <c r="P1029" s="207">
        <f>O1029*H1029</f>
        <v>0</v>
      </c>
      <c r="Q1029" s="207">
        <v>0</v>
      </c>
      <c r="R1029" s="207">
        <f>Q1029*H1029</f>
        <v>0</v>
      </c>
      <c r="S1029" s="207">
        <v>0</v>
      </c>
      <c r="T1029" s="208">
        <f>S1029*H1029</f>
        <v>0</v>
      </c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R1029" s="209" t="s">
        <v>216</v>
      </c>
      <c r="AT1029" s="209" t="s">
        <v>181</v>
      </c>
      <c r="AU1029" s="209" t="s">
        <v>77</v>
      </c>
      <c r="AY1029" s="19" t="s">
        <v>180</v>
      </c>
      <c r="BE1029" s="210">
        <f>IF(N1029="základní",J1029,0)</f>
        <v>0</v>
      </c>
      <c r="BF1029" s="210">
        <f>IF(N1029="snížená",J1029,0)</f>
        <v>0</v>
      </c>
      <c r="BG1029" s="210">
        <f>IF(N1029="zákl. přenesená",J1029,0)</f>
        <v>0</v>
      </c>
      <c r="BH1029" s="210">
        <f>IF(N1029="sníž. přenesená",J1029,0)</f>
        <v>0</v>
      </c>
      <c r="BI1029" s="210">
        <f>IF(N1029="nulová",J1029,0)</f>
        <v>0</v>
      </c>
      <c r="BJ1029" s="19" t="s">
        <v>77</v>
      </c>
      <c r="BK1029" s="210">
        <f>ROUND(I1029*H1029,2)</f>
        <v>0</v>
      </c>
      <c r="BL1029" s="19" t="s">
        <v>216</v>
      </c>
      <c r="BM1029" s="209" t="s">
        <v>1001</v>
      </c>
    </row>
    <row r="1030" s="14" customFormat="1">
      <c r="A1030" s="14"/>
      <c r="B1030" s="238"/>
      <c r="C1030" s="239"/>
      <c r="D1030" s="213" t="s">
        <v>189</v>
      </c>
      <c r="E1030" s="240" t="s">
        <v>19</v>
      </c>
      <c r="F1030" s="241" t="s">
        <v>843</v>
      </c>
      <c r="G1030" s="239"/>
      <c r="H1030" s="240" t="s">
        <v>19</v>
      </c>
      <c r="I1030" s="242"/>
      <c r="J1030" s="239"/>
      <c r="K1030" s="239"/>
      <c r="L1030" s="243"/>
      <c r="M1030" s="244"/>
      <c r="N1030" s="245"/>
      <c r="O1030" s="245"/>
      <c r="P1030" s="245"/>
      <c r="Q1030" s="245"/>
      <c r="R1030" s="245"/>
      <c r="S1030" s="245"/>
      <c r="T1030" s="246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47" t="s">
        <v>189</v>
      </c>
      <c r="AU1030" s="247" t="s">
        <v>77</v>
      </c>
      <c r="AV1030" s="14" t="s">
        <v>77</v>
      </c>
      <c r="AW1030" s="14" t="s">
        <v>31</v>
      </c>
      <c r="AX1030" s="14" t="s">
        <v>69</v>
      </c>
      <c r="AY1030" s="247" t="s">
        <v>180</v>
      </c>
    </row>
    <row r="1031" s="12" customFormat="1">
      <c r="A1031" s="12"/>
      <c r="B1031" s="211"/>
      <c r="C1031" s="212"/>
      <c r="D1031" s="213" t="s">
        <v>189</v>
      </c>
      <c r="E1031" s="214" t="s">
        <v>19</v>
      </c>
      <c r="F1031" s="215" t="s">
        <v>1002</v>
      </c>
      <c r="G1031" s="212"/>
      <c r="H1031" s="216">
        <v>5.0999999999999996</v>
      </c>
      <c r="I1031" s="217"/>
      <c r="J1031" s="212"/>
      <c r="K1031" s="212"/>
      <c r="L1031" s="218"/>
      <c r="M1031" s="219"/>
      <c r="N1031" s="220"/>
      <c r="O1031" s="220"/>
      <c r="P1031" s="220"/>
      <c r="Q1031" s="220"/>
      <c r="R1031" s="220"/>
      <c r="S1031" s="220"/>
      <c r="T1031" s="221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T1031" s="222" t="s">
        <v>189</v>
      </c>
      <c r="AU1031" s="222" t="s">
        <v>77</v>
      </c>
      <c r="AV1031" s="12" t="s">
        <v>79</v>
      </c>
      <c r="AW1031" s="12" t="s">
        <v>31</v>
      </c>
      <c r="AX1031" s="12" t="s">
        <v>69</v>
      </c>
      <c r="AY1031" s="222" t="s">
        <v>180</v>
      </c>
    </row>
    <row r="1032" s="12" customFormat="1">
      <c r="A1032" s="12"/>
      <c r="B1032" s="211"/>
      <c r="C1032" s="212"/>
      <c r="D1032" s="213" t="s">
        <v>189</v>
      </c>
      <c r="E1032" s="214" t="s">
        <v>19</v>
      </c>
      <c r="F1032" s="215" t="s">
        <v>1003</v>
      </c>
      <c r="G1032" s="212"/>
      <c r="H1032" s="216">
        <v>0.76500000000000001</v>
      </c>
      <c r="I1032" s="217"/>
      <c r="J1032" s="212"/>
      <c r="K1032" s="212"/>
      <c r="L1032" s="218"/>
      <c r="M1032" s="219"/>
      <c r="N1032" s="220"/>
      <c r="O1032" s="220"/>
      <c r="P1032" s="220"/>
      <c r="Q1032" s="220"/>
      <c r="R1032" s="220"/>
      <c r="S1032" s="220"/>
      <c r="T1032" s="221"/>
      <c r="U1032" s="12"/>
      <c r="V1032" s="12"/>
      <c r="W1032" s="12"/>
      <c r="X1032" s="12"/>
      <c r="Y1032" s="12"/>
      <c r="Z1032" s="12"/>
      <c r="AA1032" s="12"/>
      <c r="AB1032" s="12"/>
      <c r="AC1032" s="12"/>
      <c r="AD1032" s="12"/>
      <c r="AE1032" s="12"/>
      <c r="AT1032" s="222" t="s">
        <v>189</v>
      </c>
      <c r="AU1032" s="222" t="s">
        <v>77</v>
      </c>
      <c r="AV1032" s="12" t="s">
        <v>79</v>
      </c>
      <c r="AW1032" s="12" t="s">
        <v>31</v>
      </c>
      <c r="AX1032" s="12" t="s">
        <v>69</v>
      </c>
      <c r="AY1032" s="222" t="s">
        <v>180</v>
      </c>
    </row>
    <row r="1033" s="15" customFormat="1">
      <c r="A1033" s="15"/>
      <c r="B1033" s="248"/>
      <c r="C1033" s="249"/>
      <c r="D1033" s="213" t="s">
        <v>189</v>
      </c>
      <c r="E1033" s="250" t="s">
        <v>19</v>
      </c>
      <c r="F1033" s="251" t="s">
        <v>256</v>
      </c>
      <c r="G1033" s="249"/>
      <c r="H1033" s="252">
        <v>5.8649999999999993</v>
      </c>
      <c r="I1033" s="253"/>
      <c r="J1033" s="249"/>
      <c r="K1033" s="249"/>
      <c r="L1033" s="254"/>
      <c r="M1033" s="255"/>
      <c r="N1033" s="256"/>
      <c r="O1033" s="256"/>
      <c r="P1033" s="256"/>
      <c r="Q1033" s="256"/>
      <c r="R1033" s="256"/>
      <c r="S1033" s="256"/>
      <c r="T1033" s="257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T1033" s="258" t="s">
        <v>189</v>
      </c>
      <c r="AU1033" s="258" t="s">
        <v>77</v>
      </c>
      <c r="AV1033" s="15" t="s">
        <v>195</v>
      </c>
      <c r="AW1033" s="15" t="s">
        <v>31</v>
      </c>
      <c r="AX1033" s="15" t="s">
        <v>69</v>
      </c>
      <c r="AY1033" s="258" t="s">
        <v>180</v>
      </c>
    </row>
    <row r="1034" s="14" customFormat="1">
      <c r="A1034" s="14"/>
      <c r="B1034" s="238"/>
      <c r="C1034" s="239"/>
      <c r="D1034" s="213" t="s">
        <v>189</v>
      </c>
      <c r="E1034" s="240" t="s">
        <v>19</v>
      </c>
      <c r="F1034" s="241" t="s">
        <v>845</v>
      </c>
      <c r="G1034" s="239"/>
      <c r="H1034" s="240" t="s">
        <v>19</v>
      </c>
      <c r="I1034" s="242"/>
      <c r="J1034" s="239"/>
      <c r="K1034" s="239"/>
      <c r="L1034" s="243"/>
      <c r="M1034" s="244"/>
      <c r="N1034" s="245"/>
      <c r="O1034" s="245"/>
      <c r="P1034" s="245"/>
      <c r="Q1034" s="245"/>
      <c r="R1034" s="245"/>
      <c r="S1034" s="245"/>
      <c r="T1034" s="246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47" t="s">
        <v>189</v>
      </c>
      <c r="AU1034" s="247" t="s">
        <v>77</v>
      </c>
      <c r="AV1034" s="14" t="s">
        <v>77</v>
      </c>
      <c r="AW1034" s="14" t="s">
        <v>31</v>
      </c>
      <c r="AX1034" s="14" t="s">
        <v>69</v>
      </c>
      <c r="AY1034" s="247" t="s">
        <v>180</v>
      </c>
    </row>
    <row r="1035" s="12" customFormat="1">
      <c r="A1035" s="12"/>
      <c r="B1035" s="211"/>
      <c r="C1035" s="212"/>
      <c r="D1035" s="213" t="s">
        <v>189</v>
      </c>
      <c r="E1035" s="214" t="s">
        <v>19</v>
      </c>
      <c r="F1035" s="215" t="s">
        <v>1004</v>
      </c>
      <c r="G1035" s="212"/>
      <c r="H1035" s="216">
        <v>2.016</v>
      </c>
      <c r="I1035" s="217"/>
      <c r="J1035" s="212"/>
      <c r="K1035" s="212"/>
      <c r="L1035" s="218"/>
      <c r="M1035" s="219"/>
      <c r="N1035" s="220"/>
      <c r="O1035" s="220"/>
      <c r="P1035" s="220"/>
      <c r="Q1035" s="220"/>
      <c r="R1035" s="220"/>
      <c r="S1035" s="220"/>
      <c r="T1035" s="221"/>
      <c r="U1035" s="12"/>
      <c r="V1035" s="12"/>
      <c r="W1035" s="12"/>
      <c r="X1035" s="12"/>
      <c r="Y1035" s="12"/>
      <c r="Z1035" s="12"/>
      <c r="AA1035" s="12"/>
      <c r="AB1035" s="12"/>
      <c r="AC1035" s="12"/>
      <c r="AD1035" s="12"/>
      <c r="AE1035" s="12"/>
      <c r="AT1035" s="222" t="s">
        <v>189</v>
      </c>
      <c r="AU1035" s="222" t="s">
        <v>77</v>
      </c>
      <c r="AV1035" s="12" t="s">
        <v>79</v>
      </c>
      <c r="AW1035" s="12" t="s">
        <v>31</v>
      </c>
      <c r="AX1035" s="12" t="s">
        <v>69</v>
      </c>
      <c r="AY1035" s="222" t="s">
        <v>180</v>
      </c>
    </row>
    <row r="1036" s="12" customFormat="1">
      <c r="A1036" s="12"/>
      <c r="B1036" s="211"/>
      <c r="C1036" s="212"/>
      <c r="D1036" s="213" t="s">
        <v>189</v>
      </c>
      <c r="E1036" s="214" t="s">
        <v>19</v>
      </c>
      <c r="F1036" s="215" t="s">
        <v>1005</v>
      </c>
      <c r="G1036" s="212"/>
      <c r="H1036" s="216">
        <v>0.3024</v>
      </c>
      <c r="I1036" s="217"/>
      <c r="J1036" s="212"/>
      <c r="K1036" s="212"/>
      <c r="L1036" s="218"/>
      <c r="M1036" s="219"/>
      <c r="N1036" s="220"/>
      <c r="O1036" s="220"/>
      <c r="P1036" s="220"/>
      <c r="Q1036" s="220"/>
      <c r="R1036" s="220"/>
      <c r="S1036" s="220"/>
      <c r="T1036" s="221"/>
      <c r="U1036" s="12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T1036" s="222" t="s">
        <v>189</v>
      </c>
      <c r="AU1036" s="222" t="s">
        <v>77</v>
      </c>
      <c r="AV1036" s="12" t="s">
        <v>79</v>
      </c>
      <c r="AW1036" s="12" t="s">
        <v>31</v>
      </c>
      <c r="AX1036" s="12" t="s">
        <v>69</v>
      </c>
      <c r="AY1036" s="222" t="s">
        <v>180</v>
      </c>
    </row>
    <row r="1037" s="15" customFormat="1">
      <c r="A1037" s="15"/>
      <c r="B1037" s="248"/>
      <c r="C1037" s="249"/>
      <c r="D1037" s="213" t="s">
        <v>189</v>
      </c>
      <c r="E1037" s="250" t="s">
        <v>19</v>
      </c>
      <c r="F1037" s="251" t="s">
        <v>256</v>
      </c>
      <c r="G1037" s="249"/>
      <c r="H1037" s="252">
        <v>2.3184</v>
      </c>
      <c r="I1037" s="253"/>
      <c r="J1037" s="249"/>
      <c r="K1037" s="249"/>
      <c r="L1037" s="254"/>
      <c r="M1037" s="255"/>
      <c r="N1037" s="256"/>
      <c r="O1037" s="256"/>
      <c r="P1037" s="256"/>
      <c r="Q1037" s="256"/>
      <c r="R1037" s="256"/>
      <c r="S1037" s="256"/>
      <c r="T1037" s="257"/>
      <c r="U1037" s="15"/>
      <c r="V1037" s="15"/>
      <c r="W1037" s="15"/>
      <c r="X1037" s="15"/>
      <c r="Y1037" s="15"/>
      <c r="Z1037" s="15"/>
      <c r="AA1037" s="15"/>
      <c r="AB1037" s="15"/>
      <c r="AC1037" s="15"/>
      <c r="AD1037" s="15"/>
      <c r="AE1037" s="15"/>
      <c r="AT1037" s="258" t="s">
        <v>189</v>
      </c>
      <c r="AU1037" s="258" t="s">
        <v>77</v>
      </c>
      <c r="AV1037" s="15" t="s">
        <v>195</v>
      </c>
      <c r="AW1037" s="15" t="s">
        <v>31</v>
      </c>
      <c r="AX1037" s="15" t="s">
        <v>69</v>
      </c>
      <c r="AY1037" s="258" t="s">
        <v>180</v>
      </c>
    </row>
    <row r="1038" s="13" customFormat="1">
      <c r="A1038" s="13"/>
      <c r="B1038" s="223"/>
      <c r="C1038" s="224"/>
      <c r="D1038" s="213" t="s">
        <v>189</v>
      </c>
      <c r="E1038" s="225" t="s">
        <v>19</v>
      </c>
      <c r="F1038" s="226" t="s">
        <v>194</v>
      </c>
      <c r="G1038" s="224"/>
      <c r="H1038" s="227">
        <v>8.1833999999999989</v>
      </c>
      <c r="I1038" s="228"/>
      <c r="J1038" s="224"/>
      <c r="K1038" s="224"/>
      <c r="L1038" s="229"/>
      <c r="M1038" s="230"/>
      <c r="N1038" s="231"/>
      <c r="O1038" s="231"/>
      <c r="P1038" s="231"/>
      <c r="Q1038" s="231"/>
      <c r="R1038" s="231"/>
      <c r="S1038" s="231"/>
      <c r="T1038" s="232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T1038" s="233" t="s">
        <v>189</v>
      </c>
      <c r="AU1038" s="233" t="s">
        <v>77</v>
      </c>
      <c r="AV1038" s="13" t="s">
        <v>185</v>
      </c>
      <c r="AW1038" s="13" t="s">
        <v>31</v>
      </c>
      <c r="AX1038" s="13" t="s">
        <v>77</v>
      </c>
      <c r="AY1038" s="233" t="s">
        <v>180</v>
      </c>
    </row>
    <row r="1039" s="2" customFormat="1" ht="37.8" customHeight="1">
      <c r="A1039" s="40"/>
      <c r="B1039" s="41"/>
      <c r="C1039" s="198" t="s">
        <v>711</v>
      </c>
      <c r="D1039" s="198" t="s">
        <v>181</v>
      </c>
      <c r="E1039" s="199" t="s">
        <v>1006</v>
      </c>
      <c r="F1039" s="200" t="s">
        <v>1007</v>
      </c>
      <c r="G1039" s="201" t="s">
        <v>307</v>
      </c>
      <c r="H1039" s="202">
        <v>240</v>
      </c>
      <c r="I1039" s="203"/>
      <c r="J1039" s="204">
        <f>ROUND(I1039*H1039,2)</f>
        <v>0</v>
      </c>
      <c r="K1039" s="200" t="s">
        <v>19</v>
      </c>
      <c r="L1039" s="46"/>
      <c r="M1039" s="205" t="s">
        <v>19</v>
      </c>
      <c r="N1039" s="206" t="s">
        <v>40</v>
      </c>
      <c r="O1039" s="86"/>
      <c r="P1039" s="207">
        <f>O1039*H1039</f>
        <v>0</v>
      </c>
      <c r="Q1039" s="207">
        <v>0</v>
      </c>
      <c r="R1039" s="207">
        <f>Q1039*H1039</f>
        <v>0</v>
      </c>
      <c r="S1039" s="207">
        <v>0</v>
      </c>
      <c r="T1039" s="208">
        <f>S1039*H1039</f>
        <v>0</v>
      </c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R1039" s="209" t="s">
        <v>216</v>
      </c>
      <c r="AT1039" s="209" t="s">
        <v>181</v>
      </c>
      <c r="AU1039" s="209" t="s">
        <v>77</v>
      </c>
      <c r="AY1039" s="19" t="s">
        <v>180</v>
      </c>
      <c r="BE1039" s="210">
        <f>IF(N1039="základní",J1039,0)</f>
        <v>0</v>
      </c>
      <c r="BF1039" s="210">
        <f>IF(N1039="snížená",J1039,0)</f>
        <v>0</v>
      </c>
      <c r="BG1039" s="210">
        <f>IF(N1039="zákl. přenesená",J1039,0)</f>
        <v>0</v>
      </c>
      <c r="BH1039" s="210">
        <f>IF(N1039="sníž. přenesená",J1039,0)</f>
        <v>0</v>
      </c>
      <c r="BI1039" s="210">
        <f>IF(N1039="nulová",J1039,0)</f>
        <v>0</v>
      </c>
      <c r="BJ1039" s="19" t="s">
        <v>77</v>
      </c>
      <c r="BK1039" s="210">
        <f>ROUND(I1039*H1039,2)</f>
        <v>0</v>
      </c>
      <c r="BL1039" s="19" t="s">
        <v>216</v>
      </c>
      <c r="BM1039" s="209" t="s">
        <v>1008</v>
      </c>
    </row>
    <row r="1040" s="14" customFormat="1">
      <c r="A1040" s="14"/>
      <c r="B1040" s="238"/>
      <c r="C1040" s="239"/>
      <c r="D1040" s="213" t="s">
        <v>189</v>
      </c>
      <c r="E1040" s="240" t="s">
        <v>19</v>
      </c>
      <c r="F1040" s="241" t="s">
        <v>835</v>
      </c>
      <c r="G1040" s="239"/>
      <c r="H1040" s="240" t="s">
        <v>19</v>
      </c>
      <c r="I1040" s="242"/>
      <c r="J1040" s="239"/>
      <c r="K1040" s="239"/>
      <c r="L1040" s="243"/>
      <c r="M1040" s="244"/>
      <c r="N1040" s="245"/>
      <c r="O1040" s="245"/>
      <c r="P1040" s="245"/>
      <c r="Q1040" s="245"/>
      <c r="R1040" s="245"/>
      <c r="S1040" s="245"/>
      <c r="T1040" s="246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47" t="s">
        <v>189</v>
      </c>
      <c r="AU1040" s="247" t="s">
        <v>77</v>
      </c>
      <c r="AV1040" s="14" t="s">
        <v>77</v>
      </c>
      <c r="AW1040" s="14" t="s">
        <v>31</v>
      </c>
      <c r="AX1040" s="14" t="s">
        <v>69</v>
      </c>
      <c r="AY1040" s="247" t="s">
        <v>180</v>
      </c>
    </row>
    <row r="1041" s="12" customFormat="1">
      <c r="A1041" s="12"/>
      <c r="B1041" s="211"/>
      <c r="C1041" s="212"/>
      <c r="D1041" s="213" t="s">
        <v>189</v>
      </c>
      <c r="E1041" s="214" t="s">
        <v>19</v>
      </c>
      <c r="F1041" s="215" t="s">
        <v>1009</v>
      </c>
      <c r="G1041" s="212"/>
      <c r="H1041" s="216">
        <v>240</v>
      </c>
      <c r="I1041" s="217"/>
      <c r="J1041" s="212"/>
      <c r="K1041" s="212"/>
      <c r="L1041" s="218"/>
      <c r="M1041" s="219"/>
      <c r="N1041" s="220"/>
      <c r="O1041" s="220"/>
      <c r="P1041" s="220"/>
      <c r="Q1041" s="220"/>
      <c r="R1041" s="220"/>
      <c r="S1041" s="220"/>
      <c r="T1041" s="221"/>
      <c r="U1041" s="12"/>
      <c r="V1041" s="12"/>
      <c r="W1041" s="12"/>
      <c r="X1041" s="12"/>
      <c r="Y1041" s="12"/>
      <c r="Z1041" s="12"/>
      <c r="AA1041" s="12"/>
      <c r="AB1041" s="12"/>
      <c r="AC1041" s="12"/>
      <c r="AD1041" s="12"/>
      <c r="AE1041" s="12"/>
      <c r="AT1041" s="222" t="s">
        <v>189</v>
      </c>
      <c r="AU1041" s="222" t="s">
        <v>77</v>
      </c>
      <c r="AV1041" s="12" t="s">
        <v>79</v>
      </c>
      <c r="AW1041" s="12" t="s">
        <v>31</v>
      </c>
      <c r="AX1041" s="12" t="s">
        <v>69</v>
      </c>
      <c r="AY1041" s="222" t="s">
        <v>180</v>
      </c>
    </row>
    <row r="1042" s="15" customFormat="1">
      <c r="A1042" s="15"/>
      <c r="B1042" s="248"/>
      <c r="C1042" s="249"/>
      <c r="D1042" s="213" t="s">
        <v>189</v>
      </c>
      <c r="E1042" s="250" t="s">
        <v>19</v>
      </c>
      <c r="F1042" s="251" t="s">
        <v>256</v>
      </c>
      <c r="G1042" s="249"/>
      <c r="H1042" s="252">
        <v>240</v>
      </c>
      <c r="I1042" s="253"/>
      <c r="J1042" s="249"/>
      <c r="K1042" s="249"/>
      <c r="L1042" s="254"/>
      <c r="M1042" s="255"/>
      <c r="N1042" s="256"/>
      <c r="O1042" s="256"/>
      <c r="P1042" s="256"/>
      <c r="Q1042" s="256"/>
      <c r="R1042" s="256"/>
      <c r="S1042" s="256"/>
      <c r="T1042" s="257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58" t="s">
        <v>189</v>
      </c>
      <c r="AU1042" s="258" t="s">
        <v>77</v>
      </c>
      <c r="AV1042" s="15" t="s">
        <v>195</v>
      </c>
      <c r="AW1042" s="15" t="s">
        <v>31</v>
      </c>
      <c r="AX1042" s="15" t="s">
        <v>69</v>
      </c>
      <c r="AY1042" s="258" t="s">
        <v>180</v>
      </c>
    </row>
    <row r="1043" s="13" customFormat="1">
      <c r="A1043" s="13"/>
      <c r="B1043" s="223"/>
      <c r="C1043" s="224"/>
      <c r="D1043" s="213" t="s">
        <v>189</v>
      </c>
      <c r="E1043" s="225" t="s">
        <v>19</v>
      </c>
      <c r="F1043" s="226" t="s">
        <v>194</v>
      </c>
      <c r="G1043" s="224"/>
      <c r="H1043" s="227">
        <v>240</v>
      </c>
      <c r="I1043" s="228"/>
      <c r="J1043" s="224"/>
      <c r="K1043" s="224"/>
      <c r="L1043" s="229"/>
      <c r="M1043" s="230"/>
      <c r="N1043" s="231"/>
      <c r="O1043" s="231"/>
      <c r="P1043" s="231"/>
      <c r="Q1043" s="231"/>
      <c r="R1043" s="231"/>
      <c r="S1043" s="231"/>
      <c r="T1043" s="232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3" t="s">
        <v>189</v>
      </c>
      <c r="AU1043" s="233" t="s">
        <v>77</v>
      </c>
      <c r="AV1043" s="13" t="s">
        <v>185</v>
      </c>
      <c r="AW1043" s="13" t="s">
        <v>31</v>
      </c>
      <c r="AX1043" s="13" t="s">
        <v>77</v>
      </c>
      <c r="AY1043" s="233" t="s">
        <v>180</v>
      </c>
    </row>
    <row r="1044" s="2" customFormat="1" ht="24.15" customHeight="1">
      <c r="A1044" s="40"/>
      <c r="B1044" s="41"/>
      <c r="C1044" s="198" t="s">
        <v>1010</v>
      </c>
      <c r="D1044" s="198" t="s">
        <v>181</v>
      </c>
      <c r="E1044" s="199" t="s">
        <v>1011</v>
      </c>
      <c r="F1044" s="200" t="s">
        <v>1012</v>
      </c>
      <c r="G1044" s="201" t="s">
        <v>307</v>
      </c>
      <c r="H1044" s="202">
        <v>66.769999999999996</v>
      </c>
      <c r="I1044" s="203"/>
      <c r="J1044" s="204">
        <f>ROUND(I1044*H1044,2)</f>
        <v>0</v>
      </c>
      <c r="K1044" s="200" t="s">
        <v>19</v>
      </c>
      <c r="L1044" s="46"/>
      <c r="M1044" s="205" t="s">
        <v>19</v>
      </c>
      <c r="N1044" s="206" t="s">
        <v>40</v>
      </c>
      <c r="O1044" s="86"/>
      <c r="P1044" s="207">
        <f>O1044*H1044</f>
        <v>0</v>
      </c>
      <c r="Q1044" s="207">
        <v>0</v>
      </c>
      <c r="R1044" s="207">
        <f>Q1044*H1044</f>
        <v>0</v>
      </c>
      <c r="S1044" s="207">
        <v>0</v>
      </c>
      <c r="T1044" s="208">
        <f>S1044*H1044</f>
        <v>0</v>
      </c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R1044" s="209" t="s">
        <v>216</v>
      </c>
      <c r="AT1044" s="209" t="s">
        <v>181</v>
      </c>
      <c r="AU1044" s="209" t="s">
        <v>77</v>
      </c>
      <c r="AY1044" s="19" t="s">
        <v>180</v>
      </c>
      <c r="BE1044" s="210">
        <f>IF(N1044="základní",J1044,0)</f>
        <v>0</v>
      </c>
      <c r="BF1044" s="210">
        <f>IF(N1044="snížená",J1044,0)</f>
        <v>0</v>
      </c>
      <c r="BG1044" s="210">
        <f>IF(N1044="zákl. přenesená",J1044,0)</f>
        <v>0</v>
      </c>
      <c r="BH1044" s="210">
        <f>IF(N1044="sníž. přenesená",J1044,0)</f>
        <v>0</v>
      </c>
      <c r="BI1044" s="210">
        <f>IF(N1044="nulová",J1044,0)</f>
        <v>0</v>
      </c>
      <c r="BJ1044" s="19" t="s">
        <v>77</v>
      </c>
      <c r="BK1044" s="210">
        <f>ROUND(I1044*H1044,2)</f>
        <v>0</v>
      </c>
      <c r="BL1044" s="19" t="s">
        <v>216</v>
      </c>
      <c r="BM1044" s="209" t="s">
        <v>1013</v>
      </c>
    </row>
    <row r="1045" s="14" customFormat="1">
      <c r="A1045" s="14"/>
      <c r="B1045" s="238"/>
      <c r="C1045" s="239"/>
      <c r="D1045" s="213" t="s">
        <v>189</v>
      </c>
      <c r="E1045" s="240" t="s">
        <v>19</v>
      </c>
      <c r="F1045" s="241" t="s">
        <v>257</v>
      </c>
      <c r="G1045" s="239"/>
      <c r="H1045" s="240" t="s">
        <v>19</v>
      </c>
      <c r="I1045" s="242"/>
      <c r="J1045" s="239"/>
      <c r="K1045" s="239"/>
      <c r="L1045" s="243"/>
      <c r="M1045" s="244"/>
      <c r="N1045" s="245"/>
      <c r="O1045" s="245"/>
      <c r="P1045" s="245"/>
      <c r="Q1045" s="245"/>
      <c r="R1045" s="245"/>
      <c r="S1045" s="245"/>
      <c r="T1045" s="246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T1045" s="247" t="s">
        <v>189</v>
      </c>
      <c r="AU1045" s="247" t="s">
        <v>77</v>
      </c>
      <c r="AV1045" s="14" t="s">
        <v>77</v>
      </c>
      <c r="AW1045" s="14" t="s">
        <v>31</v>
      </c>
      <c r="AX1045" s="14" t="s">
        <v>69</v>
      </c>
      <c r="AY1045" s="247" t="s">
        <v>180</v>
      </c>
    </row>
    <row r="1046" s="14" customFormat="1">
      <c r="A1046" s="14"/>
      <c r="B1046" s="238"/>
      <c r="C1046" s="239"/>
      <c r="D1046" s="213" t="s">
        <v>189</v>
      </c>
      <c r="E1046" s="240" t="s">
        <v>19</v>
      </c>
      <c r="F1046" s="241" t="s">
        <v>1014</v>
      </c>
      <c r="G1046" s="239"/>
      <c r="H1046" s="240" t="s">
        <v>19</v>
      </c>
      <c r="I1046" s="242"/>
      <c r="J1046" s="239"/>
      <c r="K1046" s="239"/>
      <c r="L1046" s="243"/>
      <c r="M1046" s="244"/>
      <c r="N1046" s="245"/>
      <c r="O1046" s="245"/>
      <c r="P1046" s="245"/>
      <c r="Q1046" s="245"/>
      <c r="R1046" s="245"/>
      <c r="S1046" s="245"/>
      <c r="T1046" s="246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47" t="s">
        <v>189</v>
      </c>
      <c r="AU1046" s="247" t="s">
        <v>77</v>
      </c>
      <c r="AV1046" s="14" t="s">
        <v>77</v>
      </c>
      <c r="AW1046" s="14" t="s">
        <v>31</v>
      </c>
      <c r="AX1046" s="14" t="s">
        <v>69</v>
      </c>
      <c r="AY1046" s="247" t="s">
        <v>180</v>
      </c>
    </row>
    <row r="1047" s="12" customFormat="1">
      <c r="A1047" s="12"/>
      <c r="B1047" s="211"/>
      <c r="C1047" s="212"/>
      <c r="D1047" s="213" t="s">
        <v>189</v>
      </c>
      <c r="E1047" s="214" t="s">
        <v>19</v>
      </c>
      <c r="F1047" s="215" t="s">
        <v>989</v>
      </c>
      <c r="G1047" s="212"/>
      <c r="H1047" s="216">
        <v>30.899999999999999</v>
      </c>
      <c r="I1047" s="217"/>
      <c r="J1047" s="212"/>
      <c r="K1047" s="212"/>
      <c r="L1047" s="218"/>
      <c r="M1047" s="219"/>
      <c r="N1047" s="220"/>
      <c r="O1047" s="220"/>
      <c r="P1047" s="220"/>
      <c r="Q1047" s="220"/>
      <c r="R1047" s="220"/>
      <c r="S1047" s="220"/>
      <c r="T1047" s="221"/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T1047" s="222" t="s">
        <v>189</v>
      </c>
      <c r="AU1047" s="222" t="s">
        <v>77</v>
      </c>
      <c r="AV1047" s="12" t="s">
        <v>79</v>
      </c>
      <c r="AW1047" s="12" t="s">
        <v>31</v>
      </c>
      <c r="AX1047" s="12" t="s">
        <v>69</v>
      </c>
      <c r="AY1047" s="222" t="s">
        <v>180</v>
      </c>
    </row>
    <row r="1048" s="12" customFormat="1">
      <c r="A1048" s="12"/>
      <c r="B1048" s="211"/>
      <c r="C1048" s="212"/>
      <c r="D1048" s="213" t="s">
        <v>189</v>
      </c>
      <c r="E1048" s="214" t="s">
        <v>19</v>
      </c>
      <c r="F1048" s="215" t="s">
        <v>804</v>
      </c>
      <c r="G1048" s="212"/>
      <c r="H1048" s="216">
        <v>29.800000000000001</v>
      </c>
      <c r="I1048" s="217"/>
      <c r="J1048" s="212"/>
      <c r="K1048" s="212"/>
      <c r="L1048" s="218"/>
      <c r="M1048" s="219"/>
      <c r="N1048" s="220"/>
      <c r="O1048" s="220"/>
      <c r="P1048" s="220"/>
      <c r="Q1048" s="220"/>
      <c r="R1048" s="220"/>
      <c r="S1048" s="220"/>
      <c r="T1048" s="221"/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T1048" s="222" t="s">
        <v>189</v>
      </c>
      <c r="AU1048" s="222" t="s">
        <v>77</v>
      </c>
      <c r="AV1048" s="12" t="s">
        <v>79</v>
      </c>
      <c r="AW1048" s="12" t="s">
        <v>31</v>
      </c>
      <c r="AX1048" s="12" t="s">
        <v>69</v>
      </c>
      <c r="AY1048" s="222" t="s">
        <v>180</v>
      </c>
    </row>
    <row r="1049" s="12" customFormat="1">
      <c r="A1049" s="12"/>
      <c r="B1049" s="211"/>
      <c r="C1049" s="212"/>
      <c r="D1049" s="213" t="s">
        <v>189</v>
      </c>
      <c r="E1049" s="214" t="s">
        <v>19</v>
      </c>
      <c r="F1049" s="215" t="s">
        <v>990</v>
      </c>
      <c r="G1049" s="212"/>
      <c r="H1049" s="216">
        <v>6.0700000000000003</v>
      </c>
      <c r="I1049" s="217"/>
      <c r="J1049" s="212"/>
      <c r="K1049" s="212"/>
      <c r="L1049" s="218"/>
      <c r="M1049" s="219"/>
      <c r="N1049" s="220"/>
      <c r="O1049" s="220"/>
      <c r="P1049" s="220"/>
      <c r="Q1049" s="220"/>
      <c r="R1049" s="220"/>
      <c r="S1049" s="220"/>
      <c r="T1049" s="221"/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T1049" s="222" t="s">
        <v>189</v>
      </c>
      <c r="AU1049" s="222" t="s">
        <v>77</v>
      </c>
      <c r="AV1049" s="12" t="s">
        <v>79</v>
      </c>
      <c r="AW1049" s="12" t="s">
        <v>31</v>
      </c>
      <c r="AX1049" s="12" t="s">
        <v>69</v>
      </c>
      <c r="AY1049" s="222" t="s">
        <v>180</v>
      </c>
    </row>
    <row r="1050" s="15" customFormat="1">
      <c r="A1050" s="15"/>
      <c r="B1050" s="248"/>
      <c r="C1050" s="249"/>
      <c r="D1050" s="213" t="s">
        <v>189</v>
      </c>
      <c r="E1050" s="250" t="s">
        <v>19</v>
      </c>
      <c r="F1050" s="251" t="s">
        <v>256</v>
      </c>
      <c r="G1050" s="249"/>
      <c r="H1050" s="252">
        <v>66.77000000000001</v>
      </c>
      <c r="I1050" s="253"/>
      <c r="J1050" s="249"/>
      <c r="K1050" s="249"/>
      <c r="L1050" s="254"/>
      <c r="M1050" s="255"/>
      <c r="N1050" s="256"/>
      <c r="O1050" s="256"/>
      <c r="P1050" s="256"/>
      <c r="Q1050" s="256"/>
      <c r="R1050" s="256"/>
      <c r="S1050" s="256"/>
      <c r="T1050" s="257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58" t="s">
        <v>189</v>
      </c>
      <c r="AU1050" s="258" t="s">
        <v>77</v>
      </c>
      <c r="AV1050" s="15" t="s">
        <v>195</v>
      </c>
      <c r="AW1050" s="15" t="s">
        <v>31</v>
      </c>
      <c r="AX1050" s="15" t="s">
        <v>69</v>
      </c>
      <c r="AY1050" s="258" t="s">
        <v>180</v>
      </c>
    </row>
    <row r="1051" s="13" customFormat="1">
      <c r="A1051" s="13"/>
      <c r="B1051" s="223"/>
      <c r="C1051" s="224"/>
      <c r="D1051" s="213" t="s">
        <v>189</v>
      </c>
      <c r="E1051" s="225" t="s">
        <v>19</v>
      </c>
      <c r="F1051" s="226" t="s">
        <v>194</v>
      </c>
      <c r="G1051" s="224"/>
      <c r="H1051" s="227">
        <v>66.77000000000001</v>
      </c>
      <c r="I1051" s="228"/>
      <c r="J1051" s="224"/>
      <c r="K1051" s="224"/>
      <c r="L1051" s="229"/>
      <c r="M1051" s="230"/>
      <c r="N1051" s="231"/>
      <c r="O1051" s="231"/>
      <c r="P1051" s="231"/>
      <c r="Q1051" s="231"/>
      <c r="R1051" s="231"/>
      <c r="S1051" s="231"/>
      <c r="T1051" s="232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3" t="s">
        <v>189</v>
      </c>
      <c r="AU1051" s="233" t="s">
        <v>77</v>
      </c>
      <c r="AV1051" s="13" t="s">
        <v>185</v>
      </c>
      <c r="AW1051" s="13" t="s">
        <v>31</v>
      </c>
      <c r="AX1051" s="13" t="s">
        <v>77</v>
      </c>
      <c r="AY1051" s="233" t="s">
        <v>180</v>
      </c>
    </row>
    <row r="1052" s="2" customFormat="1" ht="44.25" customHeight="1">
      <c r="A1052" s="40"/>
      <c r="B1052" s="41"/>
      <c r="C1052" s="198" t="s">
        <v>717</v>
      </c>
      <c r="D1052" s="198" t="s">
        <v>181</v>
      </c>
      <c r="E1052" s="199" t="s">
        <v>1015</v>
      </c>
      <c r="F1052" s="200" t="s">
        <v>1016</v>
      </c>
      <c r="G1052" s="201" t="s">
        <v>188</v>
      </c>
      <c r="H1052" s="202">
        <v>118.88555</v>
      </c>
      <c r="I1052" s="203"/>
      <c r="J1052" s="204">
        <f>ROUND(I1052*H1052,2)</f>
        <v>0</v>
      </c>
      <c r="K1052" s="200" t="s">
        <v>19</v>
      </c>
      <c r="L1052" s="46"/>
      <c r="M1052" s="205" t="s">
        <v>19</v>
      </c>
      <c r="N1052" s="206" t="s">
        <v>40</v>
      </c>
      <c r="O1052" s="86"/>
      <c r="P1052" s="207">
        <f>O1052*H1052</f>
        <v>0</v>
      </c>
      <c r="Q1052" s="207">
        <v>0</v>
      </c>
      <c r="R1052" s="207">
        <f>Q1052*H1052</f>
        <v>0</v>
      </c>
      <c r="S1052" s="207">
        <v>0</v>
      </c>
      <c r="T1052" s="208">
        <f>S1052*H1052</f>
        <v>0</v>
      </c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R1052" s="209" t="s">
        <v>216</v>
      </c>
      <c r="AT1052" s="209" t="s">
        <v>181</v>
      </c>
      <c r="AU1052" s="209" t="s">
        <v>77</v>
      </c>
      <c r="AY1052" s="19" t="s">
        <v>180</v>
      </c>
      <c r="BE1052" s="210">
        <f>IF(N1052="základní",J1052,0)</f>
        <v>0</v>
      </c>
      <c r="BF1052" s="210">
        <f>IF(N1052="snížená",J1052,0)</f>
        <v>0</v>
      </c>
      <c r="BG1052" s="210">
        <f>IF(N1052="zákl. přenesená",J1052,0)</f>
        <v>0</v>
      </c>
      <c r="BH1052" s="210">
        <f>IF(N1052="sníž. přenesená",J1052,0)</f>
        <v>0</v>
      </c>
      <c r="BI1052" s="210">
        <f>IF(N1052="nulová",J1052,0)</f>
        <v>0</v>
      </c>
      <c r="BJ1052" s="19" t="s">
        <v>77</v>
      </c>
      <c r="BK1052" s="210">
        <f>ROUND(I1052*H1052,2)</f>
        <v>0</v>
      </c>
      <c r="BL1052" s="19" t="s">
        <v>216</v>
      </c>
      <c r="BM1052" s="209" t="s">
        <v>1017</v>
      </c>
    </row>
    <row r="1053" s="14" customFormat="1">
      <c r="A1053" s="14"/>
      <c r="B1053" s="238"/>
      <c r="C1053" s="239"/>
      <c r="D1053" s="213" t="s">
        <v>189</v>
      </c>
      <c r="E1053" s="240" t="s">
        <v>19</v>
      </c>
      <c r="F1053" s="241" t="s">
        <v>267</v>
      </c>
      <c r="G1053" s="239"/>
      <c r="H1053" s="240" t="s">
        <v>19</v>
      </c>
      <c r="I1053" s="242"/>
      <c r="J1053" s="239"/>
      <c r="K1053" s="239"/>
      <c r="L1053" s="243"/>
      <c r="M1053" s="244"/>
      <c r="N1053" s="245"/>
      <c r="O1053" s="245"/>
      <c r="P1053" s="245"/>
      <c r="Q1053" s="245"/>
      <c r="R1053" s="245"/>
      <c r="S1053" s="245"/>
      <c r="T1053" s="246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47" t="s">
        <v>189</v>
      </c>
      <c r="AU1053" s="247" t="s">
        <v>77</v>
      </c>
      <c r="AV1053" s="14" t="s">
        <v>77</v>
      </c>
      <c r="AW1053" s="14" t="s">
        <v>31</v>
      </c>
      <c r="AX1053" s="14" t="s">
        <v>69</v>
      </c>
      <c r="AY1053" s="247" t="s">
        <v>180</v>
      </c>
    </row>
    <row r="1054" s="14" customFormat="1">
      <c r="A1054" s="14"/>
      <c r="B1054" s="238"/>
      <c r="C1054" s="239"/>
      <c r="D1054" s="213" t="s">
        <v>189</v>
      </c>
      <c r="E1054" s="240" t="s">
        <v>19</v>
      </c>
      <c r="F1054" s="241" t="s">
        <v>1018</v>
      </c>
      <c r="G1054" s="239"/>
      <c r="H1054" s="240" t="s">
        <v>19</v>
      </c>
      <c r="I1054" s="242"/>
      <c r="J1054" s="239"/>
      <c r="K1054" s="239"/>
      <c r="L1054" s="243"/>
      <c r="M1054" s="244"/>
      <c r="N1054" s="245"/>
      <c r="O1054" s="245"/>
      <c r="P1054" s="245"/>
      <c r="Q1054" s="245"/>
      <c r="R1054" s="245"/>
      <c r="S1054" s="245"/>
      <c r="T1054" s="246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47" t="s">
        <v>189</v>
      </c>
      <c r="AU1054" s="247" t="s">
        <v>77</v>
      </c>
      <c r="AV1054" s="14" t="s">
        <v>77</v>
      </c>
      <c r="AW1054" s="14" t="s">
        <v>31</v>
      </c>
      <c r="AX1054" s="14" t="s">
        <v>69</v>
      </c>
      <c r="AY1054" s="247" t="s">
        <v>180</v>
      </c>
    </row>
    <row r="1055" s="12" customFormat="1">
      <c r="A1055" s="12"/>
      <c r="B1055" s="211"/>
      <c r="C1055" s="212"/>
      <c r="D1055" s="213" t="s">
        <v>189</v>
      </c>
      <c r="E1055" s="214" t="s">
        <v>19</v>
      </c>
      <c r="F1055" s="215" t="s">
        <v>1019</v>
      </c>
      <c r="G1055" s="212"/>
      <c r="H1055" s="216">
        <v>11.662000000000001</v>
      </c>
      <c r="I1055" s="217"/>
      <c r="J1055" s="212"/>
      <c r="K1055" s="212"/>
      <c r="L1055" s="218"/>
      <c r="M1055" s="219"/>
      <c r="N1055" s="220"/>
      <c r="O1055" s="220"/>
      <c r="P1055" s="220"/>
      <c r="Q1055" s="220"/>
      <c r="R1055" s="220"/>
      <c r="S1055" s="220"/>
      <c r="T1055" s="221"/>
      <c r="U1055" s="12"/>
      <c r="V1055" s="12"/>
      <c r="W1055" s="12"/>
      <c r="X1055" s="12"/>
      <c r="Y1055" s="12"/>
      <c r="Z1055" s="12"/>
      <c r="AA1055" s="12"/>
      <c r="AB1055" s="12"/>
      <c r="AC1055" s="12"/>
      <c r="AD1055" s="12"/>
      <c r="AE1055" s="12"/>
      <c r="AT1055" s="222" t="s">
        <v>189</v>
      </c>
      <c r="AU1055" s="222" t="s">
        <v>77</v>
      </c>
      <c r="AV1055" s="12" t="s">
        <v>79</v>
      </c>
      <c r="AW1055" s="12" t="s">
        <v>31</v>
      </c>
      <c r="AX1055" s="12" t="s">
        <v>69</v>
      </c>
      <c r="AY1055" s="222" t="s">
        <v>180</v>
      </c>
    </row>
    <row r="1056" s="12" customFormat="1">
      <c r="A1056" s="12"/>
      <c r="B1056" s="211"/>
      <c r="C1056" s="212"/>
      <c r="D1056" s="213" t="s">
        <v>189</v>
      </c>
      <c r="E1056" s="214" t="s">
        <v>19</v>
      </c>
      <c r="F1056" s="215" t="s">
        <v>1020</v>
      </c>
      <c r="G1056" s="212"/>
      <c r="H1056" s="216">
        <v>1.3440000000000001</v>
      </c>
      <c r="I1056" s="217"/>
      <c r="J1056" s="212"/>
      <c r="K1056" s="212"/>
      <c r="L1056" s="218"/>
      <c r="M1056" s="219"/>
      <c r="N1056" s="220"/>
      <c r="O1056" s="220"/>
      <c r="P1056" s="220"/>
      <c r="Q1056" s="220"/>
      <c r="R1056" s="220"/>
      <c r="S1056" s="220"/>
      <c r="T1056" s="221"/>
      <c r="U1056" s="12"/>
      <c r="V1056" s="12"/>
      <c r="W1056" s="12"/>
      <c r="X1056" s="12"/>
      <c r="Y1056" s="12"/>
      <c r="Z1056" s="12"/>
      <c r="AA1056" s="12"/>
      <c r="AB1056" s="12"/>
      <c r="AC1056" s="12"/>
      <c r="AD1056" s="12"/>
      <c r="AE1056" s="12"/>
      <c r="AT1056" s="222" t="s">
        <v>189</v>
      </c>
      <c r="AU1056" s="222" t="s">
        <v>77</v>
      </c>
      <c r="AV1056" s="12" t="s">
        <v>79</v>
      </c>
      <c r="AW1056" s="12" t="s">
        <v>31</v>
      </c>
      <c r="AX1056" s="12" t="s">
        <v>69</v>
      </c>
      <c r="AY1056" s="222" t="s">
        <v>180</v>
      </c>
    </row>
    <row r="1057" s="14" customFormat="1">
      <c r="A1057" s="14"/>
      <c r="B1057" s="238"/>
      <c r="C1057" s="239"/>
      <c r="D1057" s="213" t="s">
        <v>189</v>
      </c>
      <c r="E1057" s="240" t="s">
        <v>19</v>
      </c>
      <c r="F1057" s="241" t="s">
        <v>1021</v>
      </c>
      <c r="G1057" s="239"/>
      <c r="H1057" s="240" t="s">
        <v>19</v>
      </c>
      <c r="I1057" s="242"/>
      <c r="J1057" s="239"/>
      <c r="K1057" s="239"/>
      <c r="L1057" s="243"/>
      <c r="M1057" s="244"/>
      <c r="N1057" s="245"/>
      <c r="O1057" s="245"/>
      <c r="P1057" s="245"/>
      <c r="Q1057" s="245"/>
      <c r="R1057" s="245"/>
      <c r="S1057" s="245"/>
      <c r="T1057" s="246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47" t="s">
        <v>189</v>
      </c>
      <c r="AU1057" s="247" t="s">
        <v>77</v>
      </c>
      <c r="AV1057" s="14" t="s">
        <v>77</v>
      </c>
      <c r="AW1057" s="14" t="s">
        <v>31</v>
      </c>
      <c r="AX1057" s="14" t="s">
        <v>69</v>
      </c>
      <c r="AY1057" s="247" t="s">
        <v>180</v>
      </c>
    </row>
    <row r="1058" s="15" customFormat="1">
      <c r="A1058" s="15"/>
      <c r="B1058" s="248"/>
      <c r="C1058" s="249"/>
      <c r="D1058" s="213" t="s">
        <v>189</v>
      </c>
      <c r="E1058" s="250" t="s">
        <v>19</v>
      </c>
      <c r="F1058" s="251" t="s">
        <v>256</v>
      </c>
      <c r="G1058" s="249"/>
      <c r="H1058" s="252">
        <v>13.006</v>
      </c>
      <c r="I1058" s="253"/>
      <c r="J1058" s="249"/>
      <c r="K1058" s="249"/>
      <c r="L1058" s="254"/>
      <c r="M1058" s="255"/>
      <c r="N1058" s="256"/>
      <c r="O1058" s="256"/>
      <c r="P1058" s="256"/>
      <c r="Q1058" s="256"/>
      <c r="R1058" s="256"/>
      <c r="S1058" s="256"/>
      <c r="T1058" s="257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58" t="s">
        <v>189</v>
      </c>
      <c r="AU1058" s="258" t="s">
        <v>77</v>
      </c>
      <c r="AV1058" s="15" t="s">
        <v>195</v>
      </c>
      <c r="AW1058" s="15" t="s">
        <v>31</v>
      </c>
      <c r="AX1058" s="15" t="s">
        <v>69</v>
      </c>
      <c r="AY1058" s="258" t="s">
        <v>180</v>
      </c>
    </row>
    <row r="1059" s="14" customFormat="1">
      <c r="A1059" s="14"/>
      <c r="B1059" s="238"/>
      <c r="C1059" s="239"/>
      <c r="D1059" s="213" t="s">
        <v>189</v>
      </c>
      <c r="E1059" s="240" t="s">
        <v>19</v>
      </c>
      <c r="F1059" s="241" t="s">
        <v>268</v>
      </c>
      <c r="G1059" s="239"/>
      <c r="H1059" s="240" t="s">
        <v>19</v>
      </c>
      <c r="I1059" s="242"/>
      <c r="J1059" s="239"/>
      <c r="K1059" s="239"/>
      <c r="L1059" s="243"/>
      <c r="M1059" s="244"/>
      <c r="N1059" s="245"/>
      <c r="O1059" s="245"/>
      <c r="P1059" s="245"/>
      <c r="Q1059" s="245"/>
      <c r="R1059" s="245"/>
      <c r="S1059" s="245"/>
      <c r="T1059" s="246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47" t="s">
        <v>189</v>
      </c>
      <c r="AU1059" s="247" t="s">
        <v>77</v>
      </c>
      <c r="AV1059" s="14" t="s">
        <v>77</v>
      </c>
      <c r="AW1059" s="14" t="s">
        <v>31</v>
      </c>
      <c r="AX1059" s="14" t="s">
        <v>69</v>
      </c>
      <c r="AY1059" s="247" t="s">
        <v>180</v>
      </c>
    </row>
    <row r="1060" s="14" customFormat="1">
      <c r="A1060" s="14"/>
      <c r="B1060" s="238"/>
      <c r="C1060" s="239"/>
      <c r="D1060" s="213" t="s">
        <v>189</v>
      </c>
      <c r="E1060" s="240" t="s">
        <v>19</v>
      </c>
      <c r="F1060" s="241" t="s">
        <v>1022</v>
      </c>
      <c r="G1060" s="239"/>
      <c r="H1060" s="240" t="s">
        <v>19</v>
      </c>
      <c r="I1060" s="242"/>
      <c r="J1060" s="239"/>
      <c r="K1060" s="239"/>
      <c r="L1060" s="243"/>
      <c r="M1060" s="244"/>
      <c r="N1060" s="245"/>
      <c r="O1060" s="245"/>
      <c r="P1060" s="245"/>
      <c r="Q1060" s="245"/>
      <c r="R1060" s="245"/>
      <c r="S1060" s="245"/>
      <c r="T1060" s="246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7" t="s">
        <v>189</v>
      </c>
      <c r="AU1060" s="247" t="s">
        <v>77</v>
      </c>
      <c r="AV1060" s="14" t="s">
        <v>77</v>
      </c>
      <c r="AW1060" s="14" t="s">
        <v>31</v>
      </c>
      <c r="AX1060" s="14" t="s">
        <v>69</v>
      </c>
      <c r="AY1060" s="247" t="s">
        <v>180</v>
      </c>
    </row>
    <row r="1061" s="12" customFormat="1">
      <c r="A1061" s="12"/>
      <c r="B1061" s="211"/>
      <c r="C1061" s="212"/>
      <c r="D1061" s="213" t="s">
        <v>189</v>
      </c>
      <c r="E1061" s="214" t="s">
        <v>19</v>
      </c>
      <c r="F1061" s="215" t="s">
        <v>1023</v>
      </c>
      <c r="G1061" s="212"/>
      <c r="H1061" s="216">
        <v>0.318</v>
      </c>
      <c r="I1061" s="217"/>
      <c r="J1061" s="212"/>
      <c r="K1061" s="212"/>
      <c r="L1061" s="218"/>
      <c r="M1061" s="219"/>
      <c r="N1061" s="220"/>
      <c r="O1061" s="220"/>
      <c r="P1061" s="220"/>
      <c r="Q1061" s="220"/>
      <c r="R1061" s="220"/>
      <c r="S1061" s="220"/>
      <c r="T1061" s="221"/>
      <c r="U1061" s="12"/>
      <c r="V1061" s="12"/>
      <c r="W1061" s="12"/>
      <c r="X1061" s="12"/>
      <c r="Y1061" s="12"/>
      <c r="Z1061" s="12"/>
      <c r="AA1061" s="12"/>
      <c r="AB1061" s="12"/>
      <c r="AC1061" s="12"/>
      <c r="AD1061" s="12"/>
      <c r="AE1061" s="12"/>
      <c r="AT1061" s="222" t="s">
        <v>189</v>
      </c>
      <c r="AU1061" s="222" t="s">
        <v>77</v>
      </c>
      <c r="AV1061" s="12" t="s">
        <v>79</v>
      </c>
      <c r="AW1061" s="12" t="s">
        <v>31</v>
      </c>
      <c r="AX1061" s="12" t="s">
        <v>69</v>
      </c>
      <c r="AY1061" s="222" t="s">
        <v>180</v>
      </c>
    </row>
    <row r="1062" s="12" customFormat="1">
      <c r="A1062" s="12"/>
      <c r="B1062" s="211"/>
      <c r="C1062" s="212"/>
      <c r="D1062" s="213" t="s">
        <v>189</v>
      </c>
      <c r="E1062" s="214" t="s">
        <v>19</v>
      </c>
      <c r="F1062" s="215" t="s">
        <v>1024</v>
      </c>
      <c r="G1062" s="212"/>
      <c r="H1062" s="216">
        <v>0.33300000000000002</v>
      </c>
      <c r="I1062" s="217"/>
      <c r="J1062" s="212"/>
      <c r="K1062" s="212"/>
      <c r="L1062" s="218"/>
      <c r="M1062" s="219"/>
      <c r="N1062" s="220"/>
      <c r="O1062" s="220"/>
      <c r="P1062" s="220"/>
      <c r="Q1062" s="220"/>
      <c r="R1062" s="220"/>
      <c r="S1062" s="220"/>
      <c r="T1062" s="221"/>
      <c r="U1062" s="12"/>
      <c r="V1062" s="12"/>
      <c r="W1062" s="12"/>
      <c r="X1062" s="12"/>
      <c r="Y1062" s="12"/>
      <c r="Z1062" s="12"/>
      <c r="AA1062" s="12"/>
      <c r="AB1062" s="12"/>
      <c r="AC1062" s="12"/>
      <c r="AD1062" s="12"/>
      <c r="AE1062" s="12"/>
      <c r="AT1062" s="222" t="s">
        <v>189</v>
      </c>
      <c r="AU1062" s="222" t="s">
        <v>77</v>
      </c>
      <c r="AV1062" s="12" t="s">
        <v>79</v>
      </c>
      <c r="AW1062" s="12" t="s">
        <v>31</v>
      </c>
      <c r="AX1062" s="12" t="s">
        <v>69</v>
      </c>
      <c r="AY1062" s="222" t="s">
        <v>180</v>
      </c>
    </row>
    <row r="1063" s="12" customFormat="1">
      <c r="A1063" s="12"/>
      <c r="B1063" s="211"/>
      <c r="C1063" s="212"/>
      <c r="D1063" s="213" t="s">
        <v>189</v>
      </c>
      <c r="E1063" s="214" t="s">
        <v>19</v>
      </c>
      <c r="F1063" s="215" t="s">
        <v>1025</v>
      </c>
      <c r="G1063" s="212"/>
      <c r="H1063" s="216">
        <v>0.097650000000000001</v>
      </c>
      <c r="I1063" s="217"/>
      <c r="J1063" s="212"/>
      <c r="K1063" s="212"/>
      <c r="L1063" s="218"/>
      <c r="M1063" s="219"/>
      <c r="N1063" s="220"/>
      <c r="O1063" s="220"/>
      <c r="P1063" s="220"/>
      <c r="Q1063" s="220"/>
      <c r="R1063" s="220"/>
      <c r="S1063" s="220"/>
      <c r="T1063" s="221"/>
      <c r="U1063" s="12"/>
      <c r="V1063" s="12"/>
      <c r="W1063" s="12"/>
      <c r="X1063" s="12"/>
      <c r="Y1063" s="12"/>
      <c r="Z1063" s="12"/>
      <c r="AA1063" s="12"/>
      <c r="AB1063" s="12"/>
      <c r="AC1063" s="12"/>
      <c r="AD1063" s="12"/>
      <c r="AE1063" s="12"/>
      <c r="AT1063" s="222" t="s">
        <v>189</v>
      </c>
      <c r="AU1063" s="222" t="s">
        <v>77</v>
      </c>
      <c r="AV1063" s="12" t="s">
        <v>79</v>
      </c>
      <c r="AW1063" s="12" t="s">
        <v>31</v>
      </c>
      <c r="AX1063" s="12" t="s">
        <v>69</v>
      </c>
      <c r="AY1063" s="222" t="s">
        <v>180</v>
      </c>
    </row>
    <row r="1064" s="15" customFormat="1">
      <c r="A1064" s="15"/>
      <c r="B1064" s="248"/>
      <c r="C1064" s="249"/>
      <c r="D1064" s="213" t="s">
        <v>189</v>
      </c>
      <c r="E1064" s="250" t="s">
        <v>19</v>
      </c>
      <c r="F1064" s="251" t="s">
        <v>256</v>
      </c>
      <c r="G1064" s="249"/>
      <c r="H1064" s="252">
        <v>0.74865000000000004</v>
      </c>
      <c r="I1064" s="253"/>
      <c r="J1064" s="249"/>
      <c r="K1064" s="249"/>
      <c r="L1064" s="254"/>
      <c r="M1064" s="255"/>
      <c r="N1064" s="256"/>
      <c r="O1064" s="256"/>
      <c r="P1064" s="256"/>
      <c r="Q1064" s="256"/>
      <c r="R1064" s="256"/>
      <c r="S1064" s="256"/>
      <c r="T1064" s="257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58" t="s">
        <v>189</v>
      </c>
      <c r="AU1064" s="258" t="s">
        <v>77</v>
      </c>
      <c r="AV1064" s="15" t="s">
        <v>195</v>
      </c>
      <c r="AW1064" s="15" t="s">
        <v>31</v>
      </c>
      <c r="AX1064" s="15" t="s">
        <v>69</v>
      </c>
      <c r="AY1064" s="258" t="s">
        <v>180</v>
      </c>
    </row>
    <row r="1065" s="14" customFormat="1">
      <c r="A1065" s="14"/>
      <c r="B1065" s="238"/>
      <c r="C1065" s="239"/>
      <c r="D1065" s="213" t="s">
        <v>189</v>
      </c>
      <c r="E1065" s="240" t="s">
        <v>19</v>
      </c>
      <c r="F1065" s="241" t="s">
        <v>268</v>
      </c>
      <c r="G1065" s="239"/>
      <c r="H1065" s="240" t="s">
        <v>19</v>
      </c>
      <c r="I1065" s="242"/>
      <c r="J1065" s="239"/>
      <c r="K1065" s="239"/>
      <c r="L1065" s="243"/>
      <c r="M1065" s="244"/>
      <c r="N1065" s="245"/>
      <c r="O1065" s="245"/>
      <c r="P1065" s="245"/>
      <c r="Q1065" s="245"/>
      <c r="R1065" s="245"/>
      <c r="S1065" s="245"/>
      <c r="T1065" s="246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47" t="s">
        <v>189</v>
      </c>
      <c r="AU1065" s="247" t="s">
        <v>77</v>
      </c>
      <c r="AV1065" s="14" t="s">
        <v>77</v>
      </c>
      <c r="AW1065" s="14" t="s">
        <v>31</v>
      </c>
      <c r="AX1065" s="14" t="s">
        <v>69</v>
      </c>
      <c r="AY1065" s="247" t="s">
        <v>180</v>
      </c>
    </row>
    <row r="1066" s="14" customFormat="1">
      <c r="A1066" s="14"/>
      <c r="B1066" s="238"/>
      <c r="C1066" s="239"/>
      <c r="D1066" s="213" t="s">
        <v>189</v>
      </c>
      <c r="E1066" s="240" t="s">
        <v>19</v>
      </c>
      <c r="F1066" s="241" t="s">
        <v>1018</v>
      </c>
      <c r="G1066" s="239"/>
      <c r="H1066" s="240" t="s">
        <v>19</v>
      </c>
      <c r="I1066" s="242"/>
      <c r="J1066" s="239"/>
      <c r="K1066" s="239"/>
      <c r="L1066" s="243"/>
      <c r="M1066" s="244"/>
      <c r="N1066" s="245"/>
      <c r="O1066" s="245"/>
      <c r="P1066" s="245"/>
      <c r="Q1066" s="245"/>
      <c r="R1066" s="245"/>
      <c r="S1066" s="245"/>
      <c r="T1066" s="246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47" t="s">
        <v>189</v>
      </c>
      <c r="AU1066" s="247" t="s">
        <v>77</v>
      </c>
      <c r="AV1066" s="14" t="s">
        <v>77</v>
      </c>
      <c r="AW1066" s="14" t="s">
        <v>31</v>
      </c>
      <c r="AX1066" s="14" t="s">
        <v>69</v>
      </c>
      <c r="AY1066" s="247" t="s">
        <v>180</v>
      </c>
    </row>
    <row r="1067" s="12" customFormat="1">
      <c r="A1067" s="12"/>
      <c r="B1067" s="211"/>
      <c r="C1067" s="212"/>
      <c r="D1067" s="213" t="s">
        <v>189</v>
      </c>
      <c r="E1067" s="214" t="s">
        <v>19</v>
      </c>
      <c r="F1067" s="215" t="s">
        <v>1026</v>
      </c>
      <c r="G1067" s="212"/>
      <c r="H1067" s="216">
        <v>1.484</v>
      </c>
      <c r="I1067" s="217"/>
      <c r="J1067" s="212"/>
      <c r="K1067" s="212"/>
      <c r="L1067" s="218"/>
      <c r="M1067" s="219"/>
      <c r="N1067" s="220"/>
      <c r="O1067" s="220"/>
      <c r="P1067" s="220"/>
      <c r="Q1067" s="220"/>
      <c r="R1067" s="220"/>
      <c r="S1067" s="220"/>
      <c r="T1067" s="221"/>
      <c r="U1067" s="12"/>
      <c r="V1067" s="12"/>
      <c r="W1067" s="12"/>
      <c r="X1067" s="12"/>
      <c r="Y1067" s="12"/>
      <c r="Z1067" s="12"/>
      <c r="AA1067" s="12"/>
      <c r="AB1067" s="12"/>
      <c r="AC1067" s="12"/>
      <c r="AD1067" s="12"/>
      <c r="AE1067" s="12"/>
      <c r="AT1067" s="222" t="s">
        <v>189</v>
      </c>
      <c r="AU1067" s="222" t="s">
        <v>77</v>
      </c>
      <c r="AV1067" s="12" t="s">
        <v>79</v>
      </c>
      <c r="AW1067" s="12" t="s">
        <v>31</v>
      </c>
      <c r="AX1067" s="12" t="s">
        <v>69</v>
      </c>
      <c r="AY1067" s="222" t="s">
        <v>180</v>
      </c>
    </row>
    <row r="1068" s="12" customFormat="1">
      <c r="A1068" s="12"/>
      <c r="B1068" s="211"/>
      <c r="C1068" s="212"/>
      <c r="D1068" s="213" t="s">
        <v>189</v>
      </c>
      <c r="E1068" s="214" t="s">
        <v>19</v>
      </c>
      <c r="F1068" s="215" t="s">
        <v>1027</v>
      </c>
      <c r="G1068" s="212"/>
      <c r="H1068" s="216">
        <v>1.5540000000000001</v>
      </c>
      <c r="I1068" s="217"/>
      <c r="J1068" s="212"/>
      <c r="K1068" s="212"/>
      <c r="L1068" s="218"/>
      <c r="M1068" s="219"/>
      <c r="N1068" s="220"/>
      <c r="O1068" s="220"/>
      <c r="P1068" s="220"/>
      <c r="Q1068" s="220"/>
      <c r="R1068" s="220"/>
      <c r="S1068" s="220"/>
      <c r="T1068" s="221"/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T1068" s="222" t="s">
        <v>189</v>
      </c>
      <c r="AU1068" s="222" t="s">
        <v>77</v>
      </c>
      <c r="AV1068" s="12" t="s">
        <v>79</v>
      </c>
      <c r="AW1068" s="12" t="s">
        <v>31</v>
      </c>
      <c r="AX1068" s="12" t="s">
        <v>69</v>
      </c>
      <c r="AY1068" s="222" t="s">
        <v>180</v>
      </c>
    </row>
    <row r="1069" s="12" customFormat="1">
      <c r="A1069" s="12"/>
      <c r="B1069" s="211"/>
      <c r="C1069" s="212"/>
      <c r="D1069" s="213" t="s">
        <v>189</v>
      </c>
      <c r="E1069" s="214" t="s">
        <v>19</v>
      </c>
      <c r="F1069" s="215" t="s">
        <v>1028</v>
      </c>
      <c r="G1069" s="212"/>
      <c r="H1069" s="216">
        <v>0.45569999999999999</v>
      </c>
      <c r="I1069" s="217"/>
      <c r="J1069" s="212"/>
      <c r="K1069" s="212"/>
      <c r="L1069" s="218"/>
      <c r="M1069" s="219"/>
      <c r="N1069" s="220"/>
      <c r="O1069" s="220"/>
      <c r="P1069" s="220"/>
      <c r="Q1069" s="220"/>
      <c r="R1069" s="220"/>
      <c r="S1069" s="220"/>
      <c r="T1069" s="221"/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T1069" s="222" t="s">
        <v>189</v>
      </c>
      <c r="AU1069" s="222" t="s">
        <v>77</v>
      </c>
      <c r="AV1069" s="12" t="s">
        <v>79</v>
      </c>
      <c r="AW1069" s="12" t="s">
        <v>31</v>
      </c>
      <c r="AX1069" s="12" t="s">
        <v>69</v>
      </c>
      <c r="AY1069" s="222" t="s">
        <v>180</v>
      </c>
    </row>
    <row r="1070" s="15" customFormat="1">
      <c r="A1070" s="15"/>
      <c r="B1070" s="248"/>
      <c r="C1070" s="249"/>
      <c r="D1070" s="213" t="s">
        <v>189</v>
      </c>
      <c r="E1070" s="250" t="s">
        <v>19</v>
      </c>
      <c r="F1070" s="251" t="s">
        <v>256</v>
      </c>
      <c r="G1070" s="249"/>
      <c r="H1070" s="252">
        <v>3.4937000000000005</v>
      </c>
      <c r="I1070" s="253"/>
      <c r="J1070" s="249"/>
      <c r="K1070" s="249"/>
      <c r="L1070" s="254"/>
      <c r="M1070" s="255"/>
      <c r="N1070" s="256"/>
      <c r="O1070" s="256"/>
      <c r="P1070" s="256"/>
      <c r="Q1070" s="256"/>
      <c r="R1070" s="256"/>
      <c r="S1070" s="256"/>
      <c r="T1070" s="257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58" t="s">
        <v>189</v>
      </c>
      <c r="AU1070" s="258" t="s">
        <v>77</v>
      </c>
      <c r="AV1070" s="15" t="s">
        <v>195</v>
      </c>
      <c r="AW1070" s="15" t="s">
        <v>31</v>
      </c>
      <c r="AX1070" s="15" t="s">
        <v>69</v>
      </c>
      <c r="AY1070" s="258" t="s">
        <v>180</v>
      </c>
    </row>
    <row r="1071" s="14" customFormat="1">
      <c r="A1071" s="14"/>
      <c r="B1071" s="238"/>
      <c r="C1071" s="239"/>
      <c r="D1071" s="213" t="s">
        <v>189</v>
      </c>
      <c r="E1071" s="240" t="s">
        <v>19</v>
      </c>
      <c r="F1071" s="241" t="s">
        <v>269</v>
      </c>
      <c r="G1071" s="239"/>
      <c r="H1071" s="240" t="s">
        <v>19</v>
      </c>
      <c r="I1071" s="242"/>
      <c r="J1071" s="239"/>
      <c r="K1071" s="239"/>
      <c r="L1071" s="243"/>
      <c r="M1071" s="244"/>
      <c r="N1071" s="245"/>
      <c r="O1071" s="245"/>
      <c r="P1071" s="245"/>
      <c r="Q1071" s="245"/>
      <c r="R1071" s="245"/>
      <c r="S1071" s="245"/>
      <c r="T1071" s="246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47" t="s">
        <v>189</v>
      </c>
      <c r="AU1071" s="247" t="s">
        <v>77</v>
      </c>
      <c r="AV1071" s="14" t="s">
        <v>77</v>
      </c>
      <c r="AW1071" s="14" t="s">
        <v>31</v>
      </c>
      <c r="AX1071" s="14" t="s">
        <v>69</v>
      </c>
      <c r="AY1071" s="247" t="s">
        <v>180</v>
      </c>
    </row>
    <row r="1072" s="14" customFormat="1">
      <c r="A1072" s="14"/>
      <c r="B1072" s="238"/>
      <c r="C1072" s="239"/>
      <c r="D1072" s="213" t="s">
        <v>189</v>
      </c>
      <c r="E1072" s="240" t="s">
        <v>19</v>
      </c>
      <c r="F1072" s="241" t="s">
        <v>1018</v>
      </c>
      <c r="G1072" s="239"/>
      <c r="H1072" s="240" t="s">
        <v>19</v>
      </c>
      <c r="I1072" s="242"/>
      <c r="J1072" s="239"/>
      <c r="K1072" s="239"/>
      <c r="L1072" s="243"/>
      <c r="M1072" s="244"/>
      <c r="N1072" s="245"/>
      <c r="O1072" s="245"/>
      <c r="P1072" s="245"/>
      <c r="Q1072" s="245"/>
      <c r="R1072" s="245"/>
      <c r="S1072" s="245"/>
      <c r="T1072" s="24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47" t="s">
        <v>189</v>
      </c>
      <c r="AU1072" s="247" t="s">
        <v>77</v>
      </c>
      <c r="AV1072" s="14" t="s">
        <v>77</v>
      </c>
      <c r="AW1072" s="14" t="s">
        <v>31</v>
      </c>
      <c r="AX1072" s="14" t="s">
        <v>69</v>
      </c>
      <c r="AY1072" s="247" t="s">
        <v>180</v>
      </c>
    </row>
    <row r="1073" s="12" customFormat="1">
      <c r="A1073" s="12"/>
      <c r="B1073" s="211"/>
      <c r="C1073" s="212"/>
      <c r="D1073" s="213" t="s">
        <v>189</v>
      </c>
      <c r="E1073" s="214" t="s">
        <v>19</v>
      </c>
      <c r="F1073" s="215" t="s">
        <v>1029</v>
      </c>
      <c r="G1073" s="212"/>
      <c r="H1073" s="216">
        <v>2.9119999999999999</v>
      </c>
      <c r="I1073" s="217"/>
      <c r="J1073" s="212"/>
      <c r="K1073" s="212"/>
      <c r="L1073" s="218"/>
      <c r="M1073" s="219"/>
      <c r="N1073" s="220"/>
      <c r="O1073" s="220"/>
      <c r="P1073" s="220"/>
      <c r="Q1073" s="220"/>
      <c r="R1073" s="220"/>
      <c r="S1073" s="220"/>
      <c r="T1073" s="221"/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T1073" s="222" t="s">
        <v>189</v>
      </c>
      <c r="AU1073" s="222" t="s">
        <v>77</v>
      </c>
      <c r="AV1073" s="12" t="s">
        <v>79</v>
      </c>
      <c r="AW1073" s="12" t="s">
        <v>31</v>
      </c>
      <c r="AX1073" s="12" t="s">
        <v>69</v>
      </c>
      <c r="AY1073" s="222" t="s">
        <v>180</v>
      </c>
    </row>
    <row r="1074" s="12" customFormat="1">
      <c r="A1074" s="12"/>
      <c r="B1074" s="211"/>
      <c r="C1074" s="212"/>
      <c r="D1074" s="213" t="s">
        <v>189</v>
      </c>
      <c r="E1074" s="214" t="s">
        <v>19</v>
      </c>
      <c r="F1074" s="215" t="s">
        <v>1030</v>
      </c>
      <c r="G1074" s="212"/>
      <c r="H1074" s="216">
        <v>8.4280000000000008</v>
      </c>
      <c r="I1074" s="217"/>
      <c r="J1074" s="212"/>
      <c r="K1074" s="212"/>
      <c r="L1074" s="218"/>
      <c r="M1074" s="219"/>
      <c r="N1074" s="220"/>
      <c r="O1074" s="220"/>
      <c r="P1074" s="220"/>
      <c r="Q1074" s="220"/>
      <c r="R1074" s="220"/>
      <c r="S1074" s="220"/>
      <c r="T1074" s="221"/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T1074" s="222" t="s">
        <v>189</v>
      </c>
      <c r="AU1074" s="222" t="s">
        <v>77</v>
      </c>
      <c r="AV1074" s="12" t="s">
        <v>79</v>
      </c>
      <c r="AW1074" s="12" t="s">
        <v>31</v>
      </c>
      <c r="AX1074" s="12" t="s">
        <v>69</v>
      </c>
      <c r="AY1074" s="222" t="s">
        <v>180</v>
      </c>
    </row>
    <row r="1075" s="12" customFormat="1">
      <c r="A1075" s="12"/>
      <c r="B1075" s="211"/>
      <c r="C1075" s="212"/>
      <c r="D1075" s="213" t="s">
        <v>189</v>
      </c>
      <c r="E1075" s="214" t="s">
        <v>19</v>
      </c>
      <c r="F1075" s="215" t="s">
        <v>1031</v>
      </c>
      <c r="G1075" s="212"/>
      <c r="H1075" s="216">
        <v>1.3859999999999999</v>
      </c>
      <c r="I1075" s="217"/>
      <c r="J1075" s="212"/>
      <c r="K1075" s="212"/>
      <c r="L1075" s="218"/>
      <c r="M1075" s="219"/>
      <c r="N1075" s="220"/>
      <c r="O1075" s="220"/>
      <c r="P1075" s="220"/>
      <c r="Q1075" s="220"/>
      <c r="R1075" s="220"/>
      <c r="S1075" s="220"/>
      <c r="T1075" s="221"/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T1075" s="222" t="s">
        <v>189</v>
      </c>
      <c r="AU1075" s="222" t="s">
        <v>77</v>
      </c>
      <c r="AV1075" s="12" t="s">
        <v>79</v>
      </c>
      <c r="AW1075" s="12" t="s">
        <v>31</v>
      </c>
      <c r="AX1075" s="12" t="s">
        <v>69</v>
      </c>
      <c r="AY1075" s="222" t="s">
        <v>180</v>
      </c>
    </row>
    <row r="1076" s="12" customFormat="1">
      <c r="A1076" s="12"/>
      <c r="B1076" s="211"/>
      <c r="C1076" s="212"/>
      <c r="D1076" s="213" t="s">
        <v>189</v>
      </c>
      <c r="E1076" s="214" t="s">
        <v>19</v>
      </c>
      <c r="F1076" s="215" t="s">
        <v>1032</v>
      </c>
      <c r="G1076" s="212"/>
      <c r="H1076" s="216">
        <v>0.89600000000000002</v>
      </c>
      <c r="I1076" s="217"/>
      <c r="J1076" s="212"/>
      <c r="K1076" s="212"/>
      <c r="L1076" s="218"/>
      <c r="M1076" s="219"/>
      <c r="N1076" s="220"/>
      <c r="O1076" s="220"/>
      <c r="P1076" s="220"/>
      <c r="Q1076" s="220"/>
      <c r="R1076" s="220"/>
      <c r="S1076" s="220"/>
      <c r="T1076" s="221"/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T1076" s="222" t="s">
        <v>189</v>
      </c>
      <c r="AU1076" s="222" t="s">
        <v>77</v>
      </c>
      <c r="AV1076" s="12" t="s">
        <v>79</v>
      </c>
      <c r="AW1076" s="12" t="s">
        <v>31</v>
      </c>
      <c r="AX1076" s="12" t="s">
        <v>69</v>
      </c>
      <c r="AY1076" s="222" t="s">
        <v>180</v>
      </c>
    </row>
    <row r="1077" s="14" customFormat="1">
      <c r="A1077" s="14"/>
      <c r="B1077" s="238"/>
      <c r="C1077" s="239"/>
      <c r="D1077" s="213" t="s">
        <v>189</v>
      </c>
      <c r="E1077" s="240" t="s">
        <v>19</v>
      </c>
      <c r="F1077" s="241" t="s">
        <v>1033</v>
      </c>
      <c r="G1077" s="239"/>
      <c r="H1077" s="240" t="s">
        <v>19</v>
      </c>
      <c r="I1077" s="242"/>
      <c r="J1077" s="239"/>
      <c r="K1077" s="239"/>
      <c r="L1077" s="243"/>
      <c r="M1077" s="244"/>
      <c r="N1077" s="245"/>
      <c r="O1077" s="245"/>
      <c r="P1077" s="245"/>
      <c r="Q1077" s="245"/>
      <c r="R1077" s="245"/>
      <c r="S1077" s="245"/>
      <c r="T1077" s="246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7" t="s">
        <v>189</v>
      </c>
      <c r="AU1077" s="247" t="s">
        <v>77</v>
      </c>
      <c r="AV1077" s="14" t="s">
        <v>77</v>
      </c>
      <c r="AW1077" s="14" t="s">
        <v>31</v>
      </c>
      <c r="AX1077" s="14" t="s">
        <v>69</v>
      </c>
      <c r="AY1077" s="247" t="s">
        <v>180</v>
      </c>
    </row>
    <row r="1078" s="15" customFormat="1">
      <c r="A1078" s="15"/>
      <c r="B1078" s="248"/>
      <c r="C1078" s="249"/>
      <c r="D1078" s="213" t="s">
        <v>189</v>
      </c>
      <c r="E1078" s="250" t="s">
        <v>19</v>
      </c>
      <c r="F1078" s="251" t="s">
        <v>256</v>
      </c>
      <c r="G1078" s="249"/>
      <c r="H1078" s="252">
        <v>13.622</v>
      </c>
      <c r="I1078" s="253"/>
      <c r="J1078" s="249"/>
      <c r="K1078" s="249"/>
      <c r="L1078" s="254"/>
      <c r="M1078" s="255"/>
      <c r="N1078" s="256"/>
      <c r="O1078" s="256"/>
      <c r="P1078" s="256"/>
      <c r="Q1078" s="256"/>
      <c r="R1078" s="256"/>
      <c r="S1078" s="256"/>
      <c r="T1078" s="257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T1078" s="258" t="s">
        <v>189</v>
      </c>
      <c r="AU1078" s="258" t="s">
        <v>77</v>
      </c>
      <c r="AV1078" s="15" t="s">
        <v>195</v>
      </c>
      <c r="AW1078" s="15" t="s">
        <v>31</v>
      </c>
      <c r="AX1078" s="15" t="s">
        <v>69</v>
      </c>
      <c r="AY1078" s="258" t="s">
        <v>180</v>
      </c>
    </row>
    <row r="1079" s="14" customFormat="1">
      <c r="A1079" s="14"/>
      <c r="B1079" s="238"/>
      <c r="C1079" s="239"/>
      <c r="D1079" s="213" t="s">
        <v>189</v>
      </c>
      <c r="E1079" s="240" t="s">
        <v>19</v>
      </c>
      <c r="F1079" s="241" t="s">
        <v>270</v>
      </c>
      <c r="G1079" s="239"/>
      <c r="H1079" s="240" t="s">
        <v>19</v>
      </c>
      <c r="I1079" s="242"/>
      <c r="J1079" s="239"/>
      <c r="K1079" s="239"/>
      <c r="L1079" s="243"/>
      <c r="M1079" s="244"/>
      <c r="N1079" s="245"/>
      <c r="O1079" s="245"/>
      <c r="P1079" s="245"/>
      <c r="Q1079" s="245"/>
      <c r="R1079" s="245"/>
      <c r="S1079" s="245"/>
      <c r="T1079" s="246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47" t="s">
        <v>189</v>
      </c>
      <c r="AU1079" s="247" t="s">
        <v>77</v>
      </c>
      <c r="AV1079" s="14" t="s">
        <v>77</v>
      </c>
      <c r="AW1079" s="14" t="s">
        <v>31</v>
      </c>
      <c r="AX1079" s="14" t="s">
        <v>69</v>
      </c>
      <c r="AY1079" s="247" t="s">
        <v>180</v>
      </c>
    </row>
    <row r="1080" s="14" customFormat="1">
      <c r="A1080" s="14"/>
      <c r="B1080" s="238"/>
      <c r="C1080" s="239"/>
      <c r="D1080" s="213" t="s">
        <v>189</v>
      </c>
      <c r="E1080" s="240" t="s">
        <v>19</v>
      </c>
      <c r="F1080" s="241" t="s">
        <v>1034</v>
      </c>
      <c r="G1080" s="239"/>
      <c r="H1080" s="240" t="s">
        <v>19</v>
      </c>
      <c r="I1080" s="242"/>
      <c r="J1080" s="239"/>
      <c r="K1080" s="239"/>
      <c r="L1080" s="243"/>
      <c r="M1080" s="244"/>
      <c r="N1080" s="245"/>
      <c r="O1080" s="245"/>
      <c r="P1080" s="245"/>
      <c r="Q1080" s="245"/>
      <c r="R1080" s="245"/>
      <c r="S1080" s="245"/>
      <c r="T1080" s="24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47" t="s">
        <v>189</v>
      </c>
      <c r="AU1080" s="247" t="s">
        <v>77</v>
      </c>
      <c r="AV1080" s="14" t="s">
        <v>77</v>
      </c>
      <c r="AW1080" s="14" t="s">
        <v>31</v>
      </c>
      <c r="AX1080" s="14" t="s">
        <v>69</v>
      </c>
      <c r="AY1080" s="247" t="s">
        <v>180</v>
      </c>
    </row>
    <row r="1081" s="12" customFormat="1">
      <c r="A1081" s="12"/>
      <c r="B1081" s="211"/>
      <c r="C1081" s="212"/>
      <c r="D1081" s="213" t="s">
        <v>189</v>
      </c>
      <c r="E1081" s="214" t="s">
        <v>19</v>
      </c>
      <c r="F1081" s="215" t="s">
        <v>1035</v>
      </c>
      <c r="G1081" s="212"/>
      <c r="H1081" s="216">
        <v>0.624</v>
      </c>
      <c r="I1081" s="217"/>
      <c r="J1081" s="212"/>
      <c r="K1081" s="212"/>
      <c r="L1081" s="218"/>
      <c r="M1081" s="219"/>
      <c r="N1081" s="220"/>
      <c r="O1081" s="220"/>
      <c r="P1081" s="220"/>
      <c r="Q1081" s="220"/>
      <c r="R1081" s="220"/>
      <c r="S1081" s="220"/>
      <c r="T1081" s="221"/>
      <c r="U1081" s="12"/>
      <c r="V1081" s="12"/>
      <c r="W1081" s="12"/>
      <c r="X1081" s="12"/>
      <c r="Y1081" s="12"/>
      <c r="Z1081" s="12"/>
      <c r="AA1081" s="12"/>
      <c r="AB1081" s="12"/>
      <c r="AC1081" s="12"/>
      <c r="AD1081" s="12"/>
      <c r="AE1081" s="12"/>
      <c r="AT1081" s="222" t="s">
        <v>189</v>
      </c>
      <c r="AU1081" s="222" t="s">
        <v>77</v>
      </c>
      <c r="AV1081" s="12" t="s">
        <v>79</v>
      </c>
      <c r="AW1081" s="12" t="s">
        <v>31</v>
      </c>
      <c r="AX1081" s="12" t="s">
        <v>69</v>
      </c>
      <c r="AY1081" s="222" t="s">
        <v>180</v>
      </c>
    </row>
    <row r="1082" s="12" customFormat="1">
      <c r="A1082" s="12"/>
      <c r="B1082" s="211"/>
      <c r="C1082" s="212"/>
      <c r="D1082" s="213" t="s">
        <v>189</v>
      </c>
      <c r="E1082" s="214" t="s">
        <v>19</v>
      </c>
      <c r="F1082" s="215" t="s">
        <v>1036</v>
      </c>
      <c r="G1082" s="212"/>
      <c r="H1082" s="216">
        <v>1.8060000000000001</v>
      </c>
      <c r="I1082" s="217"/>
      <c r="J1082" s="212"/>
      <c r="K1082" s="212"/>
      <c r="L1082" s="218"/>
      <c r="M1082" s="219"/>
      <c r="N1082" s="220"/>
      <c r="O1082" s="220"/>
      <c r="P1082" s="220"/>
      <c r="Q1082" s="220"/>
      <c r="R1082" s="220"/>
      <c r="S1082" s="220"/>
      <c r="T1082" s="221"/>
      <c r="U1082" s="12"/>
      <c r="V1082" s="12"/>
      <c r="W1082" s="12"/>
      <c r="X1082" s="12"/>
      <c r="Y1082" s="12"/>
      <c r="Z1082" s="12"/>
      <c r="AA1082" s="12"/>
      <c r="AB1082" s="12"/>
      <c r="AC1082" s="12"/>
      <c r="AD1082" s="12"/>
      <c r="AE1082" s="12"/>
      <c r="AT1082" s="222" t="s">
        <v>189</v>
      </c>
      <c r="AU1082" s="222" t="s">
        <v>77</v>
      </c>
      <c r="AV1082" s="12" t="s">
        <v>79</v>
      </c>
      <c r="AW1082" s="12" t="s">
        <v>31</v>
      </c>
      <c r="AX1082" s="12" t="s">
        <v>69</v>
      </c>
      <c r="AY1082" s="222" t="s">
        <v>180</v>
      </c>
    </row>
    <row r="1083" s="12" customFormat="1">
      <c r="A1083" s="12"/>
      <c r="B1083" s="211"/>
      <c r="C1083" s="212"/>
      <c r="D1083" s="213" t="s">
        <v>189</v>
      </c>
      <c r="E1083" s="214" t="s">
        <v>19</v>
      </c>
      <c r="F1083" s="215" t="s">
        <v>1037</v>
      </c>
      <c r="G1083" s="212"/>
      <c r="H1083" s="216">
        <v>0.27900000000000003</v>
      </c>
      <c r="I1083" s="217"/>
      <c r="J1083" s="212"/>
      <c r="K1083" s="212"/>
      <c r="L1083" s="218"/>
      <c r="M1083" s="219"/>
      <c r="N1083" s="220"/>
      <c r="O1083" s="220"/>
      <c r="P1083" s="220"/>
      <c r="Q1083" s="220"/>
      <c r="R1083" s="220"/>
      <c r="S1083" s="220"/>
      <c r="T1083" s="221"/>
      <c r="U1083" s="12"/>
      <c r="V1083" s="12"/>
      <c r="W1083" s="12"/>
      <c r="X1083" s="12"/>
      <c r="Y1083" s="12"/>
      <c r="Z1083" s="12"/>
      <c r="AA1083" s="12"/>
      <c r="AB1083" s="12"/>
      <c r="AC1083" s="12"/>
      <c r="AD1083" s="12"/>
      <c r="AE1083" s="12"/>
      <c r="AT1083" s="222" t="s">
        <v>189</v>
      </c>
      <c r="AU1083" s="222" t="s">
        <v>77</v>
      </c>
      <c r="AV1083" s="12" t="s">
        <v>79</v>
      </c>
      <c r="AW1083" s="12" t="s">
        <v>31</v>
      </c>
      <c r="AX1083" s="12" t="s">
        <v>69</v>
      </c>
      <c r="AY1083" s="222" t="s">
        <v>180</v>
      </c>
    </row>
    <row r="1084" s="12" customFormat="1">
      <c r="A1084" s="12"/>
      <c r="B1084" s="211"/>
      <c r="C1084" s="212"/>
      <c r="D1084" s="213" t="s">
        <v>189</v>
      </c>
      <c r="E1084" s="214" t="s">
        <v>19</v>
      </c>
      <c r="F1084" s="215" t="s">
        <v>1038</v>
      </c>
      <c r="G1084" s="212"/>
      <c r="H1084" s="216">
        <v>0.40634999999999999</v>
      </c>
      <c r="I1084" s="217"/>
      <c r="J1084" s="212"/>
      <c r="K1084" s="212"/>
      <c r="L1084" s="218"/>
      <c r="M1084" s="219"/>
      <c r="N1084" s="220"/>
      <c r="O1084" s="220"/>
      <c r="P1084" s="220"/>
      <c r="Q1084" s="220"/>
      <c r="R1084" s="220"/>
      <c r="S1084" s="220"/>
      <c r="T1084" s="221"/>
      <c r="U1084" s="12"/>
      <c r="V1084" s="12"/>
      <c r="W1084" s="12"/>
      <c r="X1084" s="12"/>
      <c r="Y1084" s="12"/>
      <c r="Z1084" s="12"/>
      <c r="AA1084" s="12"/>
      <c r="AB1084" s="12"/>
      <c r="AC1084" s="12"/>
      <c r="AD1084" s="12"/>
      <c r="AE1084" s="12"/>
      <c r="AT1084" s="222" t="s">
        <v>189</v>
      </c>
      <c r="AU1084" s="222" t="s">
        <v>77</v>
      </c>
      <c r="AV1084" s="12" t="s">
        <v>79</v>
      </c>
      <c r="AW1084" s="12" t="s">
        <v>31</v>
      </c>
      <c r="AX1084" s="12" t="s">
        <v>69</v>
      </c>
      <c r="AY1084" s="222" t="s">
        <v>180</v>
      </c>
    </row>
    <row r="1085" s="15" customFormat="1">
      <c r="A1085" s="15"/>
      <c r="B1085" s="248"/>
      <c r="C1085" s="249"/>
      <c r="D1085" s="213" t="s">
        <v>189</v>
      </c>
      <c r="E1085" s="250" t="s">
        <v>19</v>
      </c>
      <c r="F1085" s="251" t="s">
        <v>256</v>
      </c>
      <c r="G1085" s="249"/>
      <c r="H1085" s="252">
        <v>3.1153500000000003</v>
      </c>
      <c r="I1085" s="253"/>
      <c r="J1085" s="249"/>
      <c r="K1085" s="249"/>
      <c r="L1085" s="254"/>
      <c r="M1085" s="255"/>
      <c r="N1085" s="256"/>
      <c r="O1085" s="256"/>
      <c r="P1085" s="256"/>
      <c r="Q1085" s="256"/>
      <c r="R1085" s="256"/>
      <c r="S1085" s="256"/>
      <c r="T1085" s="257"/>
      <c r="U1085" s="15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58" t="s">
        <v>189</v>
      </c>
      <c r="AU1085" s="258" t="s">
        <v>77</v>
      </c>
      <c r="AV1085" s="15" t="s">
        <v>195</v>
      </c>
      <c r="AW1085" s="15" t="s">
        <v>31</v>
      </c>
      <c r="AX1085" s="15" t="s">
        <v>69</v>
      </c>
      <c r="AY1085" s="258" t="s">
        <v>180</v>
      </c>
    </row>
    <row r="1086" s="14" customFormat="1">
      <c r="A1086" s="14"/>
      <c r="B1086" s="238"/>
      <c r="C1086" s="239"/>
      <c r="D1086" s="213" t="s">
        <v>189</v>
      </c>
      <c r="E1086" s="240" t="s">
        <v>19</v>
      </c>
      <c r="F1086" s="241" t="s">
        <v>270</v>
      </c>
      <c r="G1086" s="239"/>
      <c r="H1086" s="240" t="s">
        <v>19</v>
      </c>
      <c r="I1086" s="242"/>
      <c r="J1086" s="239"/>
      <c r="K1086" s="239"/>
      <c r="L1086" s="243"/>
      <c r="M1086" s="244"/>
      <c r="N1086" s="245"/>
      <c r="O1086" s="245"/>
      <c r="P1086" s="245"/>
      <c r="Q1086" s="245"/>
      <c r="R1086" s="245"/>
      <c r="S1086" s="245"/>
      <c r="T1086" s="246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47" t="s">
        <v>189</v>
      </c>
      <c r="AU1086" s="247" t="s">
        <v>77</v>
      </c>
      <c r="AV1086" s="14" t="s">
        <v>77</v>
      </c>
      <c r="AW1086" s="14" t="s">
        <v>31</v>
      </c>
      <c r="AX1086" s="14" t="s">
        <v>69</v>
      </c>
      <c r="AY1086" s="247" t="s">
        <v>180</v>
      </c>
    </row>
    <row r="1087" s="14" customFormat="1">
      <c r="A1087" s="14"/>
      <c r="B1087" s="238"/>
      <c r="C1087" s="239"/>
      <c r="D1087" s="213" t="s">
        <v>189</v>
      </c>
      <c r="E1087" s="240" t="s">
        <v>19</v>
      </c>
      <c r="F1087" s="241" t="s">
        <v>1018</v>
      </c>
      <c r="G1087" s="239"/>
      <c r="H1087" s="240" t="s">
        <v>19</v>
      </c>
      <c r="I1087" s="242"/>
      <c r="J1087" s="239"/>
      <c r="K1087" s="239"/>
      <c r="L1087" s="243"/>
      <c r="M1087" s="244"/>
      <c r="N1087" s="245"/>
      <c r="O1087" s="245"/>
      <c r="P1087" s="245"/>
      <c r="Q1087" s="245"/>
      <c r="R1087" s="245"/>
      <c r="S1087" s="245"/>
      <c r="T1087" s="246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7" t="s">
        <v>189</v>
      </c>
      <c r="AU1087" s="247" t="s">
        <v>77</v>
      </c>
      <c r="AV1087" s="14" t="s">
        <v>77</v>
      </c>
      <c r="AW1087" s="14" t="s">
        <v>31</v>
      </c>
      <c r="AX1087" s="14" t="s">
        <v>69</v>
      </c>
      <c r="AY1087" s="247" t="s">
        <v>180</v>
      </c>
    </row>
    <row r="1088" s="12" customFormat="1">
      <c r="A1088" s="12"/>
      <c r="B1088" s="211"/>
      <c r="C1088" s="212"/>
      <c r="D1088" s="213" t="s">
        <v>189</v>
      </c>
      <c r="E1088" s="214" t="s">
        <v>19</v>
      </c>
      <c r="F1088" s="215" t="s">
        <v>1039</v>
      </c>
      <c r="G1088" s="212"/>
      <c r="H1088" s="216">
        <v>2.9119999999999999</v>
      </c>
      <c r="I1088" s="217"/>
      <c r="J1088" s="212"/>
      <c r="K1088" s="212"/>
      <c r="L1088" s="218"/>
      <c r="M1088" s="219"/>
      <c r="N1088" s="220"/>
      <c r="O1088" s="220"/>
      <c r="P1088" s="220"/>
      <c r="Q1088" s="220"/>
      <c r="R1088" s="220"/>
      <c r="S1088" s="220"/>
      <c r="T1088" s="221"/>
      <c r="U1088" s="12"/>
      <c r="V1088" s="12"/>
      <c r="W1088" s="12"/>
      <c r="X1088" s="12"/>
      <c r="Y1088" s="12"/>
      <c r="Z1088" s="12"/>
      <c r="AA1088" s="12"/>
      <c r="AB1088" s="12"/>
      <c r="AC1088" s="12"/>
      <c r="AD1088" s="12"/>
      <c r="AE1088" s="12"/>
      <c r="AT1088" s="222" t="s">
        <v>189</v>
      </c>
      <c r="AU1088" s="222" t="s">
        <v>77</v>
      </c>
      <c r="AV1088" s="12" t="s">
        <v>79</v>
      </c>
      <c r="AW1088" s="12" t="s">
        <v>31</v>
      </c>
      <c r="AX1088" s="12" t="s">
        <v>69</v>
      </c>
      <c r="AY1088" s="222" t="s">
        <v>180</v>
      </c>
    </row>
    <row r="1089" s="12" customFormat="1">
      <c r="A1089" s="12"/>
      <c r="B1089" s="211"/>
      <c r="C1089" s="212"/>
      <c r="D1089" s="213" t="s">
        <v>189</v>
      </c>
      <c r="E1089" s="214" t="s">
        <v>19</v>
      </c>
      <c r="F1089" s="215" t="s">
        <v>1030</v>
      </c>
      <c r="G1089" s="212"/>
      <c r="H1089" s="216">
        <v>8.4280000000000008</v>
      </c>
      <c r="I1089" s="217"/>
      <c r="J1089" s="212"/>
      <c r="K1089" s="212"/>
      <c r="L1089" s="218"/>
      <c r="M1089" s="219"/>
      <c r="N1089" s="220"/>
      <c r="O1089" s="220"/>
      <c r="P1089" s="220"/>
      <c r="Q1089" s="220"/>
      <c r="R1089" s="220"/>
      <c r="S1089" s="220"/>
      <c r="T1089" s="221"/>
      <c r="U1089" s="12"/>
      <c r="V1089" s="12"/>
      <c r="W1089" s="12"/>
      <c r="X1089" s="12"/>
      <c r="Y1089" s="12"/>
      <c r="Z1089" s="12"/>
      <c r="AA1089" s="12"/>
      <c r="AB1089" s="12"/>
      <c r="AC1089" s="12"/>
      <c r="AD1089" s="12"/>
      <c r="AE1089" s="12"/>
      <c r="AT1089" s="222" t="s">
        <v>189</v>
      </c>
      <c r="AU1089" s="222" t="s">
        <v>77</v>
      </c>
      <c r="AV1089" s="12" t="s">
        <v>79</v>
      </c>
      <c r="AW1089" s="12" t="s">
        <v>31</v>
      </c>
      <c r="AX1089" s="12" t="s">
        <v>69</v>
      </c>
      <c r="AY1089" s="222" t="s">
        <v>180</v>
      </c>
    </row>
    <row r="1090" s="12" customFormat="1">
      <c r="A1090" s="12"/>
      <c r="B1090" s="211"/>
      <c r="C1090" s="212"/>
      <c r="D1090" s="213" t="s">
        <v>189</v>
      </c>
      <c r="E1090" s="214" t="s">
        <v>19</v>
      </c>
      <c r="F1090" s="215" t="s">
        <v>1040</v>
      </c>
      <c r="G1090" s="212"/>
      <c r="H1090" s="216">
        <v>1.3020000000000001</v>
      </c>
      <c r="I1090" s="217"/>
      <c r="J1090" s="212"/>
      <c r="K1090" s="212"/>
      <c r="L1090" s="218"/>
      <c r="M1090" s="219"/>
      <c r="N1090" s="220"/>
      <c r="O1090" s="220"/>
      <c r="P1090" s="220"/>
      <c r="Q1090" s="220"/>
      <c r="R1090" s="220"/>
      <c r="S1090" s="220"/>
      <c r="T1090" s="221"/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T1090" s="222" t="s">
        <v>189</v>
      </c>
      <c r="AU1090" s="222" t="s">
        <v>77</v>
      </c>
      <c r="AV1090" s="12" t="s">
        <v>79</v>
      </c>
      <c r="AW1090" s="12" t="s">
        <v>31</v>
      </c>
      <c r="AX1090" s="12" t="s">
        <v>69</v>
      </c>
      <c r="AY1090" s="222" t="s">
        <v>180</v>
      </c>
    </row>
    <row r="1091" s="14" customFormat="1">
      <c r="A1091" s="14"/>
      <c r="B1091" s="238"/>
      <c r="C1091" s="239"/>
      <c r="D1091" s="213" t="s">
        <v>189</v>
      </c>
      <c r="E1091" s="240" t="s">
        <v>19</v>
      </c>
      <c r="F1091" s="241" t="s">
        <v>1041</v>
      </c>
      <c r="G1091" s="239"/>
      <c r="H1091" s="240" t="s">
        <v>19</v>
      </c>
      <c r="I1091" s="242"/>
      <c r="J1091" s="239"/>
      <c r="K1091" s="239"/>
      <c r="L1091" s="243"/>
      <c r="M1091" s="244"/>
      <c r="N1091" s="245"/>
      <c r="O1091" s="245"/>
      <c r="P1091" s="245"/>
      <c r="Q1091" s="245"/>
      <c r="R1091" s="245"/>
      <c r="S1091" s="245"/>
      <c r="T1091" s="246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47" t="s">
        <v>189</v>
      </c>
      <c r="AU1091" s="247" t="s">
        <v>77</v>
      </c>
      <c r="AV1091" s="14" t="s">
        <v>77</v>
      </c>
      <c r="AW1091" s="14" t="s">
        <v>31</v>
      </c>
      <c r="AX1091" s="14" t="s">
        <v>69</v>
      </c>
      <c r="AY1091" s="247" t="s">
        <v>180</v>
      </c>
    </row>
    <row r="1092" s="15" customFormat="1">
      <c r="A1092" s="15"/>
      <c r="B1092" s="248"/>
      <c r="C1092" s="249"/>
      <c r="D1092" s="213" t="s">
        <v>189</v>
      </c>
      <c r="E1092" s="250" t="s">
        <v>19</v>
      </c>
      <c r="F1092" s="251" t="s">
        <v>256</v>
      </c>
      <c r="G1092" s="249"/>
      <c r="H1092" s="252">
        <v>12.642</v>
      </c>
      <c r="I1092" s="253"/>
      <c r="J1092" s="249"/>
      <c r="K1092" s="249"/>
      <c r="L1092" s="254"/>
      <c r="M1092" s="255"/>
      <c r="N1092" s="256"/>
      <c r="O1092" s="256"/>
      <c r="P1092" s="256"/>
      <c r="Q1092" s="256"/>
      <c r="R1092" s="256"/>
      <c r="S1092" s="256"/>
      <c r="T1092" s="257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58" t="s">
        <v>189</v>
      </c>
      <c r="AU1092" s="258" t="s">
        <v>77</v>
      </c>
      <c r="AV1092" s="15" t="s">
        <v>195</v>
      </c>
      <c r="AW1092" s="15" t="s">
        <v>31</v>
      </c>
      <c r="AX1092" s="15" t="s">
        <v>69</v>
      </c>
      <c r="AY1092" s="258" t="s">
        <v>180</v>
      </c>
    </row>
    <row r="1093" s="14" customFormat="1">
      <c r="A1093" s="14"/>
      <c r="B1093" s="238"/>
      <c r="C1093" s="239"/>
      <c r="D1093" s="213" t="s">
        <v>189</v>
      </c>
      <c r="E1093" s="240" t="s">
        <v>19</v>
      </c>
      <c r="F1093" s="241" t="s">
        <v>661</v>
      </c>
      <c r="G1093" s="239"/>
      <c r="H1093" s="240" t="s">
        <v>19</v>
      </c>
      <c r="I1093" s="242"/>
      <c r="J1093" s="239"/>
      <c r="K1093" s="239"/>
      <c r="L1093" s="243"/>
      <c r="M1093" s="244"/>
      <c r="N1093" s="245"/>
      <c r="O1093" s="245"/>
      <c r="P1093" s="245"/>
      <c r="Q1093" s="245"/>
      <c r="R1093" s="245"/>
      <c r="S1093" s="245"/>
      <c r="T1093" s="246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47" t="s">
        <v>189</v>
      </c>
      <c r="AU1093" s="247" t="s">
        <v>77</v>
      </c>
      <c r="AV1093" s="14" t="s">
        <v>77</v>
      </c>
      <c r="AW1093" s="14" t="s">
        <v>31</v>
      </c>
      <c r="AX1093" s="14" t="s">
        <v>69</v>
      </c>
      <c r="AY1093" s="247" t="s">
        <v>180</v>
      </c>
    </row>
    <row r="1094" s="14" customFormat="1">
      <c r="A1094" s="14"/>
      <c r="B1094" s="238"/>
      <c r="C1094" s="239"/>
      <c r="D1094" s="213" t="s">
        <v>189</v>
      </c>
      <c r="E1094" s="240" t="s">
        <v>19</v>
      </c>
      <c r="F1094" s="241" t="s">
        <v>1034</v>
      </c>
      <c r="G1094" s="239"/>
      <c r="H1094" s="240" t="s">
        <v>19</v>
      </c>
      <c r="I1094" s="242"/>
      <c r="J1094" s="239"/>
      <c r="K1094" s="239"/>
      <c r="L1094" s="243"/>
      <c r="M1094" s="244"/>
      <c r="N1094" s="245"/>
      <c r="O1094" s="245"/>
      <c r="P1094" s="245"/>
      <c r="Q1094" s="245"/>
      <c r="R1094" s="245"/>
      <c r="S1094" s="245"/>
      <c r="T1094" s="24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47" t="s">
        <v>189</v>
      </c>
      <c r="AU1094" s="247" t="s">
        <v>77</v>
      </c>
      <c r="AV1094" s="14" t="s">
        <v>77</v>
      </c>
      <c r="AW1094" s="14" t="s">
        <v>31</v>
      </c>
      <c r="AX1094" s="14" t="s">
        <v>69</v>
      </c>
      <c r="AY1094" s="247" t="s">
        <v>180</v>
      </c>
    </row>
    <row r="1095" s="12" customFormat="1">
      <c r="A1095" s="12"/>
      <c r="B1095" s="211"/>
      <c r="C1095" s="212"/>
      <c r="D1095" s="213" t="s">
        <v>189</v>
      </c>
      <c r="E1095" s="214" t="s">
        <v>19</v>
      </c>
      <c r="F1095" s="215" t="s">
        <v>1042</v>
      </c>
      <c r="G1095" s="212"/>
      <c r="H1095" s="216">
        <v>2.649</v>
      </c>
      <c r="I1095" s="217"/>
      <c r="J1095" s="212"/>
      <c r="K1095" s="212"/>
      <c r="L1095" s="218"/>
      <c r="M1095" s="219"/>
      <c r="N1095" s="220"/>
      <c r="O1095" s="220"/>
      <c r="P1095" s="220"/>
      <c r="Q1095" s="220"/>
      <c r="R1095" s="220"/>
      <c r="S1095" s="220"/>
      <c r="T1095" s="221"/>
      <c r="U1095" s="12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T1095" s="222" t="s">
        <v>189</v>
      </c>
      <c r="AU1095" s="222" t="s">
        <v>77</v>
      </c>
      <c r="AV1095" s="12" t="s">
        <v>79</v>
      </c>
      <c r="AW1095" s="12" t="s">
        <v>31</v>
      </c>
      <c r="AX1095" s="12" t="s">
        <v>69</v>
      </c>
      <c r="AY1095" s="222" t="s">
        <v>180</v>
      </c>
    </row>
    <row r="1096" s="12" customFormat="1">
      <c r="A1096" s="12"/>
      <c r="B1096" s="211"/>
      <c r="C1096" s="212"/>
      <c r="D1096" s="213" t="s">
        <v>189</v>
      </c>
      <c r="E1096" s="214" t="s">
        <v>19</v>
      </c>
      <c r="F1096" s="215" t="s">
        <v>1043</v>
      </c>
      <c r="G1096" s="212"/>
      <c r="H1096" s="216">
        <v>1.05</v>
      </c>
      <c r="I1096" s="217"/>
      <c r="J1096" s="212"/>
      <c r="K1096" s="212"/>
      <c r="L1096" s="218"/>
      <c r="M1096" s="219"/>
      <c r="N1096" s="220"/>
      <c r="O1096" s="220"/>
      <c r="P1096" s="220"/>
      <c r="Q1096" s="220"/>
      <c r="R1096" s="220"/>
      <c r="S1096" s="220"/>
      <c r="T1096" s="221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T1096" s="222" t="s">
        <v>189</v>
      </c>
      <c r="AU1096" s="222" t="s">
        <v>77</v>
      </c>
      <c r="AV1096" s="12" t="s">
        <v>79</v>
      </c>
      <c r="AW1096" s="12" t="s">
        <v>31</v>
      </c>
      <c r="AX1096" s="12" t="s">
        <v>69</v>
      </c>
      <c r="AY1096" s="222" t="s">
        <v>180</v>
      </c>
    </row>
    <row r="1097" s="12" customFormat="1">
      <c r="A1097" s="12"/>
      <c r="B1097" s="211"/>
      <c r="C1097" s="212"/>
      <c r="D1097" s="213" t="s">
        <v>189</v>
      </c>
      <c r="E1097" s="214" t="s">
        <v>19</v>
      </c>
      <c r="F1097" s="215" t="s">
        <v>1044</v>
      </c>
      <c r="G1097" s="212"/>
      <c r="H1097" s="216">
        <v>0.55484999999999995</v>
      </c>
      <c r="I1097" s="217"/>
      <c r="J1097" s="212"/>
      <c r="K1097" s="212"/>
      <c r="L1097" s="218"/>
      <c r="M1097" s="219"/>
      <c r="N1097" s="220"/>
      <c r="O1097" s="220"/>
      <c r="P1097" s="220"/>
      <c r="Q1097" s="220"/>
      <c r="R1097" s="220"/>
      <c r="S1097" s="220"/>
      <c r="T1097" s="221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T1097" s="222" t="s">
        <v>189</v>
      </c>
      <c r="AU1097" s="222" t="s">
        <v>77</v>
      </c>
      <c r="AV1097" s="12" t="s">
        <v>79</v>
      </c>
      <c r="AW1097" s="12" t="s">
        <v>31</v>
      </c>
      <c r="AX1097" s="12" t="s">
        <v>69</v>
      </c>
      <c r="AY1097" s="222" t="s">
        <v>180</v>
      </c>
    </row>
    <row r="1098" s="15" customFormat="1">
      <c r="A1098" s="15"/>
      <c r="B1098" s="248"/>
      <c r="C1098" s="249"/>
      <c r="D1098" s="213" t="s">
        <v>189</v>
      </c>
      <c r="E1098" s="250" t="s">
        <v>19</v>
      </c>
      <c r="F1098" s="251" t="s">
        <v>256</v>
      </c>
      <c r="G1098" s="249"/>
      <c r="H1098" s="252">
        <v>4.2538499999999999</v>
      </c>
      <c r="I1098" s="253"/>
      <c r="J1098" s="249"/>
      <c r="K1098" s="249"/>
      <c r="L1098" s="254"/>
      <c r="M1098" s="255"/>
      <c r="N1098" s="256"/>
      <c r="O1098" s="256"/>
      <c r="P1098" s="256"/>
      <c r="Q1098" s="256"/>
      <c r="R1098" s="256"/>
      <c r="S1098" s="256"/>
      <c r="T1098" s="257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T1098" s="258" t="s">
        <v>189</v>
      </c>
      <c r="AU1098" s="258" t="s">
        <v>77</v>
      </c>
      <c r="AV1098" s="15" t="s">
        <v>195</v>
      </c>
      <c r="AW1098" s="15" t="s">
        <v>31</v>
      </c>
      <c r="AX1098" s="15" t="s">
        <v>69</v>
      </c>
      <c r="AY1098" s="258" t="s">
        <v>180</v>
      </c>
    </row>
    <row r="1099" s="14" customFormat="1">
      <c r="A1099" s="14"/>
      <c r="B1099" s="238"/>
      <c r="C1099" s="239"/>
      <c r="D1099" s="213" t="s">
        <v>189</v>
      </c>
      <c r="E1099" s="240" t="s">
        <v>19</v>
      </c>
      <c r="F1099" s="241" t="s">
        <v>835</v>
      </c>
      <c r="G1099" s="239"/>
      <c r="H1099" s="240" t="s">
        <v>19</v>
      </c>
      <c r="I1099" s="242"/>
      <c r="J1099" s="239"/>
      <c r="K1099" s="239"/>
      <c r="L1099" s="243"/>
      <c r="M1099" s="244"/>
      <c r="N1099" s="245"/>
      <c r="O1099" s="245"/>
      <c r="P1099" s="245"/>
      <c r="Q1099" s="245"/>
      <c r="R1099" s="245"/>
      <c r="S1099" s="245"/>
      <c r="T1099" s="246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47" t="s">
        <v>189</v>
      </c>
      <c r="AU1099" s="247" t="s">
        <v>77</v>
      </c>
      <c r="AV1099" s="14" t="s">
        <v>77</v>
      </c>
      <c r="AW1099" s="14" t="s">
        <v>31</v>
      </c>
      <c r="AX1099" s="14" t="s">
        <v>69</v>
      </c>
      <c r="AY1099" s="247" t="s">
        <v>180</v>
      </c>
    </row>
    <row r="1100" s="12" customFormat="1">
      <c r="A1100" s="12"/>
      <c r="B1100" s="211"/>
      <c r="C1100" s="212"/>
      <c r="D1100" s="213" t="s">
        <v>189</v>
      </c>
      <c r="E1100" s="214" t="s">
        <v>19</v>
      </c>
      <c r="F1100" s="215" t="s">
        <v>1045</v>
      </c>
      <c r="G1100" s="212"/>
      <c r="H1100" s="216">
        <v>38.399999999999999</v>
      </c>
      <c r="I1100" s="217"/>
      <c r="J1100" s="212"/>
      <c r="K1100" s="212"/>
      <c r="L1100" s="218"/>
      <c r="M1100" s="219"/>
      <c r="N1100" s="220"/>
      <c r="O1100" s="220"/>
      <c r="P1100" s="220"/>
      <c r="Q1100" s="220"/>
      <c r="R1100" s="220"/>
      <c r="S1100" s="220"/>
      <c r="T1100" s="221"/>
      <c r="U1100" s="12"/>
      <c r="V1100" s="12"/>
      <c r="W1100" s="12"/>
      <c r="X1100" s="12"/>
      <c r="Y1100" s="12"/>
      <c r="Z1100" s="12"/>
      <c r="AA1100" s="12"/>
      <c r="AB1100" s="12"/>
      <c r="AC1100" s="12"/>
      <c r="AD1100" s="12"/>
      <c r="AE1100" s="12"/>
      <c r="AT1100" s="222" t="s">
        <v>189</v>
      </c>
      <c r="AU1100" s="222" t="s">
        <v>77</v>
      </c>
      <c r="AV1100" s="12" t="s">
        <v>79</v>
      </c>
      <c r="AW1100" s="12" t="s">
        <v>31</v>
      </c>
      <c r="AX1100" s="12" t="s">
        <v>69</v>
      </c>
      <c r="AY1100" s="222" t="s">
        <v>180</v>
      </c>
    </row>
    <row r="1101" s="12" customFormat="1">
      <c r="A1101" s="12"/>
      <c r="B1101" s="211"/>
      <c r="C1101" s="212"/>
      <c r="D1101" s="213" t="s">
        <v>189</v>
      </c>
      <c r="E1101" s="214" t="s">
        <v>19</v>
      </c>
      <c r="F1101" s="215" t="s">
        <v>1046</v>
      </c>
      <c r="G1101" s="212"/>
      <c r="H1101" s="216">
        <v>6.1440000000000001</v>
      </c>
      <c r="I1101" s="217"/>
      <c r="J1101" s="212"/>
      <c r="K1101" s="212"/>
      <c r="L1101" s="218"/>
      <c r="M1101" s="219"/>
      <c r="N1101" s="220"/>
      <c r="O1101" s="220"/>
      <c r="P1101" s="220"/>
      <c r="Q1101" s="220"/>
      <c r="R1101" s="220"/>
      <c r="S1101" s="220"/>
      <c r="T1101" s="221"/>
      <c r="U1101" s="12"/>
      <c r="V1101" s="12"/>
      <c r="W1101" s="12"/>
      <c r="X1101" s="12"/>
      <c r="Y1101" s="12"/>
      <c r="Z1101" s="12"/>
      <c r="AA1101" s="12"/>
      <c r="AB1101" s="12"/>
      <c r="AC1101" s="12"/>
      <c r="AD1101" s="12"/>
      <c r="AE1101" s="12"/>
      <c r="AT1101" s="222" t="s">
        <v>189</v>
      </c>
      <c r="AU1101" s="222" t="s">
        <v>77</v>
      </c>
      <c r="AV1101" s="12" t="s">
        <v>79</v>
      </c>
      <c r="AW1101" s="12" t="s">
        <v>31</v>
      </c>
      <c r="AX1101" s="12" t="s">
        <v>69</v>
      </c>
      <c r="AY1101" s="222" t="s">
        <v>180</v>
      </c>
    </row>
    <row r="1102" s="15" customFormat="1">
      <c r="A1102" s="15"/>
      <c r="B1102" s="248"/>
      <c r="C1102" s="249"/>
      <c r="D1102" s="213" t="s">
        <v>189</v>
      </c>
      <c r="E1102" s="250" t="s">
        <v>19</v>
      </c>
      <c r="F1102" s="251" t="s">
        <v>256</v>
      </c>
      <c r="G1102" s="249"/>
      <c r="H1102" s="252">
        <v>44.543999999999997</v>
      </c>
      <c r="I1102" s="253"/>
      <c r="J1102" s="249"/>
      <c r="K1102" s="249"/>
      <c r="L1102" s="254"/>
      <c r="M1102" s="255"/>
      <c r="N1102" s="256"/>
      <c r="O1102" s="256"/>
      <c r="P1102" s="256"/>
      <c r="Q1102" s="256"/>
      <c r="R1102" s="256"/>
      <c r="S1102" s="256"/>
      <c r="T1102" s="257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58" t="s">
        <v>189</v>
      </c>
      <c r="AU1102" s="258" t="s">
        <v>77</v>
      </c>
      <c r="AV1102" s="15" t="s">
        <v>195</v>
      </c>
      <c r="AW1102" s="15" t="s">
        <v>31</v>
      </c>
      <c r="AX1102" s="15" t="s">
        <v>69</v>
      </c>
      <c r="AY1102" s="258" t="s">
        <v>180</v>
      </c>
    </row>
    <row r="1103" s="14" customFormat="1">
      <c r="A1103" s="14"/>
      <c r="B1103" s="238"/>
      <c r="C1103" s="239"/>
      <c r="D1103" s="213" t="s">
        <v>189</v>
      </c>
      <c r="E1103" s="240" t="s">
        <v>19</v>
      </c>
      <c r="F1103" s="241" t="s">
        <v>843</v>
      </c>
      <c r="G1103" s="239"/>
      <c r="H1103" s="240" t="s">
        <v>19</v>
      </c>
      <c r="I1103" s="242"/>
      <c r="J1103" s="239"/>
      <c r="K1103" s="239"/>
      <c r="L1103" s="243"/>
      <c r="M1103" s="244"/>
      <c r="N1103" s="245"/>
      <c r="O1103" s="245"/>
      <c r="P1103" s="245"/>
      <c r="Q1103" s="245"/>
      <c r="R1103" s="245"/>
      <c r="S1103" s="245"/>
      <c r="T1103" s="246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T1103" s="247" t="s">
        <v>189</v>
      </c>
      <c r="AU1103" s="247" t="s">
        <v>77</v>
      </c>
      <c r="AV1103" s="14" t="s">
        <v>77</v>
      </c>
      <c r="AW1103" s="14" t="s">
        <v>31</v>
      </c>
      <c r="AX1103" s="14" t="s">
        <v>69</v>
      </c>
      <c r="AY1103" s="247" t="s">
        <v>180</v>
      </c>
    </row>
    <row r="1104" s="12" customFormat="1">
      <c r="A1104" s="12"/>
      <c r="B1104" s="211"/>
      <c r="C1104" s="212"/>
      <c r="D1104" s="213" t="s">
        <v>189</v>
      </c>
      <c r="E1104" s="214" t="s">
        <v>19</v>
      </c>
      <c r="F1104" s="215" t="s">
        <v>1047</v>
      </c>
      <c r="G1104" s="212"/>
      <c r="H1104" s="216">
        <v>20.399999999999999</v>
      </c>
      <c r="I1104" s="217"/>
      <c r="J1104" s="212"/>
      <c r="K1104" s="212"/>
      <c r="L1104" s="218"/>
      <c r="M1104" s="219"/>
      <c r="N1104" s="220"/>
      <c r="O1104" s="220"/>
      <c r="P1104" s="220"/>
      <c r="Q1104" s="220"/>
      <c r="R1104" s="220"/>
      <c r="S1104" s="220"/>
      <c r="T1104" s="221"/>
      <c r="U1104" s="12"/>
      <c r="V1104" s="12"/>
      <c r="W1104" s="12"/>
      <c r="X1104" s="12"/>
      <c r="Y1104" s="12"/>
      <c r="Z1104" s="12"/>
      <c r="AA1104" s="12"/>
      <c r="AB1104" s="12"/>
      <c r="AC1104" s="12"/>
      <c r="AD1104" s="12"/>
      <c r="AE1104" s="12"/>
      <c r="AT1104" s="222" t="s">
        <v>189</v>
      </c>
      <c r="AU1104" s="222" t="s">
        <v>77</v>
      </c>
      <c r="AV1104" s="12" t="s">
        <v>79</v>
      </c>
      <c r="AW1104" s="12" t="s">
        <v>31</v>
      </c>
      <c r="AX1104" s="12" t="s">
        <v>69</v>
      </c>
      <c r="AY1104" s="222" t="s">
        <v>180</v>
      </c>
    </row>
    <row r="1105" s="12" customFormat="1">
      <c r="A1105" s="12"/>
      <c r="B1105" s="211"/>
      <c r="C1105" s="212"/>
      <c r="D1105" s="213" t="s">
        <v>189</v>
      </c>
      <c r="E1105" s="214" t="s">
        <v>19</v>
      </c>
      <c r="F1105" s="215" t="s">
        <v>1048</v>
      </c>
      <c r="G1105" s="212"/>
      <c r="H1105" s="216">
        <v>3.0600000000000001</v>
      </c>
      <c r="I1105" s="217"/>
      <c r="J1105" s="212"/>
      <c r="K1105" s="212"/>
      <c r="L1105" s="218"/>
      <c r="M1105" s="219"/>
      <c r="N1105" s="220"/>
      <c r="O1105" s="220"/>
      <c r="P1105" s="220"/>
      <c r="Q1105" s="220"/>
      <c r="R1105" s="220"/>
      <c r="S1105" s="220"/>
      <c r="T1105" s="221"/>
      <c r="U1105" s="12"/>
      <c r="V1105" s="12"/>
      <c r="W1105" s="12"/>
      <c r="X1105" s="12"/>
      <c r="Y1105" s="12"/>
      <c r="Z1105" s="12"/>
      <c r="AA1105" s="12"/>
      <c r="AB1105" s="12"/>
      <c r="AC1105" s="12"/>
      <c r="AD1105" s="12"/>
      <c r="AE1105" s="12"/>
      <c r="AT1105" s="222" t="s">
        <v>189</v>
      </c>
      <c r="AU1105" s="222" t="s">
        <v>77</v>
      </c>
      <c r="AV1105" s="12" t="s">
        <v>79</v>
      </c>
      <c r="AW1105" s="12" t="s">
        <v>31</v>
      </c>
      <c r="AX1105" s="12" t="s">
        <v>69</v>
      </c>
      <c r="AY1105" s="222" t="s">
        <v>180</v>
      </c>
    </row>
    <row r="1106" s="15" customFormat="1">
      <c r="A1106" s="15"/>
      <c r="B1106" s="248"/>
      <c r="C1106" s="249"/>
      <c r="D1106" s="213" t="s">
        <v>189</v>
      </c>
      <c r="E1106" s="250" t="s">
        <v>19</v>
      </c>
      <c r="F1106" s="251" t="s">
        <v>256</v>
      </c>
      <c r="G1106" s="249"/>
      <c r="H1106" s="252">
        <v>23.459999999999997</v>
      </c>
      <c r="I1106" s="253"/>
      <c r="J1106" s="249"/>
      <c r="K1106" s="249"/>
      <c r="L1106" s="254"/>
      <c r="M1106" s="255"/>
      <c r="N1106" s="256"/>
      <c r="O1106" s="256"/>
      <c r="P1106" s="256"/>
      <c r="Q1106" s="256"/>
      <c r="R1106" s="256"/>
      <c r="S1106" s="256"/>
      <c r="T1106" s="257"/>
      <c r="U1106" s="15"/>
      <c r="V1106" s="15"/>
      <c r="W1106" s="15"/>
      <c r="X1106" s="15"/>
      <c r="Y1106" s="15"/>
      <c r="Z1106" s="15"/>
      <c r="AA1106" s="15"/>
      <c r="AB1106" s="15"/>
      <c r="AC1106" s="15"/>
      <c r="AD1106" s="15"/>
      <c r="AE1106" s="15"/>
      <c r="AT1106" s="258" t="s">
        <v>189</v>
      </c>
      <c r="AU1106" s="258" t="s">
        <v>77</v>
      </c>
      <c r="AV1106" s="15" t="s">
        <v>195</v>
      </c>
      <c r="AW1106" s="15" t="s">
        <v>31</v>
      </c>
      <c r="AX1106" s="15" t="s">
        <v>69</v>
      </c>
      <c r="AY1106" s="258" t="s">
        <v>180</v>
      </c>
    </row>
    <row r="1107" s="13" customFormat="1">
      <c r="A1107" s="13"/>
      <c r="B1107" s="223"/>
      <c r="C1107" s="224"/>
      <c r="D1107" s="213" t="s">
        <v>189</v>
      </c>
      <c r="E1107" s="225" t="s">
        <v>19</v>
      </c>
      <c r="F1107" s="226" t="s">
        <v>194</v>
      </c>
      <c r="G1107" s="224"/>
      <c r="H1107" s="227">
        <v>118.88555</v>
      </c>
      <c r="I1107" s="228"/>
      <c r="J1107" s="224"/>
      <c r="K1107" s="224"/>
      <c r="L1107" s="229"/>
      <c r="M1107" s="230"/>
      <c r="N1107" s="231"/>
      <c r="O1107" s="231"/>
      <c r="P1107" s="231"/>
      <c r="Q1107" s="231"/>
      <c r="R1107" s="231"/>
      <c r="S1107" s="231"/>
      <c r="T1107" s="232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3" t="s">
        <v>189</v>
      </c>
      <c r="AU1107" s="233" t="s">
        <v>77</v>
      </c>
      <c r="AV1107" s="13" t="s">
        <v>185</v>
      </c>
      <c r="AW1107" s="13" t="s">
        <v>31</v>
      </c>
      <c r="AX1107" s="13" t="s">
        <v>77</v>
      </c>
      <c r="AY1107" s="233" t="s">
        <v>180</v>
      </c>
    </row>
    <row r="1108" s="2" customFormat="1" ht="44.25" customHeight="1">
      <c r="A1108" s="40"/>
      <c r="B1108" s="41"/>
      <c r="C1108" s="198" t="s">
        <v>1049</v>
      </c>
      <c r="D1108" s="198" t="s">
        <v>181</v>
      </c>
      <c r="E1108" s="199" t="s">
        <v>1050</v>
      </c>
      <c r="F1108" s="200" t="s">
        <v>1051</v>
      </c>
      <c r="G1108" s="201" t="s">
        <v>307</v>
      </c>
      <c r="H1108" s="202">
        <v>278.185</v>
      </c>
      <c r="I1108" s="203"/>
      <c r="J1108" s="204">
        <f>ROUND(I1108*H1108,2)</f>
        <v>0</v>
      </c>
      <c r="K1108" s="200" t="s">
        <v>19</v>
      </c>
      <c r="L1108" s="46"/>
      <c r="M1108" s="205" t="s">
        <v>19</v>
      </c>
      <c r="N1108" s="206" t="s">
        <v>40</v>
      </c>
      <c r="O1108" s="86"/>
      <c r="P1108" s="207">
        <f>O1108*H1108</f>
        <v>0</v>
      </c>
      <c r="Q1108" s="207">
        <v>0</v>
      </c>
      <c r="R1108" s="207">
        <f>Q1108*H1108</f>
        <v>0</v>
      </c>
      <c r="S1108" s="207">
        <v>0</v>
      </c>
      <c r="T1108" s="208">
        <f>S1108*H1108</f>
        <v>0</v>
      </c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R1108" s="209" t="s">
        <v>216</v>
      </c>
      <c r="AT1108" s="209" t="s">
        <v>181</v>
      </c>
      <c r="AU1108" s="209" t="s">
        <v>77</v>
      </c>
      <c r="AY1108" s="19" t="s">
        <v>180</v>
      </c>
      <c r="BE1108" s="210">
        <f>IF(N1108="základní",J1108,0)</f>
        <v>0</v>
      </c>
      <c r="BF1108" s="210">
        <f>IF(N1108="snížená",J1108,0)</f>
        <v>0</v>
      </c>
      <c r="BG1108" s="210">
        <f>IF(N1108="zákl. přenesená",J1108,0)</f>
        <v>0</v>
      </c>
      <c r="BH1108" s="210">
        <f>IF(N1108="sníž. přenesená",J1108,0)</f>
        <v>0</v>
      </c>
      <c r="BI1108" s="210">
        <f>IF(N1108="nulová",J1108,0)</f>
        <v>0</v>
      </c>
      <c r="BJ1108" s="19" t="s">
        <v>77</v>
      </c>
      <c r="BK1108" s="210">
        <f>ROUND(I1108*H1108,2)</f>
        <v>0</v>
      </c>
      <c r="BL1108" s="19" t="s">
        <v>216</v>
      </c>
      <c r="BM1108" s="209" t="s">
        <v>1052</v>
      </c>
    </row>
    <row r="1109" s="14" customFormat="1">
      <c r="A1109" s="14"/>
      <c r="B1109" s="238"/>
      <c r="C1109" s="239"/>
      <c r="D1109" s="213" t="s">
        <v>189</v>
      </c>
      <c r="E1109" s="240" t="s">
        <v>19</v>
      </c>
      <c r="F1109" s="241" t="s">
        <v>655</v>
      </c>
      <c r="G1109" s="239"/>
      <c r="H1109" s="240" t="s">
        <v>19</v>
      </c>
      <c r="I1109" s="242"/>
      <c r="J1109" s="239"/>
      <c r="K1109" s="239"/>
      <c r="L1109" s="243"/>
      <c r="M1109" s="244"/>
      <c r="N1109" s="245"/>
      <c r="O1109" s="245"/>
      <c r="P1109" s="245"/>
      <c r="Q1109" s="245"/>
      <c r="R1109" s="245"/>
      <c r="S1109" s="245"/>
      <c r="T1109" s="246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47" t="s">
        <v>189</v>
      </c>
      <c r="AU1109" s="247" t="s">
        <v>77</v>
      </c>
      <c r="AV1109" s="14" t="s">
        <v>77</v>
      </c>
      <c r="AW1109" s="14" t="s">
        <v>31</v>
      </c>
      <c r="AX1109" s="14" t="s">
        <v>69</v>
      </c>
      <c r="AY1109" s="247" t="s">
        <v>180</v>
      </c>
    </row>
    <row r="1110" s="14" customFormat="1">
      <c r="A1110" s="14"/>
      <c r="B1110" s="238"/>
      <c r="C1110" s="239"/>
      <c r="D1110" s="213" t="s">
        <v>189</v>
      </c>
      <c r="E1110" s="240" t="s">
        <v>19</v>
      </c>
      <c r="F1110" s="241" t="s">
        <v>963</v>
      </c>
      <c r="G1110" s="239"/>
      <c r="H1110" s="240" t="s">
        <v>19</v>
      </c>
      <c r="I1110" s="242"/>
      <c r="J1110" s="239"/>
      <c r="K1110" s="239"/>
      <c r="L1110" s="243"/>
      <c r="M1110" s="244"/>
      <c r="N1110" s="245"/>
      <c r="O1110" s="245"/>
      <c r="P1110" s="245"/>
      <c r="Q1110" s="245"/>
      <c r="R1110" s="245"/>
      <c r="S1110" s="245"/>
      <c r="T1110" s="246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7" t="s">
        <v>189</v>
      </c>
      <c r="AU1110" s="247" t="s">
        <v>77</v>
      </c>
      <c r="AV1110" s="14" t="s">
        <v>77</v>
      </c>
      <c r="AW1110" s="14" t="s">
        <v>31</v>
      </c>
      <c r="AX1110" s="14" t="s">
        <v>69</v>
      </c>
      <c r="AY1110" s="247" t="s">
        <v>180</v>
      </c>
    </row>
    <row r="1111" s="12" customFormat="1">
      <c r="A1111" s="12"/>
      <c r="B1111" s="211"/>
      <c r="C1111" s="212"/>
      <c r="D1111" s="213" t="s">
        <v>189</v>
      </c>
      <c r="E1111" s="214" t="s">
        <v>19</v>
      </c>
      <c r="F1111" s="215" t="s">
        <v>702</v>
      </c>
      <c r="G1111" s="212"/>
      <c r="H1111" s="216">
        <v>88.299999999999997</v>
      </c>
      <c r="I1111" s="217"/>
      <c r="J1111" s="212"/>
      <c r="K1111" s="212"/>
      <c r="L1111" s="218"/>
      <c r="M1111" s="219"/>
      <c r="N1111" s="220"/>
      <c r="O1111" s="220"/>
      <c r="P1111" s="220"/>
      <c r="Q1111" s="220"/>
      <c r="R1111" s="220"/>
      <c r="S1111" s="220"/>
      <c r="T1111" s="221"/>
      <c r="U1111" s="12"/>
      <c r="V1111" s="12"/>
      <c r="W1111" s="12"/>
      <c r="X1111" s="12"/>
      <c r="Y1111" s="12"/>
      <c r="Z1111" s="12"/>
      <c r="AA1111" s="12"/>
      <c r="AB1111" s="12"/>
      <c r="AC1111" s="12"/>
      <c r="AD1111" s="12"/>
      <c r="AE1111" s="12"/>
      <c r="AT1111" s="222" t="s">
        <v>189</v>
      </c>
      <c r="AU1111" s="222" t="s">
        <v>77</v>
      </c>
      <c r="AV1111" s="12" t="s">
        <v>79</v>
      </c>
      <c r="AW1111" s="12" t="s">
        <v>31</v>
      </c>
      <c r="AX1111" s="12" t="s">
        <v>69</v>
      </c>
      <c r="AY1111" s="222" t="s">
        <v>180</v>
      </c>
    </row>
    <row r="1112" s="12" customFormat="1">
      <c r="A1112" s="12"/>
      <c r="B1112" s="211"/>
      <c r="C1112" s="212"/>
      <c r="D1112" s="213" t="s">
        <v>189</v>
      </c>
      <c r="E1112" s="214" t="s">
        <v>19</v>
      </c>
      <c r="F1112" s="215" t="s">
        <v>689</v>
      </c>
      <c r="G1112" s="212"/>
      <c r="H1112" s="216">
        <v>9.3000000000000007</v>
      </c>
      <c r="I1112" s="217"/>
      <c r="J1112" s="212"/>
      <c r="K1112" s="212"/>
      <c r="L1112" s="218"/>
      <c r="M1112" s="219"/>
      <c r="N1112" s="220"/>
      <c r="O1112" s="220"/>
      <c r="P1112" s="220"/>
      <c r="Q1112" s="220"/>
      <c r="R1112" s="220"/>
      <c r="S1112" s="220"/>
      <c r="T1112" s="221"/>
      <c r="U1112" s="12"/>
      <c r="V1112" s="12"/>
      <c r="W1112" s="12"/>
      <c r="X1112" s="12"/>
      <c r="Y1112" s="12"/>
      <c r="Z1112" s="12"/>
      <c r="AA1112" s="12"/>
      <c r="AB1112" s="12"/>
      <c r="AC1112" s="12"/>
      <c r="AD1112" s="12"/>
      <c r="AE1112" s="12"/>
      <c r="AT1112" s="222" t="s">
        <v>189</v>
      </c>
      <c r="AU1112" s="222" t="s">
        <v>77</v>
      </c>
      <c r="AV1112" s="12" t="s">
        <v>79</v>
      </c>
      <c r="AW1112" s="12" t="s">
        <v>31</v>
      </c>
      <c r="AX1112" s="12" t="s">
        <v>69</v>
      </c>
      <c r="AY1112" s="222" t="s">
        <v>180</v>
      </c>
    </row>
    <row r="1113" s="12" customFormat="1">
      <c r="A1113" s="12"/>
      <c r="B1113" s="211"/>
      <c r="C1113" s="212"/>
      <c r="D1113" s="213" t="s">
        <v>189</v>
      </c>
      <c r="E1113" s="214" t="s">
        <v>19</v>
      </c>
      <c r="F1113" s="215" t="s">
        <v>690</v>
      </c>
      <c r="G1113" s="212"/>
      <c r="H1113" s="216">
        <v>9.3000000000000007</v>
      </c>
      <c r="I1113" s="217"/>
      <c r="J1113" s="212"/>
      <c r="K1113" s="212"/>
      <c r="L1113" s="218"/>
      <c r="M1113" s="219"/>
      <c r="N1113" s="220"/>
      <c r="O1113" s="220"/>
      <c r="P1113" s="220"/>
      <c r="Q1113" s="220"/>
      <c r="R1113" s="220"/>
      <c r="S1113" s="220"/>
      <c r="T1113" s="221"/>
      <c r="U1113" s="12"/>
      <c r="V1113" s="12"/>
      <c r="W1113" s="12"/>
      <c r="X1113" s="12"/>
      <c r="Y1113" s="12"/>
      <c r="Z1113" s="12"/>
      <c r="AA1113" s="12"/>
      <c r="AB1113" s="12"/>
      <c r="AC1113" s="12"/>
      <c r="AD1113" s="12"/>
      <c r="AE1113" s="12"/>
      <c r="AT1113" s="222" t="s">
        <v>189</v>
      </c>
      <c r="AU1113" s="222" t="s">
        <v>77</v>
      </c>
      <c r="AV1113" s="12" t="s">
        <v>79</v>
      </c>
      <c r="AW1113" s="12" t="s">
        <v>31</v>
      </c>
      <c r="AX1113" s="12" t="s">
        <v>69</v>
      </c>
      <c r="AY1113" s="222" t="s">
        <v>180</v>
      </c>
    </row>
    <row r="1114" s="12" customFormat="1">
      <c r="A1114" s="12"/>
      <c r="B1114" s="211"/>
      <c r="C1114" s="212"/>
      <c r="D1114" s="213" t="s">
        <v>189</v>
      </c>
      <c r="E1114" s="214" t="s">
        <v>19</v>
      </c>
      <c r="F1114" s="215" t="s">
        <v>691</v>
      </c>
      <c r="G1114" s="212"/>
      <c r="H1114" s="216">
        <v>11.699999999999999</v>
      </c>
      <c r="I1114" s="217"/>
      <c r="J1114" s="212"/>
      <c r="K1114" s="212"/>
      <c r="L1114" s="218"/>
      <c r="M1114" s="219"/>
      <c r="N1114" s="220"/>
      <c r="O1114" s="220"/>
      <c r="P1114" s="220"/>
      <c r="Q1114" s="220"/>
      <c r="R1114" s="220"/>
      <c r="S1114" s="220"/>
      <c r="T1114" s="221"/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T1114" s="222" t="s">
        <v>189</v>
      </c>
      <c r="AU1114" s="222" t="s">
        <v>77</v>
      </c>
      <c r="AV1114" s="12" t="s">
        <v>79</v>
      </c>
      <c r="AW1114" s="12" t="s">
        <v>31</v>
      </c>
      <c r="AX1114" s="12" t="s">
        <v>69</v>
      </c>
      <c r="AY1114" s="222" t="s">
        <v>180</v>
      </c>
    </row>
    <row r="1115" s="12" customFormat="1">
      <c r="A1115" s="12"/>
      <c r="B1115" s="211"/>
      <c r="C1115" s="212"/>
      <c r="D1115" s="213" t="s">
        <v>189</v>
      </c>
      <c r="E1115" s="214" t="s">
        <v>19</v>
      </c>
      <c r="F1115" s="215" t="s">
        <v>1053</v>
      </c>
      <c r="G1115" s="212"/>
      <c r="H1115" s="216">
        <v>17.789999999999999</v>
      </c>
      <c r="I1115" s="217"/>
      <c r="J1115" s="212"/>
      <c r="K1115" s="212"/>
      <c r="L1115" s="218"/>
      <c r="M1115" s="219"/>
      <c r="N1115" s="220"/>
      <c r="O1115" s="220"/>
      <c r="P1115" s="220"/>
      <c r="Q1115" s="220"/>
      <c r="R1115" s="220"/>
      <c r="S1115" s="220"/>
      <c r="T1115" s="221"/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T1115" s="222" t="s">
        <v>189</v>
      </c>
      <c r="AU1115" s="222" t="s">
        <v>77</v>
      </c>
      <c r="AV1115" s="12" t="s">
        <v>79</v>
      </c>
      <c r="AW1115" s="12" t="s">
        <v>31</v>
      </c>
      <c r="AX1115" s="12" t="s">
        <v>69</v>
      </c>
      <c r="AY1115" s="222" t="s">
        <v>180</v>
      </c>
    </row>
    <row r="1116" s="15" customFormat="1">
      <c r="A1116" s="15"/>
      <c r="B1116" s="248"/>
      <c r="C1116" s="249"/>
      <c r="D1116" s="213" t="s">
        <v>189</v>
      </c>
      <c r="E1116" s="250" t="s">
        <v>19</v>
      </c>
      <c r="F1116" s="251" t="s">
        <v>256</v>
      </c>
      <c r="G1116" s="249"/>
      <c r="H1116" s="252">
        <v>136.38999999999999</v>
      </c>
      <c r="I1116" s="253"/>
      <c r="J1116" s="249"/>
      <c r="K1116" s="249"/>
      <c r="L1116" s="254"/>
      <c r="M1116" s="255"/>
      <c r="N1116" s="256"/>
      <c r="O1116" s="256"/>
      <c r="P1116" s="256"/>
      <c r="Q1116" s="256"/>
      <c r="R1116" s="256"/>
      <c r="S1116" s="256"/>
      <c r="T1116" s="257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258" t="s">
        <v>189</v>
      </c>
      <c r="AU1116" s="258" t="s">
        <v>77</v>
      </c>
      <c r="AV1116" s="15" t="s">
        <v>195</v>
      </c>
      <c r="AW1116" s="15" t="s">
        <v>31</v>
      </c>
      <c r="AX1116" s="15" t="s">
        <v>69</v>
      </c>
      <c r="AY1116" s="258" t="s">
        <v>180</v>
      </c>
    </row>
    <row r="1117" s="14" customFormat="1">
      <c r="A1117" s="14"/>
      <c r="B1117" s="238"/>
      <c r="C1117" s="239"/>
      <c r="D1117" s="213" t="s">
        <v>189</v>
      </c>
      <c r="E1117" s="240" t="s">
        <v>19</v>
      </c>
      <c r="F1117" s="241" t="s">
        <v>661</v>
      </c>
      <c r="G1117" s="239"/>
      <c r="H1117" s="240" t="s">
        <v>19</v>
      </c>
      <c r="I1117" s="242"/>
      <c r="J1117" s="239"/>
      <c r="K1117" s="239"/>
      <c r="L1117" s="243"/>
      <c r="M1117" s="244"/>
      <c r="N1117" s="245"/>
      <c r="O1117" s="245"/>
      <c r="P1117" s="245"/>
      <c r="Q1117" s="245"/>
      <c r="R1117" s="245"/>
      <c r="S1117" s="245"/>
      <c r="T1117" s="246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T1117" s="247" t="s">
        <v>189</v>
      </c>
      <c r="AU1117" s="247" t="s">
        <v>77</v>
      </c>
      <c r="AV1117" s="14" t="s">
        <v>77</v>
      </c>
      <c r="AW1117" s="14" t="s">
        <v>31</v>
      </c>
      <c r="AX1117" s="14" t="s">
        <v>69</v>
      </c>
      <c r="AY1117" s="247" t="s">
        <v>180</v>
      </c>
    </row>
    <row r="1118" s="14" customFormat="1">
      <c r="A1118" s="14"/>
      <c r="B1118" s="238"/>
      <c r="C1118" s="239"/>
      <c r="D1118" s="213" t="s">
        <v>189</v>
      </c>
      <c r="E1118" s="240" t="s">
        <v>19</v>
      </c>
      <c r="F1118" s="241" t="s">
        <v>963</v>
      </c>
      <c r="G1118" s="239"/>
      <c r="H1118" s="240" t="s">
        <v>19</v>
      </c>
      <c r="I1118" s="242"/>
      <c r="J1118" s="239"/>
      <c r="K1118" s="239"/>
      <c r="L1118" s="243"/>
      <c r="M1118" s="244"/>
      <c r="N1118" s="245"/>
      <c r="O1118" s="245"/>
      <c r="P1118" s="245"/>
      <c r="Q1118" s="245"/>
      <c r="R1118" s="245"/>
      <c r="S1118" s="245"/>
      <c r="T1118" s="246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47" t="s">
        <v>189</v>
      </c>
      <c r="AU1118" s="247" t="s">
        <v>77</v>
      </c>
      <c r="AV1118" s="14" t="s">
        <v>77</v>
      </c>
      <c r="AW1118" s="14" t="s">
        <v>31</v>
      </c>
      <c r="AX1118" s="14" t="s">
        <v>69</v>
      </c>
      <c r="AY1118" s="247" t="s">
        <v>180</v>
      </c>
    </row>
    <row r="1119" s="12" customFormat="1">
      <c r="A1119" s="12"/>
      <c r="B1119" s="211"/>
      <c r="C1119" s="212"/>
      <c r="D1119" s="213" t="s">
        <v>189</v>
      </c>
      <c r="E1119" s="214" t="s">
        <v>19</v>
      </c>
      <c r="F1119" s="215" t="s">
        <v>702</v>
      </c>
      <c r="G1119" s="212"/>
      <c r="H1119" s="216">
        <v>88.299999999999997</v>
      </c>
      <c r="I1119" s="217"/>
      <c r="J1119" s="212"/>
      <c r="K1119" s="212"/>
      <c r="L1119" s="218"/>
      <c r="M1119" s="219"/>
      <c r="N1119" s="220"/>
      <c r="O1119" s="220"/>
      <c r="P1119" s="220"/>
      <c r="Q1119" s="220"/>
      <c r="R1119" s="220"/>
      <c r="S1119" s="220"/>
      <c r="T1119" s="221"/>
      <c r="U1119" s="12"/>
      <c r="V1119" s="12"/>
      <c r="W1119" s="12"/>
      <c r="X1119" s="12"/>
      <c r="Y1119" s="12"/>
      <c r="Z1119" s="12"/>
      <c r="AA1119" s="12"/>
      <c r="AB1119" s="12"/>
      <c r="AC1119" s="12"/>
      <c r="AD1119" s="12"/>
      <c r="AE1119" s="12"/>
      <c r="AT1119" s="222" t="s">
        <v>189</v>
      </c>
      <c r="AU1119" s="222" t="s">
        <v>77</v>
      </c>
      <c r="AV1119" s="12" t="s">
        <v>79</v>
      </c>
      <c r="AW1119" s="12" t="s">
        <v>31</v>
      </c>
      <c r="AX1119" s="12" t="s">
        <v>69</v>
      </c>
      <c r="AY1119" s="222" t="s">
        <v>180</v>
      </c>
    </row>
    <row r="1120" s="12" customFormat="1">
      <c r="A1120" s="12"/>
      <c r="B1120" s="211"/>
      <c r="C1120" s="212"/>
      <c r="D1120" s="213" t="s">
        <v>189</v>
      </c>
      <c r="E1120" s="214" t="s">
        <v>19</v>
      </c>
      <c r="F1120" s="215" t="s">
        <v>968</v>
      </c>
      <c r="G1120" s="212"/>
      <c r="H1120" s="216">
        <v>35</v>
      </c>
      <c r="I1120" s="217"/>
      <c r="J1120" s="212"/>
      <c r="K1120" s="212"/>
      <c r="L1120" s="218"/>
      <c r="M1120" s="219"/>
      <c r="N1120" s="220"/>
      <c r="O1120" s="220"/>
      <c r="P1120" s="220"/>
      <c r="Q1120" s="220"/>
      <c r="R1120" s="220"/>
      <c r="S1120" s="220"/>
      <c r="T1120" s="221"/>
      <c r="U1120" s="12"/>
      <c r="V1120" s="12"/>
      <c r="W1120" s="12"/>
      <c r="X1120" s="12"/>
      <c r="Y1120" s="12"/>
      <c r="Z1120" s="12"/>
      <c r="AA1120" s="12"/>
      <c r="AB1120" s="12"/>
      <c r="AC1120" s="12"/>
      <c r="AD1120" s="12"/>
      <c r="AE1120" s="12"/>
      <c r="AT1120" s="222" t="s">
        <v>189</v>
      </c>
      <c r="AU1120" s="222" t="s">
        <v>77</v>
      </c>
      <c r="AV1120" s="12" t="s">
        <v>79</v>
      </c>
      <c r="AW1120" s="12" t="s">
        <v>31</v>
      </c>
      <c r="AX1120" s="12" t="s">
        <v>69</v>
      </c>
      <c r="AY1120" s="222" t="s">
        <v>180</v>
      </c>
    </row>
    <row r="1121" s="12" customFormat="1">
      <c r="A1121" s="12"/>
      <c r="B1121" s="211"/>
      <c r="C1121" s="212"/>
      <c r="D1121" s="213" t="s">
        <v>189</v>
      </c>
      <c r="E1121" s="214" t="s">
        <v>19</v>
      </c>
      <c r="F1121" s="215" t="s">
        <v>1054</v>
      </c>
      <c r="G1121" s="212"/>
      <c r="H1121" s="216">
        <v>18.495000000000001</v>
      </c>
      <c r="I1121" s="217"/>
      <c r="J1121" s="212"/>
      <c r="K1121" s="212"/>
      <c r="L1121" s="218"/>
      <c r="M1121" s="219"/>
      <c r="N1121" s="220"/>
      <c r="O1121" s="220"/>
      <c r="P1121" s="220"/>
      <c r="Q1121" s="220"/>
      <c r="R1121" s="220"/>
      <c r="S1121" s="220"/>
      <c r="T1121" s="221"/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T1121" s="222" t="s">
        <v>189</v>
      </c>
      <c r="AU1121" s="222" t="s">
        <v>77</v>
      </c>
      <c r="AV1121" s="12" t="s">
        <v>79</v>
      </c>
      <c r="AW1121" s="12" t="s">
        <v>31</v>
      </c>
      <c r="AX1121" s="12" t="s">
        <v>69</v>
      </c>
      <c r="AY1121" s="222" t="s">
        <v>180</v>
      </c>
    </row>
    <row r="1122" s="15" customFormat="1">
      <c r="A1122" s="15"/>
      <c r="B1122" s="248"/>
      <c r="C1122" s="249"/>
      <c r="D1122" s="213" t="s">
        <v>189</v>
      </c>
      <c r="E1122" s="250" t="s">
        <v>19</v>
      </c>
      <c r="F1122" s="251" t="s">
        <v>256</v>
      </c>
      <c r="G1122" s="249"/>
      <c r="H1122" s="252">
        <v>141.79499999999999</v>
      </c>
      <c r="I1122" s="253"/>
      <c r="J1122" s="249"/>
      <c r="K1122" s="249"/>
      <c r="L1122" s="254"/>
      <c r="M1122" s="255"/>
      <c r="N1122" s="256"/>
      <c r="O1122" s="256"/>
      <c r="P1122" s="256"/>
      <c r="Q1122" s="256"/>
      <c r="R1122" s="256"/>
      <c r="S1122" s="256"/>
      <c r="T1122" s="257"/>
      <c r="U1122" s="15"/>
      <c r="V1122" s="15"/>
      <c r="W1122" s="15"/>
      <c r="X1122" s="15"/>
      <c r="Y1122" s="15"/>
      <c r="Z1122" s="15"/>
      <c r="AA1122" s="15"/>
      <c r="AB1122" s="15"/>
      <c r="AC1122" s="15"/>
      <c r="AD1122" s="15"/>
      <c r="AE1122" s="15"/>
      <c r="AT1122" s="258" t="s">
        <v>189</v>
      </c>
      <c r="AU1122" s="258" t="s">
        <v>77</v>
      </c>
      <c r="AV1122" s="15" t="s">
        <v>195</v>
      </c>
      <c r="AW1122" s="15" t="s">
        <v>31</v>
      </c>
      <c r="AX1122" s="15" t="s">
        <v>69</v>
      </c>
      <c r="AY1122" s="258" t="s">
        <v>180</v>
      </c>
    </row>
    <row r="1123" s="14" customFormat="1">
      <c r="A1123" s="14"/>
      <c r="B1123" s="238"/>
      <c r="C1123" s="239"/>
      <c r="D1123" s="213" t="s">
        <v>189</v>
      </c>
      <c r="E1123" s="240" t="s">
        <v>19</v>
      </c>
      <c r="F1123" s="241" t="s">
        <v>663</v>
      </c>
      <c r="G1123" s="239"/>
      <c r="H1123" s="240" t="s">
        <v>19</v>
      </c>
      <c r="I1123" s="242"/>
      <c r="J1123" s="239"/>
      <c r="K1123" s="239"/>
      <c r="L1123" s="243"/>
      <c r="M1123" s="244"/>
      <c r="N1123" s="245"/>
      <c r="O1123" s="245"/>
      <c r="P1123" s="245"/>
      <c r="Q1123" s="245"/>
      <c r="R1123" s="245"/>
      <c r="S1123" s="245"/>
      <c r="T1123" s="246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7" t="s">
        <v>189</v>
      </c>
      <c r="AU1123" s="247" t="s">
        <v>77</v>
      </c>
      <c r="AV1123" s="14" t="s">
        <v>77</v>
      </c>
      <c r="AW1123" s="14" t="s">
        <v>31</v>
      </c>
      <c r="AX1123" s="14" t="s">
        <v>69</v>
      </c>
      <c r="AY1123" s="247" t="s">
        <v>180</v>
      </c>
    </row>
    <row r="1124" s="14" customFormat="1">
      <c r="A1124" s="14"/>
      <c r="B1124" s="238"/>
      <c r="C1124" s="239"/>
      <c r="D1124" s="213" t="s">
        <v>189</v>
      </c>
      <c r="E1124" s="240" t="s">
        <v>19</v>
      </c>
      <c r="F1124" s="241" t="s">
        <v>963</v>
      </c>
      <c r="G1124" s="239"/>
      <c r="H1124" s="240" t="s">
        <v>19</v>
      </c>
      <c r="I1124" s="242"/>
      <c r="J1124" s="239"/>
      <c r="K1124" s="239"/>
      <c r="L1124" s="243"/>
      <c r="M1124" s="244"/>
      <c r="N1124" s="245"/>
      <c r="O1124" s="245"/>
      <c r="P1124" s="245"/>
      <c r="Q1124" s="245"/>
      <c r="R1124" s="245"/>
      <c r="S1124" s="245"/>
      <c r="T1124" s="246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47" t="s">
        <v>189</v>
      </c>
      <c r="AU1124" s="247" t="s">
        <v>77</v>
      </c>
      <c r="AV1124" s="14" t="s">
        <v>77</v>
      </c>
      <c r="AW1124" s="14" t="s">
        <v>31</v>
      </c>
      <c r="AX1124" s="14" t="s">
        <v>69</v>
      </c>
      <c r="AY1124" s="247" t="s">
        <v>180</v>
      </c>
    </row>
    <row r="1125" s="14" customFormat="1">
      <c r="A1125" s="14"/>
      <c r="B1125" s="238"/>
      <c r="C1125" s="239"/>
      <c r="D1125" s="213" t="s">
        <v>189</v>
      </c>
      <c r="E1125" s="240" t="s">
        <v>19</v>
      </c>
      <c r="F1125" s="241" t="s">
        <v>1055</v>
      </c>
      <c r="G1125" s="239"/>
      <c r="H1125" s="240" t="s">
        <v>19</v>
      </c>
      <c r="I1125" s="242"/>
      <c r="J1125" s="239"/>
      <c r="K1125" s="239"/>
      <c r="L1125" s="243"/>
      <c r="M1125" s="244"/>
      <c r="N1125" s="245"/>
      <c r="O1125" s="245"/>
      <c r="P1125" s="245"/>
      <c r="Q1125" s="245"/>
      <c r="R1125" s="245"/>
      <c r="S1125" s="245"/>
      <c r="T1125" s="24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7" t="s">
        <v>189</v>
      </c>
      <c r="AU1125" s="247" t="s">
        <v>77</v>
      </c>
      <c r="AV1125" s="14" t="s">
        <v>77</v>
      </c>
      <c r="AW1125" s="14" t="s">
        <v>31</v>
      </c>
      <c r="AX1125" s="14" t="s">
        <v>69</v>
      </c>
      <c r="AY1125" s="247" t="s">
        <v>180</v>
      </c>
    </row>
    <row r="1126" s="14" customFormat="1">
      <c r="A1126" s="14"/>
      <c r="B1126" s="238"/>
      <c r="C1126" s="239"/>
      <c r="D1126" s="213" t="s">
        <v>189</v>
      </c>
      <c r="E1126" s="240" t="s">
        <v>19</v>
      </c>
      <c r="F1126" s="241" t="s">
        <v>1056</v>
      </c>
      <c r="G1126" s="239"/>
      <c r="H1126" s="240" t="s">
        <v>19</v>
      </c>
      <c r="I1126" s="242"/>
      <c r="J1126" s="239"/>
      <c r="K1126" s="239"/>
      <c r="L1126" s="243"/>
      <c r="M1126" s="244"/>
      <c r="N1126" s="245"/>
      <c r="O1126" s="245"/>
      <c r="P1126" s="245"/>
      <c r="Q1126" s="245"/>
      <c r="R1126" s="245"/>
      <c r="S1126" s="245"/>
      <c r="T1126" s="246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T1126" s="247" t="s">
        <v>189</v>
      </c>
      <c r="AU1126" s="247" t="s">
        <v>77</v>
      </c>
      <c r="AV1126" s="14" t="s">
        <v>77</v>
      </c>
      <c r="AW1126" s="14" t="s">
        <v>31</v>
      </c>
      <c r="AX1126" s="14" t="s">
        <v>69</v>
      </c>
      <c r="AY1126" s="247" t="s">
        <v>180</v>
      </c>
    </row>
    <row r="1127" s="15" customFormat="1">
      <c r="A1127" s="15"/>
      <c r="B1127" s="248"/>
      <c r="C1127" s="249"/>
      <c r="D1127" s="213" t="s">
        <v>189</v>
      </c>
      <c r="E1127" s="250" t="s">
        <v>19</v>
      </c>
      <c r="F1127" s="251" t="s">
        <v>256</v>
      </c>
      <c r="G1127" s="249"/>
      <c r="H1127" s="252">
        <v>0</v>
      </c>
      <c r="I1127" s="253"/>
      <c r="J1127" s="249"/>
      <c r="K1127" s="249"/>
      <c r="L1127" s="254"/>
      <c r="M1127" s="255"/>
      <c r="N1127" s="256"/>
      <c r="O1127" s="256"/>
      <c r="P1127" s="256"/>
      <c r="Q1127" s="256"/>
      <c r="R1127" s="256"/>
      <c r="S1127" s="256"/>
      <c r="T1127" s="257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58" t="s">
        <v>189</v>
      </c>
      <c r="AU1127" s="258" t="s">
        <v>77</v>
      </c>
      <c r="AV1127" s="15" t="s">
        <v>195</v>
      </c>
      <c r="AW1127" s="15" t="s">
        <v>31</v>
      </c>
      <c r="AX1127" s="15" t="s">
        <v>69</v>
      </c>
      <c r="AY1127" s="258" t="s">
        <v>180</v>
      </c>
    </row>
    <row r="1128" s="13" customFormat="1">
      <c r="A1128" s="13"/>
      <c r="B1128" s="223"/>
      <c r="C1128" s="224"/>
      <c r="D1128" s="213" t="s">
        <v>189</v>
      </c>
      <c r="E1128" s="225" t="s">
        <v>19</v>
      </c>
      <c r="F1128" s="226" t="s">
        <v>194</v>
      </c>
      <c r="G1128" s="224"/>
      <c r="H1128" s="227">
        <v>278.185</v>
      </c>
      <c r="I1128" s="228"/>
      <c r="J1128" s="224"/>
      <c r="K1128" s="224"/>
      <c r="L1128" s="229"/>
      <c r="M1128" s="230"/>
      <c r="N1128" s="231"/>
      <c r="O1128" s="231"/>
      <c r="P1128" s="231"/>
      <c r="Q1128" s="231"/>
      <c r="R1128" s="231"/>
      <c r="S1128" s="231"/>
      <c r="T1128" s="232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3" t="s">
        <v>189</v>
      </c>
      <c r="AU1128" s="233" t="s">
        <v>77</v>
      </c>
      <c r="AV1128" s="13" t="s">
        <v>185</v>
      </c>
      <c r="AW1128" s="13" t="s">
        <v>31</v>
      </c>
      <c r="AX1128" s="13" t="s">
        <v>77</v>
      </c>
      <c r="AY1128" s="233" t="s">
        <v>180</v>
      </c>
    </row>
    <row r="1129" s="2" customFormat="1" ht="44.25" customHeight="1">
      <c r="A1129" s="40"/>
      <c r="B1129" s="41"/>
      <c r="C1129" s="198" t="s">
        <v>721</v>
      </c>
      <c r="D1129" s="198" t="s">
        <v>181</v>
      </c>
      <c r="E1129" s="199" t="s">
        <v>1057</v>
      </c>
      <c r="F1129" s="200" t="s">
        <v>1058</v>
      </c>
      <c r="G1129" s="201" t="s">
        <v>307</v>
      </c>
      <c r="H1129" s="202">
        <v>5.5199999999999996</v>
      </c>
      <c r="I1129" s="203"/>
      <c r="J1129" s="204">
        <f>ROUND(I1129*H1129,2)</f>
        <v>0</v>
      </c>
      <c r="K1129" s="200" t="s">
        <v>19</v>
      </c>
      <c r="L1129" s="46"/>
      <c r="M1129" s="205" t="s">
        <v>19</v>
      </c>
      <c r="N1129" s="206" t="s">
        <v>40</v>
      </c>
      <c r="O1129" s="86"/>
      <c r="P1129" s="207">
        <f>O1129*H1129</f>
        <v>0</v>
      </c>
      <c r="Q1129" s="207">
        <v>0</v>
      </c>
      <c r="R1129" s="207">
        <f>Q1129*H1129</f>
        <v>0</v>
      </c>
      <c r="S1129" s="207">
        <v>0</v>
      </c>
      <c r="T1129" s="208">
        <f>S1129*H1129</f>
        <v>0</v>
      </c>
      <c r="U1129" s="40"/>
      <c r="V1129" s="40"/>
      <c r="W1129" s="40"/>
      <c r="X1129" s="40"/>
      <c r="Y1129" s="40"/>
      <c r="Z1129" s="40"/>
      <c r="AA1129" s="40"/>
      <c r="AB1129" s="40"/>
      <c r="AC1129" s="40"/>
      <c r="AD1129" s="40"/>
      <c r="AE1129" s="40"/>
      <c r="AR1129" s="209" t="s">
        <v>216</v>
      </c>
      <c r="AT1129" s="209" t="s">
        <v>181</v>
      </c>
      <c r="AU1129" s="209" t="s">
        <v>77</v>
      </c>
      <c r="AY1129" s="19" t="s">
        <v>180</v>
      </c>
      <c r="BE1129" s="210">
        <f>IF(N1129="základní",J1129,0)</f>
        <v>0</v>
      </c>
      <c r="BF1129" s="210">
        <f>IF(N1129="snížená",J1129,0)</f>
        <v>0</v>
      </c>
      <c r="BG1129" s="210">
        <f>IF(N1129="zákl. přenesená",J1129,0)</f>
        <v>0</v>
      </c>
      <c r="BH1129" s="210">
        <f>IF(N1129="sníž. přenesená",J1129,0)</f>
        <v>0</v>
      </c>
      <c r="BI1129" s="210">
        <f>IF(N1129="nulová",J1129,0)</f>
        <v>0</v>
      </c>
      <c r="BJ1129" s="19" t="s">
        <v>77</v>
      </c>
      <c r="BK1129" s="210">
        <f>ROUND(I1129*H1129,2)</f>
        <v>0</v>
      </c>
      <c r="BL1129" s="19" t="s">
        <v>216</v>
      </c>
      <c r="BM1129" s="209" t="s">
        <v>1059</v>
      </c>
    </row>
    <row r="1130" s="12" customFormat="1">
      <c r="A1130" s="12"/>
      <c r="B1130" s="211"/>
      <c r="C1130" s="212"/>
      <c r="D1130" s="213" t="s">
        <v>189</v>
      </c>
      <c r="E1130" s="214" t="s">
        <v>19</v>
      </c>
      <c r="F1130" s="215" t="s">
        <v>1060</v>
      </c>
      <c r="G1130" s="212"/>
      <c r="H1130" s="216">
        <v>5.5199999999999996</v>
      </c>
      <c r="I1130" s="217"/>
      <c r="J1130" s="212"/>
      <c r="K1130" s="212"/>
      <c r="L1130" s="218"/>
      <c r="M1130" s="219"/>
      <c r="N1130" s="220"/>
      <c r="O1130" s="220"/>
      <c r="P1130" s="220"/>
      <c r="Q1130" s="220"/>
      <c r="R1130" s="220"/>
      <c r="S1130" s="220"/>
      <c r="T1130" s="221"/>
      <c r="U1130" s="12"/>
      <c r="V1130" s="12"/>
      <c r="W1130" s="12"/>
      <c r="X1130" s="12"/>
      <c r="Y1130" s="12"/>
      <c r="Z1130" s="12"/>
      <c r="AA1130" s="12"/>
      <c r="AB1130" s="12"/>
      <c r="AC1130" s="12"/>
      <c r="AD1130" s="12"/>
      <c r="AE1130" s="12"/>
      <c r="AT1130" s="222" t="s">
        <v>189</v>
      </c>
      <c r="AU1130" s="222" t="s">
        <v>77</v>
      </c>
      <c r="AV1130" s="12" t="s">
        <v>79</v>
      </c>
      <c r="AW1130" s="12" t="s">
        <v>31</v>
      </c>
      <c r="AX1130" s="12" t="s">
        <v>69</v>
      </c>
      <c r="AY1130" s="222" t="s">
        <v>180</v>
      </c>
    </row>
    <row r="1131" s="13" customFormat="1">
      <c r="A1131" s="13"/>
      <c r="B1131" s="223"/>
      <c r="C1131" s="224"/>
      <c r="D1131" s="213" t="s">
        <v>189</v>
      </c>
      <c r="E1131" s="225" t="s">
        <v>19</v>
      </c>
      <c r="F1131" s="226" t="s">
        <v>194</v>
      </c>
      <c r="G1131" s="224"/>
      <c r="H1131" s="227">
        <v>5.5199999999999996</v>
      </c>
      <c r="I1131" s="228"/>
      <c r="J1131" s="224"/>
      <c r="K1131" s="224"/>
      <c r="L1131" s="229"/>
      <c r="M1131" s="230"/>
      <c r="N1131" s="231"/>
      <c r="O1131" s="231"/>
      <c r="P1131" s="231"/>
      <c r="Q1131" s="231"/>
      <c r="R1131" s="231"/>
      <c r="S1131" s="231"/>
      <c r="T1131" s="232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3" t="s">
        <v>189</v>
      </c>
      <c r="AU1131" s="233" t="s">
        <v>77</v>
      </c>
      <c r="AV1131" s="13" t="s">
        <v>185</v>
      </c>
      <c r="AW1131" s="13" t="s">
        <v>31</v>
      </c>
      <c r="AX1131" s="13" t="s">
        <v>77</v>
      </c>
      <c r="AY1131" s="233" t="s">
        <v>180</v>
      </c>
    </row>
    <row r="1132" s="2" customFormat="1" ht="37.8" customHeight="1">
      <c r="A1132" s="40"/>
      <c r="B1132" s="41"/>
      <c r="C1132" s="198" t="s">
        <v>1061</v>
      </c>
      <c r="D1132" s="198" t="s">
        <v>181</v>
      </c>
      <c r="E1132" s="199" t="s">
        <v>1062</v>
      </c>
      <c r="F1132" s="200" t="s">
        <v>1063</v>
      </c>
      <c r="G1132" s="201" t="s">
        <v>307</v>
      </c>
      <c r="H1132" s="202">
        <v>4.5</v>
      </c>
      <c r="I1132" s="203"/>
      <c r="J1132" s="204">
        <f>ROUND(I1132*H1132,2)</f>
        <v>0</v>
      </c>
      <c r="K1132" s="200" t="s">
        <v>19</v>
      </c>
      <c r="L1132" s="46"/>
      <c r="M1132" s="205" t="s">
        <v>19</v>
      </c>
      <c r="N1132" s="206" t="s">
        <v>40</v>
      </c>
      <c r="O1132" s="86"/>
      <c r="P1132" s="207">
        <f>O1132*H1132</f>
        <v>0</v>
      </c>
      <c r="Q1132" s="207">
        <v>0</v>
      </c>
      <c r="R1132" s="207">
        <f>Q1132*H1132</f>
        <v>0</v>
      </c>
      <c r="S1132" s="207">
        <v>0</v>
      </c>
      <c r="T1132" s="208">
        <f>S1132*H1132</f>
        <v>0</v>
      </c>
      <c r="U1132" s="40"/>
      <c r="V1132" s="40"/>
      <c r="W1132" s="40"/>
      <c r="X1132" s="40"/>
      <c r="Y1132" s="40"/>
      <c r="Z1132" s="40"/>
      <c r="AA1132" s="40"/>
      <c r="AB1132" s="40"/>
      <c r="AC1132" s="40"/>
      <c r="AD1132" s="40"/>
      <c r="AE1132" s="40"/>
      <c r="AR1132" s="209" t="s">
        <v>216</v>
      </c>
      <c r="AT1132" s="209" t="s">
        <v>181</v>
      </c>
      <c r="AU1132" s="209" t="s">
        <v>77</v>
      </c>
      <c r="AY1132" s="19" t="s">
        <v>180</v>
      </c>
      <c r="BE1132" s="210">
        <f>IF(N1132="základní",J1132,0)</f>
        <v>0</v>
      </c>
      <c r="BF1132" s="210">
        <f>IF(N1132="snížená",J1132,0)</f>
        <v>0</v>
      </c>
      <c r="BG1132" s="210">
        <f>IF(N1132="zákl. přenesená",J1132,0)</f>
        <v>0</v>
      </c>
      <c r="BH1132" s="210">
        <f>IF(N1132="sníž. přenesená",J1132,0)</f>
        <v>0</v>
      </c>
      <c r="BI1132" s="210">
        <f>IF(N1132="nulová",J1132,0)</f>
        <v>0</v>
      </c>
      <c r="BJ1132" s="19" t="s">
        <v>77</v>
      </c>
      <c r="BK1132" s="210">
        <f>ROUND(I1132*H1132,2)</f>
        <v>0</v>
      </c>
      <c r="BL1132" s="19" t="s">
        <v>216</v>
      </c>
      <c r="BM1132" s="209" t="s">
        <v>1064</v>
      </c>
    </row>
    <row r="1133" s="14" customFormat="1">
      <c r="A1133" s="14"/>
      <c r="B1133" s="238"/>
      <c r="C1133" s="239"/>
      <c r="D1133" s="213" t="s">
        <v>189</v>
      </c>
      <c r="E1133" s="240" t="s">
        <v>19</v>
      </c>
      <c r="F1133" s="241" t="s">
        <v>294</v>
      </c>
      <c r="G1133" s="239"/>
      <c r="H1133" s="240" t="s">
        <v>19</v>
      </c>
      <c r="I1133" s="242"/>
      <c r="J1133" s="239"/>
      <c r="K1133" s="239"/>
      <c r="L1133" s="243"/>
      <c r="M1133" s="244"/>
      <c r="N1133" s="245"/>
      <c r="O1133" s="245"/>
      <c r="P1133" s="245"/>
      <c r="Q1133" s="245"/>
      <c r="R1133" s="245"/>
      <c r="S1133" s="245"/>
      <c r="T1133" s="246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47" t="s">
        <v>189</v>
      </c>
      <c r="AU1133" s="247" t="s">
        <v>77</v>
      </c>
      <c r="AV1133" s="14" t="s">
        <v>77</v>
      </c>
      <c r="AW1133" s="14" t="s">
        <v>31</v>
      </c>
      <c r="AX1133" s="14" t="s">
        <v>69</v>
      </c>
      <c r="AY1133" s="247" t="s">
        <v>180</v>
      </c>
    </row>
    <row r="1134" s="12" customFormat="1">
      <c r="A1134" s="12"/>
      <c r="B1134" s="211"/>
      <c r="C1134" s="212"/>
      <c r="D1134" s="213" t="s">
        <v>189</v>
      </c>
      <c r="E1134" s="214" t="s">
        <v>19</v>
      </c>
      <c r="F1134" s="215" t="s">
        <v>1065</v>
      </c>
      <c r="G1134" s="212"/>
      <c r="H1134" s="216">
        <v>4.5</v>
      </c>
      <c r="I1134" s="217"/>
      <c r="J1134" s="212"/>
      <c r="K1134" s="212"/>
      <c r="L1134" s="218"/>
      <c r="M1134" s="219"/>
      <c r="N1134" s="220"/>
      <c r="O1134" s="220"/>
      <c r="P1134" s="220"/>
      <c r="Q1134" s="220"/>
      <c r="R1134" s="220"/>
      <c r="S1134" s="220"/>
      <c r="T1134" s="221"/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T1134" s="222" t="s">
        <v>189</v>
      </c>
      <c r="AU1134" s="222" t="s">
        <v>77</v>
      </c>
      <c r="AV1134" s="12" t="s">
        <v>79</v>
      </c>
      <c r="AW1134" s="12" t="s">
        <v>31</v>
      </c>
      <c r="AX1134" s="12" t="s">
        <v>69</v>
      </c>
      <c r="AY1134" s="222" t="s">
        <v>180</v>
      </c>
    </row>
    <row r="1135" s="15" customFormat="1">
      <c r="A1135" s="15"/>
      <c r="B1135" s="248"/>
      <c r="C1135" s="249"/>
      <c r="D1135" s="213" t="s">
        <v>189</v>
      </c>
      <c r="E1135" s="250" t="s">
        <v>19</v>
      </c>
      <c r="F1135" s="251" t="s">
        <v>256</v>
      </c>
      <c r="G1135" s="249"/>
      <c r="H1135" s="252">
        <v>4.5</v>
      </c>
      <c r="I1135" s="253"/>
      <c r="J1135" s="249"/>
      <c r="K1135" s="249"/>
      <c r="L1135" s="254"/>
      <c r="M1135" s="255"/>
      <c r="N1135" s="256"/>
      <c r="O1135" s="256"/>
      <c r="P1135" s="256"/>
      <c r="Q1135" s="256"/>
      <c r="R1135" s="256"/>
      <c r="S1135" s="256"/>
      <c r="T1135" s="257"/>
      <c r="U1135" s="15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58" t="s">
        <v>189</v>
      </c>
      <c r="AU1135" s="258" t="s">
        <v>77</v>
      </c>
      <c r="AV1135" s="15" t="s">
        <v>195</v>
      </c>
      <c r="AW1135" s="15" t="s">
        <v>31</v>
      </c>
      <c r="AX1135" s="15" t="s">
        <v>69</v>
      </c>
      <c r="AY1135" s="258" t="s">
        <v>180</v>
      </c>
    </row>
    <row r="1136" s="13" customFormat="1">
      <c r="A1136" s="13"/>
      <c r="B1136" s="223"/>
      <c r="C1136" s="224"/>
      <c r="D1136" s="213" t="s">
        <v>189</v>
      </c>
      <c r="E1136" s="225" t="s">
        <v>19</v>
      </c>
      <c r="F1136" s="226" t="s">
        <v>194</v>
      </c>
      <c r="G1136" s="224"/>
      <c r="H1136" s="227">
        <v>4.5</v>
      </c>
      <c r="I1136" s="228"/>
      <c r="J1136" s="224"/>
      <c r="K1136" s="224"/>
      <c r="L1136" s="229"/>
      <c r="M1136" s="230"/>
      <c r="N1136" s="231"/>
      <c r="O1136" s="231"/>
      <c r="P1136" s="231"/>
      <c r="Q1136" s="231"/>
      <c r="R1136" s="231"/>
      <c r="S1136" s="231"/>
      <c r="T1136" s="232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3" t="s">
        <v>189</v>
      </c>
      <c r="AU1136" s="233" t="s">
        <v>77</v>
      </c>
      <c r="AV1136" s="13" t="s">
        <v>185</v>
      </c>
      <c r="AW1136" s="13" t="s">
        <v>31</v>
      </c>
      <c r="AX1136" s="13" t="s">
        <v>77</v>
      </c>
      <c r="AY1136" s="233" t="s">
        <v>180</v>
      </c>
    </row>
    <row r="1137" s="2" customFormat="1" ht="55.5" customHeight="1">
      <c r="A1137" s="40"/>
      <c r="B1137" s="41"/>
      <c r="C1137" s="198" t="s">
        <v>724</v>
      </c>
      <c r="D1137" s="198" t="s">
        <v>181</v>
      </c>
      <c r="E1137" s="199" t="s">
        <v>1066</v>
      </c>
      <c r="F1137" s="200" t="s">
        <v>1067</v>
      </c>
      <c r="G1137" s="201" t="s">
        <v>307</v>
      </c>
      <c r="H1137" s="202">
        <v>594.60000000000002</v>
      </c>
      <c r="I1137" s="203"/>
      <c r="J1137" s="204">
        <f>ROUND(I1137*H1137,2)</f>
        <v>0</v>
      </c>
      <c r="K1137" s="200" t="s">
        <v>19</v>
      </c>
      <c r="L1137" s="46"/>
      <c r="M1137" s="205" t="s">
        <v>19</v>
      </c>
      <c r="N1137" s="206" t="s">
        <v>40</v>
      </c>
      <c r="O1137" s="86"/>
      <c r="P1137" s="207">
        <f>O1137*H1137</f>
        <v>0</v>
      </c>
      <c r="Q1137" s="207">
        <v>0</v>
      </c>
      <c r="R1137" s="207">
        <f>Q1137*H1137</f>
        <v>0</v>
      </c>
      <c r="S1137" s="207">
        <v>0</v>
      </c>
      <c r="T1137" s="208">
        <f>S1137*H1137</f>
        <v>0</v>
      </c>
      <c r="U1137" s="40"/>
      <c r="V1137" s="40"/>
      <c r="W1137" s="40"/>
      <c r="X1137" s="40"/>
      <c r="Y1137" s="40"/>
      <c r="Z1137" s="40"/>
      <c r="AA1137" s="40"/>
      <c r="AB1137" s="40"/>
      <c r="AC1137" s="40"/>
      <c r="AD1137" s="40"/>
      <c r="AE1137" s="40"/>
      <c r="AR1137" s="209" t="s">
        <v>216</v>
      </c>
      <c r="AT1137" s="209" t="s">
        <v>181</v>
      </c>
      <c r="AU1137" s="209" t="s">
        <v>77</v>
      </c>
      <c r="AY1137" s="19" t="s">
        <v>180</v>
      </c>
      <c r="BE1137" s="210">
        <f>IF(N1137="základní",J1137,0)</f>
        <v>0</v>
      </c>
      <c r="BF1137" s="210">
        <f>IF(N1137="snížená",J1137,0)</f>
        <v>0</v>
      </c>
      <c r="BG1137" s="210">
        <f>IF(N1137="zákl. přenesená",J1137,0)</f>
        <v>0</v>
      </c>
      <c r="BH1137" s="210">
        <f>IF(N1137="sníž. přenesená",J1137,0)</f>
        <v>0</v>
      </c>
      <c r="BI1137" s="210">
        <f>IF(N1137="nulová",J1137,0)</f>
        <v>0</v>
      </c>
      <c r="BJ1137" s="19" t="s">
        <v>77</v>
      </c>
      <c r="BK1137" s="210">
        <f>ROUND(I1137*H1137,2)</f>
        <v>0</v>
      </c>
      <c r="BL1137" s="19" t="s">
        <v>216</v>
      </c>
      <c r="BM1137" s="209" t="s">
        <v>1068</v>
      </c>
    </row>
    <row r="1138" s="14" customFormat="1">
      <c r="A1138" s="14"/>
      <c r="B1138" s="238"/>
      <c r="C1138" s="239"/>
      <c r="D1138" s="213" t="s">
        <v>189</v>
      </c>
      <c r="E1138" s="240" t="s">
        <v>19</v>
      </c>
      <c r="F1138" s="241" t="s">
        <v>1069</v>
      </c>
      <c r="G1138" s="239"/>
      <c r="H1138" s="240" t="s">
        <v>19</v>
      </c>
      <c r="I1138" s="242"/>
      <c r="J1138" s="239"/>
      <c r="K1138" s="239"/>
      <c r="L1138" s="243"/>
      <c r="M1138" s="244"/>
      <c r="N1138" s="245"/>
      <c r="O1138" s="245"/>
      <c r="P1138" s="245"/>
      <c r="Q1138" s="245"/>
      <c r="R1138" s="245"/>
      <c r="S1138" s="245"/>
      <c r="T1138" s="246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7" t="s">
        <v>189</v>
      </c>
      <c r="AU1138" s="247" t="s">
        <v>77</v>
      </c>
      <c r="AV1138" s="14" t="s">
        <v>77</v>
      </c>
      <c r="AW1138" s="14" t="s">
        <v>31</v>
      </c>
      <c r="AX1138" s="14" t="s">
        <v>69</v>
      </c>
      <c r="AY1138" s="247" t="s">
        <v>180</v>
      </c>
    </row>
    <row r="1139" s="14" customFormat="1">
      <c r="A1139" s="14"/>
      <c r="B1139" s="238"/>
      <c r="C1139" s="239"/>
      <c r="D1139" s="213" t="s">
        <v>189</v>
      </c>
      <c r="E1139" s="240" t="s">
        <v>19</v>
      </c>
      <c r="F1139" s="241" t="s">
        <v>1070</v>
      </c>
      <c r="G1139" s="239"/>
      <c r="H1139" s="240" t="s">
        <v>19</v>
      </c>
      <c r="I1139" s="242"/>
      <c r="J1139" s="239"/>
      <c r="K1139" s="239"/>
      <c r="L1139" s="243"/>
      <c r="M1139" s="244"/>
      <c r="N1139" s="245"/>
      <c r="O1139" s="245"/>
      <c r="P1139" s="245"/>
      <c r="Q1139" s="245"/>
      <c r="R1139" s="245"/>
      <c r="S1139" s="245"/>
      <c r="T1139" s="246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47" t="s">
        <v>189</v>
      </c>
      <c r="AU1139" s="247" t="s">
        <v>77</v>
      </c>
      <c r="AV1139" s="14" t="s">
        <v>77</v>
      </c>
      <c r="AW1139" s="14" t="s">
        <v>31</v>
      </c>
      <c r="AX1139" s="14" t="s">
        <v>69</v>
      </c>
      <c r="AY1139" s="247" t="s">
        <v>180</v>
      </c>
    </row>
    <row r="1140" s="12" customFormat="1">
      <c r="A1140" s="12"/>
      <c r="B1140" s="211"/>
      <c r="C1140" s="212"/>
      <c r="D1140" s="213" t="s">
        <v>189</v>
      </c>
      <c r="E1140" s="214" t="s">
        <v>19</v>
      </c>
      <c r="F1140" s="215" t="s">
        <v>1071</v>
      </c>
      <c r="G1140" s="212"/>
      <c r="H1140" s="216">
        <v>490</v>
      </c>
      <c r="I1140" s="217"/>
      <c r="J1140" s="212"/>
      <c r="K1140" s="212"/>
      <c r="L1140" s="218"/>
      <c r="M1140" s="219"/>
      <c r="N1140" s="220"/>
      <c r="O1140" s="220"/>
      <c r="P1140" s="220"/>
      <c r="Q1140" s="220"/>
      <c r="R1140" s="220"/>
      <c r="S1140" s="220"/>
      <c r="T1140" s="221"/>
      <c r="U1140" s="12"/>
      <c r="V1140" s="12"/>
      <c r="W1140" s="12"/>
      <c r="X1140" s="12"/>
      <c r="Y1140" s="12"/>
      <c r="Z1140" s="12"/>
      <c r="AA1140" s="12"/>
      <c r="AB1140" s="12"/>
      <c r="AC1140" s="12"/>
      <c r="AD1140" s="12"/>
      <c r="AE1140" s="12"/>
      <c r="AT1140" s="222" t="s">
        <v>189</v>
      </c>
      <c r="AU1140" s="222" t="s">
        <v>77</v>
      </c>
      <c r="AV1140" s="12" t="s">
        <v>79</v>
      </c>
      <c r="AW1140" s="12" t="s">
        <v>31</v>
      </c>
      <c r="AX1140" s="12" t="s">
        <v>69</v>
      </c>
      <c r="AY1140" s="222" t="s">
        <v>180</v>
      </c>
    </row>
    <row r="1141" s="15" customFormat="1">
      <c r="A1141" s="15"/>
      <c r="B1141" s="248"/>
      <c r="C1141" s="249"/>
      <c r="D1141" s="213" t="s">
        <v>189</v>
      </c>
      <c r="E1141" s="250" t="s">
        <v>19</v>
      </c>
      <c r="F1141" s="251" t="s">
        <v>256</v>
      </c>
      <c r="G1141" s="249"/>
      <c r="H1141" s="252">
        <v>490</v>
      </c>
      <c r="I1141" s="253"/>
      <c r="J1141" s="249"/>
      <c r="K1141" s="249"/>
      <c r="L1141" s="254"/>
      <c r="M1141" s="255"/>
      <c r="N1141" s="256"/>
      <c r="O1141" s="256"/>
      <c r="P1141" s="256"/>
      <c r="Q1141" s="256"/>
      <c r="R1141" s="256"/>
      <c r="S1141" s="256"/>
      <c r="T1141" s="257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58" t="s">
        <v>189</v>
      </c>
      <c r="AU1141" s="258" t="s">
        <v>77</v>
      </c>
      <c r="AV1141" s="15" t="s">
        <v>195</v>
      </c>
      <c r="AW1141" s="15" t="s">
        <v>31</v>
      </c>
      <c r="AX1141" s="15" t="s">
        <v>69</v>
      </c>
      <c r="AY1141" s="258" t="s">
        <v>180</v>
      </c>
    </row>
    <row r="1142" s="14" customFormat="1">
      <c r="A1142" s="14"/>
      <c r="B1142" s="238"/>
      <c r="C1142" s="239"/>
      <c r="D1142" s="213" t="s">
        <v>189</v>
      </c>
      <c r="E1142" s="240" t="s">
        <v>19</v>
      </c>
      <c r="F1142" s="241" t="s">
        <v>1072</v>
      </c>
      <c r="G1142" s="239"/>
      <c r="H1142" s="240" t="s">
        <v>19</v>
      </c>
      <c r="I1142" s="242"/>
      <c r="J1142" s="239"/>
      <c r="K1142" s="239"/>
      <c r="L1142" s="243"/>
      <c r="M1142" s="244"/>
      <c r="N1142" s="245"/>
      <c r="O1142" s="245"/>
      <c r="P1142" s="245"/>
      <c r="Q1142" s="245"/>
      <c r="R1142" s="245"/>
      <c r="S1142" s="245"/>
      <c r="T1142" s="246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47" t="s">
        <v>189</v>
      </c>
      <c r="AU1142" s="247" t="s">
        <v>77</v>
      </c>
      <c r="AV1142" s="14" t="s">
        <v>77</v>
      </c>
      <c r="AW1142" s="14" t="s">
        <v>31</v>
      </c>
      <c r="AX1142" s="14" t="s">
        <v>69</v>
      </c>
      <c r="AY1142" s="247" t="s">
        <v>180</v>
      </c>
    </row>
    <row r="1143" s="14" customFormat="1">
      <c r="A1143" s="14"/>
      <c r="B1143" s="238"/>
      <c r="C1143" s="239"/>
      <c r="D1143" s="213" t="s">
        <v>189</v>
      </c>
      <c r="E1143" s="240" t="s">
        <v>19</v>
      </c>
      <c r="F1143" s="241" t="s">
        <v>1070</v>
      </c>
      <c r="G1143" s="239"/>
      <c r="H1143" s="240" t="s">
        <v>19</v>
      </c>
      <c r="I1143" s="242"/>
      <c r="J1143" s="239"/>
      <c r="K1143" s="239"/>
      <c r="L1143" s="243"/>
      <c r="M1143" s="244"/>
      <c r="N1143" s="245"/>
      <c r="O1143" s="245"/>
      <c r="P1143" s="245"/>
      <c r="Q1143" s="245"/>
      <c r="R1143" s="245"/>
      <c r="S1143" s="245"/>
      <c r="T1143" s="246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47" t="s">
        <v>189</v>
      </c>
      <c r="AU1143" s="247" t="s">
        <v>77</v>
      </c>
      <c r="AV1143" s="14" t="s">
        <v>77</v>
      </c>
      <c r="AW1143" s="14" t="s">
        <v>31</v>
      </c>
      <c r="AX1143" s="14" t="s">
        <v>69</v>
      </c>
      <c r="AY1143" s="247" t="s">
        <v>180</v>
      </c>
    </row>
    <row r="1144" s="12" customFormat="1">
      <c r="A1144" s="12"/>
      <c r="B1144" s="211"/>
      <c r="C1144" s="212"/>
      <c r="D1144" s="213" t="s">
        <v>189</v>
      </c>
      <c r="E1144" s="214" t="s">
        <v>19</v>
      </c>
      <c r="F1144" s="215" t="s">
        <v>1073</v>
      </c>
      <c r="G1144" s="212"/>
      <c r="H1144" s="216">
        <v>104.59999999999999</v>
      </c>
      <c r="I1144" s="217"/>
      <c r="J1144" s="212"/>
      <c r="K1144" s="212"/>
      <c r="L1144" s="218"/>
      <c r="M1144" s="219"/>
      <c r="N1144" s="220"/>
      <c r="O1144" s="220"/>
      <c r="P1144" s="220"/>
      <c r="Q1144" s="220"/>
      <c r="R1144" s="220"/>
      <c r="S1144" s="220"/>
      <c r="T1144" s="221"/>
      <c r="U1144" s="12"/>
      <c r="V1144" s="12"/>
      <c r="W1144" s="12"/>
      <c r="X1144" s="12"/>
      <c r="Y1144" s="12"/>
      <c r="Z1144" s="12"/>
      <c r="AA1144" s="12"/>
      <c r="AB1144" s="12"/>
      <c r="AC1144" s="12"/>
      <c r="AD1144" s="12"/>
      <c r="AE1144" s="12"/>
      <c r="AT1144" s="222" t="s">
        <v>189</v>
      </c>
      <c r="AU1144" s="222" t="s">
        <v>77</v>
      </c>
      <c r="AV1144" s="12" t="s">
        <v>79</v>
      </c>
      <c r="AW1144" s="12" t="s">
        <v>31</v>
      </c>
      <c r="AX1144" s="12" t="s">
        <v>69</v>
      </c>
      <c r="AY1144" s="222" t="s">
        <v>180</v>
      </c>
    </row>
    <row r="1145" s="15" customFormat="1">
      <c r="A1145" s="15"/>
      <c r="B1145" s="248"/>
      <c r="C1145" s="249"/>
      <c r="D1145" s="213" t="s">
        <v>189</v>
      </c>
      <c r="E1145" s="250" t="s">
        <v>19</v>
      </c>
      <c r="F1145" s="251" t="s">
        <v>256</v>
      </c>
      <c r="G1145" s="249"/>
      <c r="H1145" s="252">
        <v>104.59999999999999</v>
      </c>
      <c r="I1145" s="253"/>
      <c r="J1145" s="249"/>
      <c r="K1145" s="249"/>
      <c r="L1145" s="254"/>
      <c r="M1145" s="255"/>
      <c r="N1145" s="256"/>
      <c r="O1145" s="256"/>
      <c r="P1145" s="256"/>
      <c r="Q1145" s="256"/>
      <c r="R1145" s="256"/>
      <c r="S1145" s="256"/>
      <c r="T1145" s="257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58" t="s">
        <v>189</v>
      </c>
      <c r="AU1145" s="258" t="s">
        <v>77</v>
      </c>
      <c r="AV1145" s="15" t="s">
        <v>195</v>
      </c>
      <c r="AW1145" s="15" t="s">
        <v>31</v>
      </c>
      <c r="AX1145" s="15" t="s">
        <v>69</v>
      </c>
      <c r="AY1145" s="258" t="s">
        <v>180</v>
      </c>
    </row>
    <row r="1146" s="13" customFormat="1">
      <c r="A1146" s="13"/>
      <c r="B1146" s="223"/>
      <c r="C1146" s="224"/>
      <c r="D1146" s="213" t="s">
        <v>189</v>
      </c>
      <c r="E1146" s="225" t="s">
        <v>19</v>
      </c>
      <c r="F1146" s="226" t="s">
        <v>194</v>
      </c>
      <c r="G1146" s="224"/>
      <c r="H1146" s="227">
        <v>594.60000000000002</v>
      </c>
      <c r="I1146" s="228"/>
      <c r="J1146" s="224"/>
      <c r="K1146" s="224"/>
      <c r="L1146" s="229"/>
      <c r="M1146" s="230"/>
      <c r="N1146" s="231"/>
      <c r="O1146" s="231"/>
      <c r="P1146" s="231"/>
      <c r="Q1146" s="231"/>
      <c r="R1146" s="231"/>
      <c r="S1146" s="231"/>
      <c r="T1146" s="232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3" t="s">
        <v>189</v>
      </c>
      <c r="AU1146" s="233" t="s">
        <v>77</v>
      </c>
      <c r="AV1146" s="13" t="s">
        <v>185</v>
      </c>
      <c r="AW1146" s="13" t="s">
        <v>31</v>
      </c>
      <c r="AX1146" s="13" t="s">
        <v>77</v>
      </c>
      <c r="AY1146" s="233" t="s">
        <v>180</v>
      </c>
    </row>
    <row r="1147" s="2" customFormat="1" ht="24.15" customHeight="1">
      <c r="A1147" s="40"/>
      <c r="B1147" s="41"/>
      <c r="C1147" s="198" t="s">
        <v>1074</v>
      </c>
      <c r="D1147" s="198" t="s">
        <v>181</v>
      </c>
      <c r="E1147" s="199" t="s">
        <v>1075</v>
      </c>
      <c r="F1147" s="200" t="s">
        <v>1076</v>
      </c>
      <c r="G1147" s="201" t="s">
        <v>823</v>
      </c>
      <c r="H1147" s="271"/>
      <c r="I1147" s="203"/>
      <c r="J1147" s="204">
        <f>ROUND(I1147*H1147,2)</f>
        <v>0</v>
      </c>
      <c r="K1147" s="200" t="s">
        <v>19</v>
      </c>
      <c r="L1147" s="46"/>
      <c r="M1147" s="205" t="s">
        <v>19</v>
      </c>
      <c r="N1147" s="206" t="s">
        <v>40</v>
      </c>
      <c r="O1147" s="86"/>
      <c r="P1147" s="207">
        <f>O1147*H1147</f>
        <v>0</v>
      </c>
      <c r="Q1147" s="207">
        <v>0</v>
      </c>
      <c r="R1147" s="207">
        <f>Q1147*H1147</f>
        <v>0</v>
      </c>
      <c r="S1147" s="207">
        <v>0</v>
      </c>
      <c r="T1147" s="208">
        <f>S1147*H1147</f>
        <v>0</v>
      </c>
      <c r="U1147" s="40"/>
      <c r="V1147" s="40"/>
      <c r="W1147" s="40"/>
      <c r="X1147" s="40"/>
      <c r="Y1147" s="40"/>
      <c r="Z1147" s="40"/>
      <c r="AA1147" s="40"/>
      <c r="AB1147" s="40"/>
      <c r="AC1147" s="40"/>
      <c r="AD1147" s="40"/>
      <c r="AE1147" s="40"/>
      <c r="AR1147" s="209" t="s">
        <v>216</v>
      </c>
      <c r="AT1147" s="209" t="s">
        <v>181</v>
      </c>
      <c r="AU1147" s="209" t="s">
        <v>77</v>
      </c>
      <c r="AY1147" s="19" t="s">
        <v>180</v>
      </c>
      <c r="BE1147" s="210">
        <f>IF(N1147="základní",J1147,0)</f>
        <v>0</v>
      </c>
      <c r="BF1147" s="210">
        <f>IF(N1147="snížená",J1147,0)</f>
        <v>0</v>
      </c>
      <c r="BG1147" s="210">
        <f>IF(N1147="zákl. přenesená",J1147,0)</f>
        <v>0</v>
      </c>
      <c r="BH1147" s="210">
        <f>IF(N1147="sníž. přenesená",J1147,0)</f>
        <v>0</v>
      </c>
      <c r="BI1147" s="210">
        <f>IF(N1147="nulová",J1147,0)</f>
        <v>0</v>
      </c>
      <c r="BJ1147" s="19" t="s">
        <v>77</v>
      </c>
      <c r="BK1147" s="210">
        <f>ROUND(I1147*H1147,2)</f>
        <v>0</v>
      </c>
      <c r="BL1147" s="19" t="s">
        <v>216</v>
      </c>
      <c r="BM1147" s="209" t="s">
        <v>1077</v>
      </c>
    </row>
    <row r="1148" s="11" customFormat="1" ht="25.92" customHeight="1">
      <c r="A1148" s="11"/>
      <c r="B1148" s="184"/>
      <c r="C1148" s="185"/>
      <c r="D1148" s="186" t="s">
        <v>68</v>
      </c>
      <c r="E1148" s="187" t="s">
        <v>1078</v>
      </c>
      <c r="F1148" s="187" t="s">
        <v>1079</v>
      </c>
      <c r="G1148" s="185"/>
      <c r="H1148" s="185"/>
      <c r="I1148" s="188"/>
      <c r="J1148" s="189">
        <f>BK1148</f>
        <v>0</v>
      </c>
      <c r="K1148" s="185"/>
      <c r="L1148" s="190"/>
      <c r="M1148" s="191"/>
      <c r="N1148" s="192"/>
      <c r="O1148" s="192"/>
      <c r="P1148" s="193">
        <f>SUM(P1149:P1180)</f>
        <v>0</v>
      </c>
      <c r="Q1148" s="192"/>
      <c r="R1148" s="193">
        <f>SUM(R1149:R1180)</f>
        <v>0</v>
      </c>
      <c r="S1148" s="192"/>
      <c r="T1148" s="194">
        <f>SUM(T1149:T1180)</f>
        <v>0</v>
      </c>
      <c r="U1148" s="11"/>
      <c r="V1148" s="11"/>
      <c r="W1148" s="11"/>
      <c r="X1148" s="11"/>
      <c r="Y1148" s="11"/>
      <c r="Z1148" s="11"/>
      <c r="AA1148" s="11"/>
      <c r="AB1148" s="11"/>
      <c r="AC1148" s="11"/>
      <c r="AD1148" s="11"/>
      <c r="AE1148" s="11"/>
      <c r="AR1148" s="195" t="s">
        <v>79</v>
      </c>
      <c r="AT1148" s="196" t="s">
        <v>68</v>
      </c>
      <c r="AU1148" s="196" t="s">
        <v>69</v>
      </c>
      <c r="AY1148" s="195" t="s">
        <v>180</v>
      </c>
      <c r="BK1148" s="197">
        <f>SUM(BK1149:BK1180)</f>
        <v>0</v>
      </c>
    </row>
    <row r="1149" s="2" customFormat="1" ht="24.15" customHeight="1">
      <c r="A1149" s="40"/>
      <c r="B1149" s="41"/>
      <c r="C1149" s="198" t="s">
        <v>728</v>
      </c>
      <c r="D1149" s="198" t="s">
        <v>181</v>
      </c>
      <c r="E1149" s="199" t="s">
        <v>1080</v>
      </c>
      <c r="F1149" s="200" t="s">
        <v>1081</v>
      </c>
      <c r="G1149" s="201" t="s">
        <v>307</v>
      </c>
      <c r="H1149" s="202">
        <v>56.480200000000004</v>
      </c>
      <c r="I1149" s="203"/>
      <c r="J1149" s="204">
        <f>ROUND(I1149*H1149,2)</f>
        <v>0</v>
      </c>
      <c r="K1149" s="200" t="s">
        <v>19</v>
      </c>
      <c r="L1149" s="46"/>
      <c r="M1149" s="205" t="s">
        <v>19</v>
      </c>
      <c r="N1149" s="206" t="s">
        <v>40</v>
      </c>
      <c r="O1149" s="86"/>
      <c r="P1149" s="207">
        <f>O1149*H1149</f>
        <v>0</v>
      </c>
      <c r="Q1149" s="207">
        <v>0</v>
      </c>
      <c r="R1149" s="207">
        <f>Q1149*H1149</f>
        <v>0</v>
      </c>
      <c r="S1149" s="207">
        <v>0</v>
      </c>
      <c r="T1149" s="208">
        <f>S1149*H1149</f>
        <v>0</v>
      </c>
      <c r="U1149" s="40"/>
      <c r="V1149" s="40"/>
      <c r="W1149" s="40"/>
      <c r="X1149" s="40"/>
      <c r="Y1149" s="40"/>
      <c r="Z1149" s="40"/>
      <c r="AA1149" s="40"/>
      <c r="AB1149" s="40"/>
      <c r="AC1149" s="40"/>
      <c r="AD1149" s="40"/>
      <c r="AE1149" s="40"/>
      <c r="AR1149" s="209" t="s">
        <v>216</v>
      </c>
      <c r="AT1149" s="209" t="s">
        <v>181</v>
      </c>
      <c r="AU1149" s="209" t="s">
        <v>77</v>
      </c>
      <c r="AY1149" s="19" t="s">
        <v>180</v>
      </c>
      <c r="BE1149" s="210">
        <f>IF(N1149="základní",J1149,0)</f>
        <v>0</v>
      </c>
      <c r="BF1149" s="210">
        <f>IF(N1149="snížená",J1149,0)</f>
        <v>0</v>
      </c>
      <c r="BG1149" s="210">
        <f>IF(N1149="zákl. přenesená",J1149,0)</f>
        <v>0</v>
      </c>
      <c r="BH1149" s="210">
        <f>IF(N1149="sníž. přenesená",J1149,0)</f>
        <v>0</v>
      </c>
      <c r="BI1149" s="210">
        <f>IF(N1149="nulová",J1149,0)</f>
        <v>0</v>
      </c>
      <c r="BJ1149" s="19" t="s">
        <v>77</v>
      </c>
      <c r="BK1149" s="210">
        <f>ROUND(I1149*H1149,2)</f>
        <v>0</v>
      </c>
      <c r="BL1149" s="19" t="s">
        <v>216</v>
      </c>
      <c r="BM1149" s="209" t="s">
        <v>1082</v>
      </c>
    </row>
    <row r="1150" s="12" customFormat="1">
      <c r="A1150" s="12"/>
      <c r="B1150" s="211"/>
      <c r="C1150" s="212"/>
      <c r="D1150" s="213" t="s">
        <v>189</v>
      </c>
      <c r="E1150" s="214" t="s">
        <v>19</v>
      </c>
      <c r="F1150" s="215" t="s">
        <v>1083</v>
      </c>
      <c r="G1150" s="212"/>
      <c r="H1150" s="216">
        <v>6.2606000000000002</v>
      </c>
      <c r="I1150" s="217"/>
      <c r="J1150" s="212"/>
      <c r="K1150" s="212"/>
      <c r="L1150" s="218"/>
      <c r="M1150" s="219"/>
      <c r="N1150" s="220"/>
      <c r="O1150" s="220"/>
      <c r="P1150" s="220"/>
      <c r="Q1150" s="220"/>
      <c r="R1150" s="220"/>
      <c r="S1150" s="220"/>
      <c r="T1150" s="221"/>
      <c r="U1150" s="12"/>
      <c r="V1150" s="12"/>
      <c r="W1150" s="12"/>
      <c r="X1150" s="12"/>
      <c r="Y1150" s="12"/>
      <c r="Z1150" s="12"/>
      <c r="AA1150" s="12"/>
      <c r="AB1150" s="12"/>
      <c r="AC1150" s="12"/>
      <c r="AD1150" s="12"/>
      <c r="AE1150" s="12"/>
      <c r="AT1150" s="222" t="s">
        <v>189</v>
      </c>
      <c r="AU1150" s="222" t="s">
        <v>77</v>
      </c>
      <c r="AV1150" s="12" t="s">
        <v>79</v>
      </c>
      <c r="AW1150" s="12" t="s">
        <v>31</v>
      </c>
      <c r="AX1150" s="12" t="s">
        <v>69</v>
      </c>
      <c r="AY1150" s="222" t="s">
        <v>180</v>
      </c>
    </row>
    <row r="1151" s="12" customFormat="1">
      <c r="A1151" s="12"/>
      <c r="B1151" s="211"/>
      <c r="C1151" s="212"/>
      <c r="D1151" s="213" t="s">
        <v>189</v>
      </c>
      <c r="E1151" s="214" t="s">
        <v>19</v>
      </c>
      <c r="F1151" s="215" t="s">
        <v>1084</v>
      </c>
      <c r="G1151" s="212"/>
      <c r="H1151" s="216">
        <v>3.6800000000000002</v>
      </c>
      <c r="I1151" s="217"/>
      <c r="J1151" s="212"/>
      <c r="K1151" s="212"/>
      <c r="L1151" s="218"/>
      <c r="M1151" s="219"/>
      <c r="N1151" s="220"/>
      <c r="O1151" s="220"/>
      <c r="P1151" s="220"/>
      <c r="Q1151" s="220"/>
      <c r="R1151" s="220"/>
      <c r="S1151" s="220"/>
      <c r="T1151" s="221"/>
      <c r="U1151" s="12"/>
      <c r="V1151" s="12"/>
      <c r="W1151" s="12"/>
      <c r="X1151" s="12"/>
      <c r="Y1151" s="12"/>
      <c r="Z1151" s="12"/>
      <c r="AA1151" s="12"/>
      <c r="AB1151" s="12"/>
      <c r="AC1151" s="12"/>
      <c r="AD1151" s="12"/>
      <c r="AE1151" s="12"/>
      <c r="AT1151" s="222" t="s">
        <v>189</v>
      </c>
      <c r="AU1151" s="222" t="s">
        <v>77</v>
      </c>
      <c r="AV1151" s="12" t="s">
        <v>79</v>
      </c>
      <c r="AW1151" s="12" t="s">
        <v>31</v>
      </c>
      <c r="AX1151" s="12" t="s">
        <v>69</v>
      </c>
      <c r="AY1151" s="222" t="s">
        <v>180</v>
      </c>
    </row>
    <row r="1152" s="12" customFormat="1">
      <c r="A1152" s="12"/>
      <c r="B1152" s="211"/>
      <c r="C1152" s="212"/>
      <c r="D1152" s="213" t="s">
        <v>189</v>
      </c>
      <c r="E1152" s="214" t="s">
        <v>19</v>
      </c>
      <c r="F1152" s="215" t="s">
        <v>1085</v>
      </c>
      <c r="G1152" s="212"/>
      <c r="H1152" s="216">
        <v>2.5299999999999998</v>
      </c>
      <c r="I1152" s="217"/>
      <c r="J1152" s="212"/>
      <c r="K1152" s="212"/>
      <c r="L1152" s="218"/>
      <c r="M1152" s="219"/>
      <c r="N1152" s="220"/>
      <c r="O1152" s="220"/>
      <c r="P1152" s="220"/>
      <c r="Q1152" s="220"/>
      <c r="R1152" s="220"/>
      <c r="S1152" s="220"/>
      <c r="T1152" s="221"/>
      <c r="U1152" s="12"/>
      <c r="V1152" s="12"/>
      <c r="W1152" s="12"/>
      <c r="X1152" s="12"/>
      <c r="Y1152" s="12"/>
      <c r="Z1152" s="12"/>
      <c r="AA1152" s="12"/>
      <c r="AB1152" s="12"/>
      <c r="AC1152" s="12"/>
      <c r="AD1152" s="12"/>
      <c r="AE1152" s="12"/>
      <c r="AT1152" s="222" t="s">
        <v>189</v>
      </c>
      <c r="AU1152" s="222" t="s">
        <v>77</v>
      </c>
      <c r="AV1152" s="12" t="s">
        <v>79</v>
      </c>
      <c r="AW1152" s="12" t="s">
        <v>31</v>
      </c>
      <c r="AX1152" s="12" t="s">
        <v>69</v>
      </c>
      <c r="AY1152" s="222" t="s">
        <v>180</v>
      </c>
    </row>
    <row r="1153" s="12" customFormat="1">
      <c r="A1153" s="12"/>
      <c r="B1153" s="211"/>
      <c r="C1153" s="212"/>
      <c r="D1153" s="213" t="s">
        <v>189</v>
      </c>
      <c r="E1153" s="214" t="s">
        <v>19</v>
      </c>
      <c r="F1153" s="215" t="s">
        <v>1084</v>
      </c>
      <c r="G1153" s="212"/>
      <c r="H1153" s="216">
        <v>3.6800000000000002</v>
      </c>
      <c r="I1153" s="217"/>
      <c r="J1153" s="212"/>
      <c r="K1153" s="212"/>
      <c r="L1153" s="218"/>
      <c r="M1153" s="219"/>
      <c r="N1153" s="220"/>
      <c r="O1153" s="220"/>
      <c r="P1153" s="220"/>
      <c r="Q1153" s="220"/>
      <c r="R1153" s="220"/>
      <c r="S1153" s="220"/>
      <c r="T1153" s="221"/>
      <c r="U1153" s="12"/>
      <c r="V1153" s="12"/>
      <c r="W1153" s="12"/>
      <c r="X1153" s="12"/>
      <c r="Y1153" s="12"/>
      <c r="Z1153" s="12"/>
      <c r="AA1153" s="12"/>
      <c r="AB1153" s="12"/>
      <c r="AC1153" s="12"/>
      <c r="AD1153" s="12"/>
      <c r="AE1153" s="12"/>
      <c r="AT1153" s="222" t="s">
        <v>189</v>
      </c>
      <c r="AU1153" s="222" t="s">
        <v>77</v>
      </c>
      <c r="AV1153" s="12" t="s">
        <v>79</v>
      </c>
      <c r="AW1153" s="12" t="s">
        <v>31</v>
      </c>
      <c r="AX1153" s="12" t="s">
        <v>69</v>
      </c>
      <c r="AY1153" s="222" t="s">
        <v>180</v>
      </c>
    </row>
    <row r="1154" s="12" customFormat="1">
      <c r="A1154" s="12"/>
      <c r="B1154" s="211"/>
      <c r="C1154" s="212"/>
      <c r="D1154" s="213" t="s">
        <v>189</v>
      </c>
      <c r="E1154" s="214" t="s">
        <v>19</v>
      </c>
      <c r="F1154" s="215" t="s">
        <v>1086</v>
      </c>
      <c r="G1154" s="212"/>
      <c r="H1154" s="216">
        <v>6.1180000000000003</v>
      </c>
      <c r="I1154" s="217"/>
      <c r="J1154" s="212"/>
      <c r="K1154" s="212"/>
      <c r="L1154" s="218"/>
      <c r="M1154" s="219"/>
      <c r="N1154" s="220"/>
      <c r="O1154" s="220"/>
      <c r="P1154" s="220"/>
      <c r="Q1154" s="220"/>
      <c r="R1154" s="220"/>
      <c r="S1154" s="220"/>
      <c r="T1154" s="221"/>
      <c r="U1154" s="12"/>
      <c r="V1154" s="12"/>
      <c r="W1154" s="12"/>
      <c r="X1154" s="12"/>
      <c r="Y1154" s="12"/>
      <c r="Z1154" s="12"/>
      <c r="AA1154" s="12"/>
      <c r="AB1154" s="12"/>
      <c r="AC1154" s="12"/>
      <c r="AD1154" s="12"/>
      <c r="AE1154" s="12"/>
      <c r="AT1154" s="222" t="s">
        <v>189</v>
      </c>
      <c r="AU1154" s="222" t="s">
        <v>77</v>
      </c>
      <c r="AV1154" s="12" t="s">
        <v>79</v>
      </c>
      <c r="AW1154" s="12" t="s">
        <v>31</v>
      </c>
      <c r="AX1154" s="12" t="s">
        <v>69</v>
      </c>
      <c r="AY1154" s="222" t="s">
        <v>180</v>
      </c>
    </row>
    <row r="1155" s="12" customFormat="1">
      <c r="A1155" s="12"/>
      <c r="B1155" s="211"/>
      <c r="C1155" s="212"/>
      <c r="D1155" s="213" t="s">
        <v>189</v>
      </c>
      <c r="E1155" s="214" t="s">
        <v>19</v>
      </c>
      <c r="F1155" s="215" t="s">
        <v>1087</v>
      </c>
      <c r="G1155" s="212"/>
      <c r="H1155" s="216">
        <v>11.821999999999999</v>
      </c>
      <c r="I1155" s="217"/>
      <c r="J1155" s="212"/>
      <c r="K1155" s="212"/>
      <c r="L1155" s="218"/>
      <c r="M1155" s="219"/>
      <c r="N1155" s="220"/>
      <c r="O1155" s="220"/>
      <c r="P1155" s="220"/>
      <c r="Q1155" s="220"/>
      <c r="R1155" s="220"/>
      <c r="S1155" s="220"/>
      <c r="T1155" s="221"/>
      <c r="U1155" s="12"/>
      <c r="V1155" s="12"/>
      <c r="W1155" s="12"/>
      <c r="X1155" s="12"/>
      <c r="Y1155" s="12"/>
      <c r="Z1155" s="12"/>
      <c r="AA1155" s="12"/>
      <c r="AB1155" s="12"/>
      <c r="AC1155" s="12"/>
      <c r="AD1155" s="12"/>
      <c r="AE1155" s="12"/>
      <c r="AT1155" s="222" t="s">
        <v>189</v>
      </c>
      <c r="AU1155" s="222" t="s">
        <v>77</v>
      </c>
      <c r="AV1155" s="12" t="s">
        <v>79</v>
      </c>
      <c r="AW1155" s="12" t="s">
        <v>31</v>
      </c>
      <c r="AX1155" s="12" t="s">
        <v>69</v>
      </c>
      <c r="AY1155" s="222" t="s">
        <v>180</v>
      </c>
    </row>
    <row r="1156" s="12" customFormat="1">
      <c r="A1156" s="12"/>
      <c r="B1156" s="211"/>
      <c r="C1156" s="212"/>
      <c r="D1156" s="213" t="s">
        <v>189</v>
      </c>
      <c r="E1156" s="214" t="s">
        <v>19</v>
      </c>
      <c r="F1156" s="215" t="s">
        <v>1088</v>
      </c>
      <c r="G1156" s="212"/>
      <c r="H1156" s="216">
        <v>4.0940000000000003</v>
      </c>
      <c r="I1156" s="217"/>
      <c r="J1156" s="212"/>
      <c r="K1156" s="212"/>
      <c r="L1156" s="218"/>
      <c r="M1156" s="219"/>
      <c r="N1156" s="220"/>
      <c r="O1156" s="220"/>
      <c r="P1156" s="220"/>
      <c r="Q1156" s="220"/>
      <c r="R1156" s="220"/>
      <c r="S1156" s="220"/>
      <c r="T1156" s="221"/>
      <c r="U1156" s="12"/>
      <c r="V1156" s="12"/>
      <c r="W1156" s="12"/>
      <c r="X1156" s="12"/>
      <c r="Y1156" s="12"/>
      <c r="Z1156" s="12"/>
      <c r="AA1156" s="12"/>
      <c r="AB1156" s="12"/>
      <c r="AC1156" s="12"/>
      <c r="AD1156" s="12"/>
      <c r="AE1156" s="12"/>
      <c r="AT1156" s="222" t="s">
        <v>189</v>
      </c>
      <c r="AU1156" s="222" t="s">
        <v>77</v>
      </c>
      <c r="AV1156" s="12" t="s">
        <v>79</v>
      </c>
      <c r="AW1156" s="12" t="s">
        <v>31</v>
      </c>
      <c r="AX1156" s="12" t="s">
        <v>69</v>
      </c>
      <c r="AY1156" s="222" t="s">
        <v>180</v>
      </c>
    </row>
    <row r="1157" s="12" customFormat="1">
      <c r="A1157" s="12"/>
      <c r="B1157" s="211"/>
      <c r="C1157" s="212"/>
      <c r="D1157" s="213" t="s">
        <v>189</v>
      </c>
      <c r="E1157" s="214" t="s">
        <v>19</v>
      </c>
      <c r="F1157" s="215" t="s">
        <v>1089</v>
      </c>
      <c r="G1157" s="212"/>
      <c r="H1157" s="216">
        <v>2.4338000000000002</v>
      </c>
      <c r="I1157" s="217"/>
      <c r="J1157" s="212"/>
      <c r="K1157" s="212"/>
      <c r="L1157" s="218"/>
      <c r="M1157" s="219"/>
      <c r="N1157" s="220"/>
      <c r="O1157" s="220"/>
      <c r="P1157" s="220"/>
      <c r="Q1157" s="220"/>
      <c r="R1157" s="220"/>
      <c r="S1157" s="220"/>
      <c r="T1157" s="221"/>
      <c r="U1157" s="12"/>
      <c r="V1157" s="12"/>
      <c r="W1157" s="12"/>
      <c r="X1157" s="12"/>
      <c r="Y1157" s="12"/>
      <c r="Z1157" s="12"/>
      <c r="AA1157" s="12"/>
      <c r="AB1157" s="12"/>
      <c r="AC1157" s="12"/>
      <c r="AD1157" s="12"/>
      <c r="AE1157" s="12"/>
      <c r="AT1157" s="222" t="s">
        <v>189</v>
      </c>
      <c r="AU1157" s="222" t="s">
        <v>77</v>
      </c>
      <c r="AV1157" s="12" t="s">
        <v>79</v>
      </c>
      <c r="AW1157" s="12" t="s">
        <v>31</v>
      </c>
      <c r="AX1157" s="12" t="s">
        <v>69</v>
      </c>
      <c r="AY1157" s="222" t="s">
        <v>180</v>
      </c>
    </row>
    <row r="1158" s="12" customFormat="1">
      <c r="A1158" s="12"/>
      <c r="B1158" s="211"/>
      <c r="C1158" s="212"/>
      <c r="D1158" s="213" t="s">
        <v>189</v>
      </c>
      <c r="E1158" s="214" t="s">
        <v>19</v>
      </c>
      <c r="F1158" s="215" t="s">
        <v>1090</v>
      </c>
      <c r="G1158" s="212"/>
      <c r="H1158" s="216">
        <v>12.6218</v>
      </c>
      <c r="I1158" s="217"/>
      <c r="J1158" s="212"/>
      <c r="K1158" s="212"/>
      <c r="L1158" s="218"/>
      <c r="M1158" s="219"/>
      <c r="N1158" s="220"/>
      <c r="O1158" s="220"/>
      <c r="P1158" s="220"/>
      <c r="Q1158" s="220"/>
      <c r="R1158" s="220"/>
      <c r="S1158" s="220"/>
      <c r="T1158" s="221"/>
      <c r="U1158" s="12"/>
      <c r="V1158" s="12"/>
      <c r="W1158" s="12"/>
      <c r="X1158" s="12"/>
      <c r="Y1158" s="12"/>
      <c r="Z1158" s="12"/>
      <c r="AA1158" s="12"/>
      <c r="AB1158" s="12"/>
      <c r="AC1158" s="12"/>
      <c r="AD1158" s="12"/>
      <c r="AE1158" s="12"/>
      <c r="AT1158" s="222" t="s">
        <v>189</v>
      </c>
      <c r="AU1158" s="222" t="s">
        <v>77</v>
      </c>
      <c r="AV1158" s="12" t="s">
        <v>79</v>
      </c>
      <c r="AW1158" s="12" t="s">
        <v>31</v>
      </c>
      <c r="AX1158" s="12" t="s">
        <v>69</v>
      </c>
      <c r="AY1158" s="222" t="s">
        <v>180</v>
      </c>
    </row>
    <row r="1159" s="12" customFormat="1">
      <c r="A1159" s="12"/>
      <c r="B1159" s="211"/>
      <c r="C1159" s="212"/>
      <c r="D1159" s="213" t="s">
        <v>189</v>
      </c>
      <c r="E1159" s="214" t="s">
        <v>19</v>
      </c>
      <c r="F1159" s="215" t="s">
        <v>1091</v>
      </c>
      <c r="G1159" s="212"/>
      <c r="H1159" s="216">
        <v>3.2400000000000002</v>
      </c>
      <c r="I1159" s="217"/>
      <c r="J1159" s="212"/>
      <c r="K1159" s="212"/>
      <c r="L1159" s="218"/>
      <c r="M1159" s="219"/>
      <c r="N1159" s="220"/>
      <c r="O1159" s="220"/>
      <c r="P1159" s="220"/>
      <c r="Q1159" s="220"/>
      <c r="R1159" s="220"/>
      <c r="S1159" s="220"/>
      <c r="T1159" s="221"/>
      <c r="U1159" s="12"/>
      <c r="V1159" s="12"/>
      <c r="W1159" s="12"/>
      <c r="X1159" s="12"/>
      <c r="Y1159" s="12"/>
      <c r="Z1159" s="12"/>
      <c r="AA1159" s="12"/>
      <c r="AB1159" s="12"/>
      <c r="AC1159" s="12"/>
      <c r="AD1159" s="12"/>
      <c r="AE1159" s="12"/>
      <c r="AT1159" s="222" t="s">
        <v>189</v>
      </c>
      <c r="AU1159" s="222" t="s">
        <v>77</v>
      </c>
      <c r="AV1159" s="12" t="s">
        <v>79</v>
      </c>
      <c r="AW1159" s="12" t="s">
        <v>31</v>
      </c>
      <c r="AX1159" s="12" t="s">
        <v>69</v>
      </c>
      <c r="AY1159" s="222" t="s">
        <v>180</v>
      </c>
    </row>
    <row r="1160" s="13" customFormat="1">
      <c r="A1160" s="13"/>
      <c r="B1160" s="223"/>
      <c r="C1160" s="224"/>
      <c r="D1160" s="213" t="s">
        <v>189</v>
      </c>
      <c r="E1160" s="225" t="s">
        <v>19</v>
      </c>
      <c r="F1160" s="226" t="s">
        <v>194</v>
      </c>
      <c r="G1160" s="224"/>
      <c r="H1160" s="227">
        <v>56.480199999999996</v>
      </c>
      <c r="I1160" s="228"/>
      <c r="J1160" s="224"/>
      <c r="K1160" s="224"/>
      <c r="L1160" s="229"/>
      <c r="M1160" s="230"/>
      <c r="N1160" s="231"/>
      <c r="O1160" s="231"/>
      <c r="P1160" s="231"/>
      <c r="Q1160" s="231"/>
      <c r="R1160" s="231"/>
      <c r="S1160" s="231"/>
      <c r="T1160" s="232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3" t="s">
        <v>189</v>
      </c>
      <c r="AU1160" s="233" t="s">
        <v>77</v>
      </c>
      <c r="AV1160" s="13" t="s">
        <v>185</v>
      </c>
      <c r="AW1160" s="13" t="s">
        <v>31</v>
      </c>
      <c r="AX1160" s="13" t="s">
        <v>77</v>
      </c>
      <c r="AY1160" s="233" t="s">
        <v>180</v>
      </c>
    </row>
    <row r="1161" s="2" customFormat="1" ht="24.15" customHeight="1">
      <c r="A1161" s="40"/>
      <c r="B1161" s="41"/>
      <c r="C1161" s="198" t="s">
        <v>1092</v>
      </c>
      <c r="D1161" s="198" t="s">
        <v>181</v>
      </c>
      <c r="E1161" s="199" t="s">
        <v>1093</v>
      </c>
      <c r="F1161" s="200" t="s">
        <v>1094</v>
      </c>
      <c r="G1161" s="201" t="s">
        <v>307</v>
      </c>
      <c r="H1161" s="202">
        <v>60.998620000000003</v>
      </c>
      <c r="I1161" s="203"/>
      <c r="J1161" s="204">
        <f>ROUND(I1161*H1161,2)</f>
        <v>0</v>
      </c>
      <c r="K1161" s="200" t="s">
        <v>19</v>
      </c>
      <c r="L1161" s="46"/>
      <c r="M1161" s="205" t="s">
        <v>19</v>
      </c>
      <c r="N1161" s="206" t="s">
        <v>40</v>
      </c>
      <c r="O1161" s="86"/>
      <c r="P1161" s="207">
        <f>O1161*H1161</f>
        <v>0</v>
      </c>
      <c r="Q1161" s="207">
        <v>0</v>
      </c>
      <c r="R1161" s="207">
        <f>Q1161*H1161</f>
        <v>0</v>
      </c>
      <c r="S1161" s="207">
        <v>0</v>
      </c>
      <c r="T1161" s="208">
        <f>S1161*H1161</f>
        <v>0</v>
      </c>
      <c r="U1161" s="40"/>
      <c r="V1161" s="40"/>
      <c r="W1161" s="40"/>
      <c r="X1161" s="40"/>
      <c r="Y1161" s="40"/>
      <c r="Z1161" s="40"/>
      <c r="AA1161" s="40"/>
      <c r="AB1161" s="40"/>
      <c r="AC1161" s="40"/>
      <c r="AD1161" s="40"/>
      <c r="AE1161" s="40"/>
      <c r="AR1161" s="209" t="s">
        <v>216</v>
      </c>
      <c r="AT1161" s="209" t="s">
        <v>181</v>
      </c>
      <c r="AU1161" s="209" t="s">
        <v>77</v>
      </c>
      <c r="AY1161" s="19" t="s">
        <v>180</v>
      </c>
      <c r="BE1161" s="210">
        <f>IF(N1161="základní",J1161,0)</f>
        <v>0</v>
      </c>
      <c r="BF1161" s="210">
        <f>IF(N1161="snížená",J1161,0)</f>
        <v>0</v>
      </c>
      <c r="BG1161" s="210">
        <f>IF(N1161="zákl. přenesená",J1161,0)</f>
        <v>0</v>
      </c>
      <c r="BH1161" s="210">
        <f>IF(N1161="sníž. přenesená",J1161,0)</f>
        <v>0</v>
      </c>
      <c r="BI1161" s="210">
        <f>IF(N1161="nulová",J1161,0)</f>
        <v>0</v>
      </c>
      <c r="BJ1161" s="19" t="s">
        <v>77</v>
      </c>
      <c r="BK1161" s="210">
        <f>ROUND(I1161*H1161,2)</f>
        <v>0</v>
      </c>
      <c r="BL1161" s="19" t="s">
        <v>216</v>
      </c>
      <c r="BM1161" s="209" t="s">
        <v>1095</v>
      </c>
    </row>
    <row r="1162" s="12" customFormat="1">
      <c r="A1162" s="12"/>
      <c r="B1162" s="211"/>
      <c r="C1162" s="212"/>
      <c r="D1162" s="213" t="s">
        <v>189</v>
      </c>
      <c r="E1162" s="214" t="s">
        <v>19</v>
      </c>
      <c r="F1162" s="215" t="s">
        <v>1083</v>
      </c>
      <c r="G1162" s="212"/>
      <c r="H1162" s="216">
        <v>6.2606000000000002</v>
      </c>
      <c r="I1162" s="217"/>
      <c r="J1162" s="212"/>
      <c r="K1162" s="212"/>
      <c r="L1162" s="218"/>
      <c r="M1162" s="219"/>
      <c r="N1162" s="220"/>
      <c r="O1162" s="220"/>
      <c r="P1162" s="220"/>
      <c r="Q1162" s="220"/>
      <c r="R1162" s="220"/>
      <c r="S1162" s="220"/>
      <c r="T1162" s="221"/>
      <c r="U1162" s="12"/>
      <c r="V1162" s="12"/>
      <c r="W1162" s="12"/>
      <c r="X1162" s="12"/>
      <c r="Y1162" s="12"/>
      <c r="Z1162" s="12"/>
      <c r="AA1162" s="12"/>
      <c r="AB1162" s="12"/>
      <c r="AC1162" s="12"/>
      <c r="AD1162" s="12"/>
      <c r="AE1162" s="12"/>
      <c r="AT1162" s="222" t="s">
        <v>189</v>
      </c>
      <c r="AU1162" s="222" t="s">
        <v>77</v>
      </c>
      <c r="AV1162" s="12" t="s">
        <v>79</v>
      </c>
      <c r="AW1162" s="12" t="s">
        <v>31</v>
      </c>
      <c r="AX1162" s="12" t="s">
        <v>69</v>
      </c>
      <c r="AY1162" s="222" t="s">
        <v>180</v>
      </c>
    </row>
    <row r="1163" s="12" customFormat="1">
      <c r="A1163" s="12"/>
      <c r="B1163" s="211"/>
      <c r="C1163" s="212"/>
      <c r="D1163" s="213" t="s">
        <v>189</v>
      </c>
      <c r="E1163" s="214" t="s">
        <v>19</v>
      </c>
      <c r="F1163" s="215" t="s">
        <v>1084</v>
      </c>
      <c r="G1163" s="212"/>
      <c r="H1163" s="216">
        <v>3.6800000000000002</v>
      </c>
      <c r="I1163" s="217"/>
      <c r="J1163" s="212"/>
      <c r="K1163" s="212"/>
      <c r="L1163" s="218"/>
      <c r="M1163" s="219"/>
      <c r="N1163" s="220"/>
      <c r="O1163" s="220"/>
      <c r="P1163" s="220"/>
      <c r="Q1163" s="220"/>
      <c r="R1163" s="220"/>
      <c r="S1163" s="220"/>
      <c r="T1163" s="221"/>
      <c r="U1163" s="12"/>
      <c r="V1163" s="12"/>
      <c r="W1163" s="12"/>
      <c r="X1163" s="12"/>
      <c r="Y1163" s="12"/>
      <c r="Z1163" s="12"/>
      <c r="AA1163" s="12"/>
      <c r="AB1163" s="12"/>
      <c r="AC1163" s="12"/>
      <c r="AD1163" s="12"/>
      <c r="AE1163" s="12"/>
      <c r="AT1163" s="222" t="s">
        <v>189</v>
      </c>
      <c r="AU1163" s="222" t="s">
        <v>77</v>
      </c>
      <c r="AV1163" s="12" t="s">
        <v>79</v>
      </c>
      <c r="AW1163" s="12" t="s">
        <v>31</v>
      </c>
      <c r="AX1163" s="12" t="s">
        <v>69</v>
      </c>
      <c r="AY1163" s="222" t="s">
        <v>180</v>
      </c>
    </row>
    <row r="1164" s="12" customFormat="1">
      <c r="A1164" s="12"/>
      <c r="B1164" s="211"/>
      <c r="C1164" s="212"/>
      <c r="D1164" s="213" t="s">
        <v>189</v>
      </c>
      <c r="E1164" s="214" t="s">
        <v>19</v>
      </c>
      <c r="F1164" s="215" t="s">
        <v>1085</v>
      </c>
      <c r="G1164" s="212"/>
      <c r="H1164" s="216">
        <v>2.5299999999999998</v>
      </c>
      <c r="I1164" s="217"/>
      <c r="J1164" s="212"/>
      <c r="K1164" s="212"/>
      <c r="L1164" s="218"/>
      <c r="M1164" s="219"/>
      <c r="N1164" s="220"/>
      <c r="O1164" s="220"/>
      <c r="P1164" s="220"/>
      <c r="Q1164" s="220"/>
      <c r="R1164" s="220"/>
      <c r="S1164" s="220"/>
      <c r="T1164" s="221"/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T1164" s="222" t="s">
        <v>189</v>
      </c>
      <c r="AU1164" s="222" t="s">
        <v>77</v>
      </c>
      <c r="AV1164" s="12" t="s">
        <v>79</v>
      </c>
      <c r="AW1164" s="12" t="s">
        <v>31</v>
      </c>
      <c r="AX1164" s="12" t="s">
        <v>69</v>
      </c>
      <c r="AY1164" s="222" t="s">
        <v>180</v>
      </c>
    </row>
    <row r="1165" s="12" customFormat="1">
      <c r="A1165" s="12"/>
      <c r="B1165" s="211"/>
      <c r="C1165" s="212"/>
      <c r="D1165" s="213" t="s">
        <v>189</v>
      </c>
      <c r="E1165" s="214" t="s">
        <v>19</v>
      </c>
      <c r="F1165" s="215" t="s">
        <v>1084</v>
      </c>
      <c r="G1165" s="212"/>
      <c r="H1165" s="216">
        <v>3.6800000000000002</v>
      </c>
      <c r="I1165" s="217"/>
      <c r="J1165" s="212"/>
      <c r="K1165" s="212"/>
      <c r="L1165" s="218"/>
      <c r="M1165" s="219"/>
      <c r="N1165" s="220"/>
      <c r="O1165" s="220"/>
      <c r="P1165" s="220"/>
      <c r="Q1165" s="220"/>
      <c r="R1165" s="220"/>
      <c r="S1165" s="220"/>
      <c r="T1165" s="221"/>
      <c r="U1165" s="12"/>
      <c r="V1165" s="12"/>
      <c r="W1165" s="12"/>
      <c r="X1165" s="12"/>
      <c r="Y1165" s="12"/>
      <c r="Z1165" s="12"/>
      <c r="AA1165" s="12"/>
      <c r="AB1165" s="12"/>
      <c r="AC1165" s="12"/>
      <c r="AD1165" s="12"/>
      <c r="AE1165" s="12"/>
      <c r="AT1165" s="222" t="s">
        <v>189</v>
      </c>
      <c r="AU1165" s="222" t="s">
        <v>77</v>
      </c>
      <c r="AV1165" s="12" t="s">
        <v>79</v>
      </c>
      <c r="AW1165" s="12" t="s">
        <v>31</v>
      </c>
      <c r="AX1165" s="12" t="s">
        <v>69</v>
      </c>
      <c r="AY1165" s="222" t="s">
        <v>180</v>
      </c>
    </row>
    <row r="1166" s="12" customFormat="1">
      <c r="A1166" s="12"/>
      <c r="B1166" s="211"/>
      <c r="C1166" s="212"/>
      <c r="D1166" s="213" t="s">
        <v>189</v>
      </c>
      <c r="E1166" s="214" t="s">
        <v>19</v>
      </c>
      <c r="F1166" s="215" t="s">
        <v>1086</v>
      </c>
      <c r="G1166" s="212"/>
      <c r="H1166" s="216">
        <v>6.1180000000000003</v>
      </c>
      <c r="I1166" s="217"/>
      <c r="J1166" s="212"/>
      <c r="K1166" s="212"/>
      <c r="L1166" s="218"/>
      <c r="M1166" s="219"/>
      <c r="N1166" s="220"/>
      <c r="O1166" s="220"/>
      <c r="P1166" s="220"/>
      <c r="Q1166" s="220"/>
      <c r="R1166" s="220"/>
      <c r="S1166" s="220"/>
      <c r="T1166" s="221"/>
      <c r="U1166" s="12"/>
      <c r="V1166" s="12"/>
      <c r="W1166" s="12"/>
      <c r="X1166" s="12"/>
      <c r="Y1166" s="12"/>
      <c r="Z1166" s="12"/>
      <c r="AA1166" s="12"/>
      <c r="AB1166" s="12"/>
      <c r="AC1166" s="12"/>
      <c r="AD1166" s="12"/>
      <c r="AE1166" s="12"/>
      <c r="AT1166" s="222" t="s">
        <v>189</v>
      </c>
      <c r="AU1166" s="222" t="s">
        <v>77</v>
      </c>
      <c r="AV1166" s="12" t="s">
        <v>79</v>
      </c>
      <c r="AW1166" s="12" t="s">
        <v>31</v>
      </c>
      <c r="AX1166" s="12" t="s">
        <v>69</v>
      </c>
      <c r="AY1166" s="222" t="s">
        <v>180</v>
      </c>
    </row>
    <row r="1167" s="12" customFormat="1">
      <c r="A1167" s="12"/>
      <c r="B1167" s="211"/>
      <c r="C1167" s="212"/>
      <c r="D1167" s="213" t="s">
        <v>189</v>
      </c>
      <c r="E1167" s="214" t="s">
        <v>19</v>
      </c>
      <c r="F1167" s="215" t="s">
        <v>1087</v>
      </c>
      <c r="G1167" s="212"/>
      <c r="H1167" s="216">
        <v>11.821999999999999</v>
      </c>
      <c r="I1167" s="217"/>
      <c r="J1167" s="212"/>
      <c r="K1167" s="212"/>
      <c r="L1167" s="218"/>
      <c r="M1167" s="219"/>
      <c r="N1167" s="220"/>
      <c r="O1167" s="220"/>
      <c r="P1167" s="220"/>
      <c r="Q1167" s="220"/>
      <c r="R1167" s="220"/>
      <c r="S1167" s="220"/>
      <c r="T1167" s="221"/>
      <c r="U1167" s="12"/>
      <c r="V1167" s="12"/>
      <c r="W1167" s="12"/>
      <c r="X1167" s="12"/>
      <c r="Y1167" s="12"/>
      <c r="Z1167" s="12"/>
      <c r="AA1167" s="12"/>
      <c r="AB1167" s="12"/>
      <c r="AC1167" s="12"/>
      <c r="AD1167" s="12"/>
      <c r="AE1167" s="12"/>
      <c r="AT1167" s="222" t="s">
        <v>189</v>
      </c>
      <c r="AU1167" s="222" t="s">
        <v>77</v>
      </c>
      <c r="AV1167" s="12" t="s">
        <v>79</v>
      </c>
      <c r="AW1167" s="12" t="s">
        <v>31</v>
      </c>
      <c r="AX1167" s="12" t="s">
        <v>69</v>
      </c>
      <c r="AY1167" s="222" t="s">
        <v>180</v>
      </c>
    </row>
    <row r="1168" s="12" customFormat="1">
      <c r="A1168" s="12"/>
      <c r="B1168" s="211"/>
      <c r="C1168" s="212"/>
      <c r="D1168" s="213" t="s">
        <v>189</v>
      </c>
      <c r="E1168" s="214" t="s">
        <v>19</v>
      </c>
      <c r="F1168" s="215" t="s">
        <v>1088</v>
      </c>
      <c r="G1168" s="212"/>
      <c r="H1168" s="216">
        <v>4.0940000000000003</v>
      </c>
      <c r="I1168" s="217"/>
      <c r="J1168" s="212"/>
      <c r="K1168" s="212"/>
      <c r="L1168" s="218"/>
      <c r="M1168" s="219"/>
      <c r="N1168" s="220"/>
      <c r="O1168" s="220"/>
      <c r="P1168" s="220"/>
      <c r="Q1168" s="220"/>
      <c r="R1168" s="220"/>
      <c r="S1168" s="220"/>
      <c r="T1168" s="221"/>
      <c r="U1168" s="12"/>
      <c r="V1168" s="12"/>
      <c r="W1168" s="12"/>
      <c r="X1168" s="12"/>
      <c r="Y1168" s="12"/>
      <c r="Z1168" s="12"/>
      <c r="AA1168" s="12"/>
      <c r="AB1168" s="12"/>
      <c r="AC1168" s="12"/>
      <c r="AD1168" s="12"/>
      <c r="AE1168" s="12"/>
      <c r="AT1168" s="222" t="s">
        <v>189</v>
      </c>
      <c r="AU1168" s="222" t="s">
        <v>77</v>
      </c>
      <c r="AV1168" s="12" t="s">
        <v>79</v>
      </c>
      <c r="AW1168" s="12" t="s">
        <v>31</v>
      </c>
      <c r="AX1168" s="12" t="s">
        <v>69</v>
      </c>
      <c r="AY1168" s="222" t="s">
        <v>180</v>
      </c>
    </row>
    <row r="1169" s="12" customFormat="1">
      <c r="A1169" s="12"/>
      <c r="B1169" s="211"/>
      <c r="C1169" s="212"/>
      <c r="D1169" s="213" t="s">
        <v>189</v>
      </c>
      <c r="E1169" s="214" t="s">
        <v>19</v>
      </c>
      <c r="F1169" s="215" t="s">
        <v>1089</v>
      </c>
      <c r="G1169" s="212"/>
      <c r="H1169" s="216">
        <v>2.4338000000000002</v>
      </c>
      <c r="I1169" s="217"/>
      <c r="J1169" s="212"/>
      <c r="K1169" s="212"/>
      <c r="L1169" s="218"/>
      <c r="M1169" s="219"/>
      <c r="N1169" s="220"/>
      <c r="O1169" s="220"/>
      <c r="P1169" s="220"/>
      <c r="Q1169" s="220"/>
      <c r="R1169" s="220"/>
      <c r="S1169" s="220"/>
      <c r="T1169" s="221"/>
      <c r="U1169" s="12"/>
      <c r="V1169" s="12"/>
      <c r="W1169" s="12"/>
      <c r="X1169" s="12"/>
      <c r="Y1169" s="12"/>
      <c r="Z1169" s="12"/>
      <c r="AA1169" s="12"/>
      <c r="AB1169" s="12"/>
      <c r="AC1169" s="12"/>
      <c r="AD1169" s="12"/>
      <c r="AE1169" s="12"/>
      <c r="AT1169" s="222" t="s">
        <v>189</v>
      </c>
      <c r="AU1169" s="222" t="s">
        <v>77</v>
      </c>
      <c r="AV1169" s="12" t="s">
        <v>79</v>
      </c>
      <c r="AW1169" s="12" t="s">
        <v>31</v>
      </c>
      <c r="AX1169" s="12" t="s">
        <v>69</v>
      </c>
      <c r="AY1169" s="222" t="s">
        <v>180</v>
      </c>
    </row>
    <row r="1170" s="12" customFormat="1">
      <c r="A1170" s="12"/>
      <c r="B1170" s="211"/>
      <c r="C1170" s="212"/>
      <c r="D1170" s="213" t="s">
        <v>189</v>
      </c>
      <c r="E1170" s="214" t="s">
        <v>19</v>
      </c>
      <c r="F1170" s="215" t="s">
        <v>1090</v>
      </c>
      <c r="G1170" s="212"/>
      <c r="H1170" s="216">
        <v>12.6218</v>
      </c>
      <c r="I1170" s="217"/>
      <c r="J1170" s="212"/>
      <c r="K1170" s="212"/>
      <c r="L1170" s="218"/>
      <c r="M1170" s="219"/>
      <c r="N1170" s="220"/>
      <c r="O1170" s="220"/>
      <c r="P1170" s="220"/>
      <c r="Q1170" s="220"/>
      <c r="R1170" s="220"/>
      <c r="S1170" s="220"/>
      <c r="T1170" s="221"/>
      <c r="U1170" s="12"/>
      <c r="V1170" s="12"/>
      <c r="W1170" s="12"/>
      <c r="X1170" s="12"/>
      <c r="Y1170" s="12"/>
      <c r="Z1170" s="12"/>
      <c r="AA1170" s="12"/>
      <c r="AB1170" s="12"/>
      <c r="AC1170" s="12"/>
      <c r="AD1170" s="12"/>
      <c r="AE1170" s="12"/>
      <c r="AT1170" s="222" t="s">
        <v>189</v>
      </c>
      <c r="AU1170" s="222" t="s">
        <v>77</v>
      </c>
      <c r="AV1170" s="12" t="s">
        <v>79</v>
      </c>
      <c r="AW1170" s="12" t="s">
        <v>31</v>
      </c>
      <c r="AX1170" s="12" t="s">
        <v>69</v>
      </c>
      <c r="AY1170" s="222" t="s">
        <v>180</v>
      </c>
    </row>
    <row r="1171" s="12" customFormat="1">
      <c r="A1171" s="12"/>
      <c r="B1171" s="211"/>
      <c r="C1171" s="212"/>
      <c r="D1171" s="213" t="s">
        <v>189</v>
      </c>
      <c r="E1171" s="214" t="s">
        <v>19</v>
      </c>
      <c r="F1171" s="215" t="s">
        <v>1091</v>
      </c>
      <c r="G1171" s="212"/>
      <c r="H1171" s="216">
        <v>3.2400000000000002</v>
      </c>
      <c r="I1171" s="217"/>
      <c r="J1171" s="212"/>
      <c r="K1171" s="212"/>
      <c r="L1171" s="218"/>
      <c r="M1171" s="219"/>
      <c r="N1171" s="220"/>
      <c r="O1171" s="220"/>
      <c r="P1171" s="220"/>
      <c r="Q1171" s="220"/>
      <c r="R1171" s="220"/>
      <c r="S1171" s="220"/>
      <c r="T1171" s="221"/>
      <c r="U1171" s="12"/>
      <c r="V1171" s="12"/>
      <c r="W1171" s="12"/>
      <c r="X1171" s="12"/>
      <c r="Y1171" s="12"/>
      <c r="Z1171" s="12"/>
      <c r="AA1171" s="12"/>
      <c r="AB1171" s="12"/>
      <c r="AC1171" s="12"/>
      <c r="AD1171" s="12"/>
      <c r="AE1171" s="12"/>
      <c r="AT1171" s="222" t="s">
        <v>189</v>
      </c>
      <c r="AU1171" s="222" t="s">
        <v>77</v>
      </c>
      <c r="AV1171" s="12" t="s">
        <v>79</v>
      </c>
      <c r="AW1171" s="12" t="s">
        <v>31</v>
      </c>
      <c r="AX1171" s="12" t="s">
        <v>69</v>
      </c>
      <c r="AY1171" s="222" t="s">
        <v>180</v>
      </c>
    </row>
    <row r="1172" s="12" customFormat="1">
      <c r="A1172" s="12"/>
      <c r="B1172" s="211"/>
      <c r="C1172" s="212"/>
      <c r="D1172" s="213" t="s">
        <v>189</v>
      </c>
      <c r="E1172" s="214" t="s">
        <v>19</v>
      </c>
      <c r="F1172" s="215" t="s">
        <v>1096</v>
      </c>
      <c r="G1172" s="212"/>
      <c r="H1172" s="216">
        <v>4.5184199999999999</v>
      </c>
      <c r="I1172" s="217"/>
      <c r="J1172" s="212"/>
      <c r="K1172" s="212"/>
      <c r="L1172" s="218"/>
      <c r="M1172" s="219"/>
      <c r="N1172" s="220"/>
      <c r="O1172" s="220"/>
      <c r="P1172" s="220"/>
      <c r="Q1172" s="220"/>
      <c r="R1172" s="220"/>
      <c r="S1172" s="220"/>
      <c r="T1172" s="221"/>
      <c r="U1172" s="12"/>
      <c r="V1172" s="12"/>
      <c r="W1172" s="12"/>
      <c r="X1172" s="12"/>
      <c r="Y1172" s="12"/>
      <c r="Z1172" s="12"/>
      <c r="AA1172" s="12"/>
      <c r="AB1172" s="12"/>
      <c r="AC1172" s="12"/>
      <c r="AD1172" s="12"/>
      <c r="AE1172" s="12"/>
      <c r="AT1172" s="222" t="s">
        <v>189</v>
      </c>
      <c r="AU1172" s="222" t="s">
        <v>77</v>
      </c>
      <c r="AV1172" s="12" t="s">
        <v>79</v>
      </c>
      <c r="AW1172" s="12" t="s">
        <v>31</v>
      </c>
      <c r="AX1172" s="12" t="s">
        <v>69</v>
      </c>
      <c r="AY1172" s="222" t="s">
        <v>180</v>
      </c>
    </row>
    <row r="1173" s="13" customFormat="1">
      <c r="A1173" s="13"/>
      <c r="B1173" s="223"/>
      <c r="C1173" s="224"/>
      <c r="D1173" s="213" t="s">
        <v>189</v>
      </c>
      <c r="E1173" s="225" t="s">
        <v>19</v>
      </c>
      <c r="F1173" s="226" t="s">
        <v>194</v>
      </c>
      <c r="G1173" s="224"/>
      <c r="H1173" s="227">
        <v>60.998619999999995</v>
      </c>
      <c r="I1173" s="228"/>
      <c r="J1173" s="224"/>
      <c r="K1173" s="224"/>
      <c r="L1173" s="229"/>
      <c r="M1173" s="230"/>
      <c r="N1173" s="231"/>
      <c r="O1173" s="231"/>
      <c r="P1173" s="231"/>
      <c r="Q1173" s="231"/>
      <c r="R1173" s="231"/>
      <c r="S1173" s="231"/>
      <c r="T1173" s="232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3" t="s">
        <v>189</v>
      </c>
      <c r="AU1173" s="233" t="s">
        <v>77</v>
      </c>
      <c r="AV1173" s="13" t="s">
        <v>185</v>
      </c>
      <c r="AW1173" s="13" t="s">
        <v>31</v>
      </c>
      <c r="AX1173" s="13" t="s">
        <v>77</v>
      </c>
      <c r="AY1173" s="233" t="s">
        <v>180</v>
      </c>
    </row>
    <row r="1174" s="2" customFormat="1" ht="33" customHeight="1">
      <c r="A1174" s="40"/>
      <c r="B1174" s="41"/>
      <c r="C1174" s="198" t="s">
        <v>731</v>
      </c>
      <c r="D1174" s="198" t="s">
        <v>181</v>
      </c>
      <c r="E1174" s="199" t="s">
        <v>1097</v>
      </c>
      <c r="F1174" s="200" t="s">
        <v>1098</v>
      </c>
      <c r="G1174" s="201" t="s">
        <v>307</v>
      </c>
      <c r="H1174" s="202">
        <v>6.6239999999999997</v>
      </c>
      <c r="I1174" s="203"/>
      <c r="J1174" s="204">
        <f>ROUND(I1174*H1174,2)</f>
        <v>0</v>
      </c>
      <c r="K1174" s="200" t="s">
        <v>19</v>
      </c>
      <c r="L1174" s="46"/>
      <c r="M1174" s="205" t="s">
        <v>19</v>
      </c>
      <c r="N1174" s="206" t="s">
        <v>40</v>
      </c>
      <c r="O1174" s="86"/>
      <c r="P1174" s="207">
        <f>O1174*H1174</f>
        <v>0</v>
      </c>
      <c r="Q1174" s="207">
        <v>0</v>
      </c>
      <c r="R1174" s="207">
        <f>Q1174*H1174</f>
        <v>0</v>
      </c>
      <c r="S1174" s="207">
        <v>0</v>
      </c>
      <c r="T1174" s="208">
        <f>S1174*H1174</f>
        <v>0</v>
      </c>
      <c r="U1174" s="40"/>
      <c r="V1174" s="40"/>
      <c r="W1174" s="40"/>
      <c r="X1174" s="40"/>
      <c r="Y1174" s="40"/>
      <c r="Z1174" s="40"/>
      <c r="AA1174" s="40"/>
      <c r="AB1174" s="40"/>
      <c r="AC1174" s="40"/>
      <c r="AD1174" s="40"/>
      <c r="AE1174" s="40"/>
      <c r="AR1174" s="209" t="s">
        <v>216</v>
      </c>
      <c r="AT1174" s="209" t="s">
        <v>181</v>
      </c>
      <c r="AU1174" s="209" t="s">
        <v>77</v>
      </c>
      <c r="AY1174" s="19" t="s">
        <v>180</v>
      </c>
      <c r="BE1174" s="210">
        <f>IF(N1174="základní",J1174,0)</f>
        <v>0</v>
      </c>
      <c r="BF1174" s="210">
        <f>IF(N1174="snížená",J1174,0)</f>
        <v>0</v>
      </c>
      <c r="BG1174" s="210">
        <f>IF(N1174="zákl. přenesená",J1174,0)</f>
        <v>0</v>
      </c>
      <c r="BH1174" s="210">
        <f>IF(N1174="sníž. přenesená",J1174,0)</f>
        <v>0</v>
      </c>
      <c r="BI1174" s="210">
        <f>IF(N1174="nulová",J1174,0)</f>
        <v>0</v>
      </c>
      <c r="BJ1174" s="19" t="s">
        <v>77</v>
      </c>
      <c r="BK1174" s="210">
        <f>ROUND(I1174*H1174,2)</f>
        <v>0</v>
      </c>
      <c r="BL1174" s="19" t="s">
        <v>216</v>
      </c>
      <c r="BM1174" s="209" t="s">
        <v>1099</v>
      </c>
    </row>
    <row r="1175" s="14" customFormat="1">
      <c r="A1175" s="14"/>
      <c r="B1175" s="238"/>
      <c r="C1175" s="239"/>
      <c r="D1175" s="213" t="s">
        <v>189</v>
      </c>
      <c r="E1175" s="240" t="s">
        <v>19</v>
      </c>
      <c r="F1175" s="241" t="s">
        <v>845</v>
      </c>
      <c r="G1175" s="239"/>
      <c r="H1175" s="240" t="s">
        <v>19</v>
      </c>
      <c r="I1175" s="242"/>
      <c r="J1175" s="239"/>
      <c r="K1175" s="239"/>
      <c r="L1175" s="243"/>
      <c r="M1175" s="244"/>
      <c r="N1175" s="245"/>
      <c r="O1175" s="245"/>
      <c r="P1175" s="245"/>
      <c r="Q1175" s="245"/>
      <c r="R1175" s="245"/>
      <c r="S1175" s="245"/>
      <c r="T1175" s="246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47" t="s">
        <v>189</v>
      </c>
      <c r="AU1175" s="247" t="s">
        <v>77</v>
      </c>
      <c r="AV1175" s="14" t="s">
        <v>77</v>
      </c>
      <c r="AW1175" s="14" t="s">
        <v>31</v>
      </c>
      <c r="AX1175" s="14" t="s">
        <v>69</v>
      </c>
      <c r="AY1175" s="247" t="s">
        <v>180</v>
      </c>
    </row>
    <row r="1176" s="12" customFormat="1">
      <c r="A1176" s="12"/>
      <c r="B1176" s="211"/>
      <c r="C1176" s="212"/>
      <c r="D1176" s="213" t="s">
        <v>189</v>
      </c>
      <c r="E1176" s="214" t="s">
        <v>19</v>
      </c>
      <c r="F1176" s="215" t="s">
        <v>1100</v>
      </c>
      <c r="G1176" s="212"/>
      <c r="H1176" s="216">
        <v>5.7599999999999998</v>
      </c>
      <c r="I1176" s="217"/>
      <c r="J1176" s="212"/>
      <c r="K1176" s="212"/>
      <c r="L1176" s="218"/>
      <c r="M1176" s="219"/>
      <c r="N1176" s="220"/>
      <c r="O1176" s="220"/>
      <c r="P1176" s="220"/>
      <c r="Q1176" s="220"/>
      <c r="R1176" s="220"/>
      <c r="S1176" s="220"/>
      <c r="T1176" s="221"/>
      <c r="U1176" s="12"/>
      <c r="V1176" s="12"/>
      <c r="W1176" s="12"/>
      <c r="X1176" s="12"/>
      <c r="Y1176" s="12"/>
      <c r="Z1176" s="12"/>
      <c r="AA1176" s="12"/>
      <c r="AB1176" s="12"/>
      <c r="AC1176" s="12"/>
      <c r="AD1176" s="12"/>
      <c r="AE1176" s="12"/>
      <c r="AT1176" s="222" t="s">
        <v>189</v>
      </c>
      <c r="AU1176" s="222" t="s">
        <v>77</v>
      </c>
      <c r="AV1176" s="12" t="s">
        <v>79</v>
      </c>
      <c r="AW1176" s="12" t="s">
        <v>31</v>
      </c>
      <c r="AX1176" s="12" t="s">
        <v>69</v>
      </c>
      <c r="AY1176" s="222" t="s">
        <v>180</v>
      </c>
    </row>
    <row r="1177" s="12" customFormat="1">
      <c r="A1177" s="12"/>
      <c r="B1177" s="211"/>
      <c r="C1177" s="212"/>
      <c r="D1177" s="213" t="s">
        <v>189</v>
      </c>
      <c r="E1177" s="214" t="s">
        <v>19</v>
      </c>
      <c r="F1177" s="215" t="s">
        <v>1101</v>
      </c>
      <c r="G1177" s="212"/>
      <c r="H1177" s="216">
        <v>0.86399999999999999</v>
      </c>
      <c r="I1177" s="217"/>
      <c r="J1177" s="212"/>
      <c r="K1177" s="212"/>
      <c r="L1177" s="218"/>
      <c r="M1177" s="219"/>
      <c r="N1177" s="220"/>
      <c r="O1177" s="220"/>
      <c r="P1177" s="220"/>
      <c r="Q1177" s="220"/>
      <c r="R1177" s="220"/>
      <c r="S1177" s="220"/>
      <c r="T1177" s="221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T1177" s="222" t="s">
        <v>189</v>
      </c>
      <c r="AU1177" s="222" t="s">
        <v>77</v>
      </c>
      <c r="AV1177" s="12" t="s">
        <v>79</v>
      </c>
      <c r="AW1177" s="12" t="s">
        <v>31</v>
      </c>
      <c r="AX1177" s="12" t="s">
        <v>69</v>
      </c>
      <c r="AY1177" s="222" t="s">
        <v>180</v>
      </c>
    </row>
    <row r="1178" s="15" customFormat="1">
      <c r="A1178" s="15"/>
      <c r="B1178" s="248"/>
      <c r="C1178" s="249"/>
      <c r="D1178" s="213" t="s">
        <v>189</v>
      </c>
      <c r="E1178" s="250" t="s">
        <v>19</v>
      </c>
      <c r="F1178" s="251" t="s">
        <v>256</v>
      </c>
      <c r="G1178" s="249"/>
      <c r="H1178" s="252">
        <v>6.6239999999999997</v>
      </c>
      <c r="I1178" s="253"/>
      <c r="J1178" s="249"/>
      <c r="K1178" s="249"/>
      <c r="L1178" s="254"/>
      <c r="M1178" s="255"/>
      <c r="N1178" s="256"/>
      <c r="O1178" s="256"/>
      <c r="P1178" s="256"/>
      <c r="Q1178" s="256"/>
      <c r="R1178" s="256"/>
      <c r="S1178" s="256"/>
      <c r="T1178" s="257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T1178" s="258" t="s">
        <v>189</v>
      </c>
      <c r="AU1178" s="258" t="s">
        <v>77</v>
      </c>
      <c r="AV1178" s="15" t="s">
        <v>195</v>
      </c>
      <c r="AW1178" s="15" t="s">
        <v>31</v>
      </c>
      <c r="AX1178" s="15" t="s">
        <v>69</v>
      </c>
      <c r="AY1178" s="258" t="s">
        <v>180</v>
      </c>
    </row>
    <row r="1179" s="13" customFormat="1">
      <c r="A1179" s="13"/>
      <c r="B1179" s="223"/>
      <c r="C1179" s="224"/>
      <c r="D1179" s="213" t="s">
        <v>189</v>
      </c>
      <c r="E1179" s="225" t="s">
        <v>19</v>
      </c>
      <c r="F1179" s="226" t="s">
        <v>194</v>
      </c>
      <c r="G1179" s="224"/>
      <c r="H1179" s="227">
        <v>6.6239999999999997</v>
      </c>
      <c r="I1179" s="228"/>
      <c r="J1179" s="224"/>
      <c r="K1179" s="224"/>
      <c r="L1179" s="229"/>
      <c r="M1179" s="230"/>
      <c r="N1179" s="231"/>
      <c r="O1179" s="231"/>
      <c r="P1179" s="231"/>
      <c r="Q1179" s="231"/>
      <c r="R1179" s="231"/>
      <c r="S1179" s="231"/>
      <c r="T1179" s="232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3" t="s">
        <v>189</v>
      </c>
      <c r="AU1179" s="233" t="s">
        <v>77</v>
      </c>
      <c r="AV1179" s="13" t="s">
        <v>185</v>
      </c>
      <c r="AW1179" s="13" t="s">
        <v>31</v>
      </c>
      <c r="AX1179" s="13" t="s">
        <v>77</v>
      </c>
      <c r="AY1179" s="233" t="s">
        <v>180</v>
      </c>
    </row>
    <row r="1180" s="2" customFormat="1" ht="24.15" customHeight="1">
      <c r="A1180" s="40"/>
      <c r="B1180" s="41"/>
      <c r="C1180" s="198" t="s">
        <v>1102</v>
      </c>
      <c r="D1180" s="198" t="s">
        <v>181</v>
      </c>
      <c r="E1180" s="199" t="s">
        <v>1103</v>
      </c>
      <c r="F1180" s="200" t="s">
        <v>1104</v>
      </c>
      <c r="G1180" s="201" t="s">
        <v>823</v>
      </c>
      <c r="H1180" s="271"/>
      <c r="I1180" s="203"/>
      <c r="J1180" s="204">
        <f>ROUND(I1180*H1180,2)</f>
        <v>0</v>
      </c>
      <c r="K1180" s="200" t="s">
        <v>19</v>
      </c>
      <c r="L1180" s="46"/>
      <c r="M1180" s="205" t="s">
        <v>19</v>
      </c>
      <c r="N1180" s="206" t="s">
        <v>40</v>
      </c>
      <c r="O1180" s="86"/>
      <c r="P1180" s="207">
        <f>O1180*H1180</f>
        <v>0</v>
      </c>
      <c r="Q1180" s="207">
        <v>0</v>
      </c>
      <c r="R1180" s="207">
        <f>Q1180*H1180</f>
        <v>0</v>
      </c>
      <c r="S1180" s="207">
        <v>0</v>
      </c>
      <c r="T1180" s="208">
        <f>S1180*H1180</f>
        <v>0</v>
      </c>
      <c r="U1180" s="40"/>
      <c r="V1180" s="40"/>
      <c r="W1180" s="40"/>
      <c r="X1180" s="40"/>
      <c r="Y1180" s="40"/>
      <c r="Z1180" s="40"/>
      <c r="AA1180" s="40"/>
      <c r="AB1180" s="40"/>
      <c r="AC1180" s="40"/>
      <c r="AD1180" s="40"/>
      <c r="AE1180" s="40"/>
      <c r="AR1180" s="209" t="s">
        <v>216</v>
      </c>
      <c r="AT1180" s="209" t="s">
        <v>181</v>
      </c>
      <c r="AU1180" s="209" t="s">
        <v>77</v>
      </c>
      <c r="AY1180" s="19" t="s">
        <v>180</v>
      </c>
      <c r="BE1180" s="210">
        <f>IF(N1180="základní",J1180,0)</f>
        <v>0</v>
      </c>
      <c r="BF1180" s="210">
        <f>IF(N1180="snížená",J1180,0)</f>
        <v>0</v>
      </c>
      <c r="BG1180" s="210">
        <f>IF(N1180="zákl. přenesená",J1180,0)</f>
        <v>0</v>
      </c>
      <c r="BH1180" s="210">
        <f>IF(N1180="sníž. přenesená",J1180,0)</f>
        <v>0</v>
      </c>
      <c r="BI1180" s="210">
        <f>IF(N1180="nulová",J1180,0)</f>
        <v>0</v>
      </c>
      <c r="BJ1180" s="19" t="s">
        <v>77</v>
      </c>
      <c r="BK1180" s="210">
        <f>ROUND(I1180*H1180,2)</f>
        <v>0</v>
      </c>
      <c r="BL1180" s="19" t="s">
        <v>216</v>
      </c>
      <c r="BM1180" s="209" t="s">
        <v>1105</v>
      </c>
    </row>
    <row r="1181" s="11" customFormat="1" ht="25.92" customHeight="1">
      <c r="A1181" s="11"/>
      <c r="B1181" s="184"/>
      <c r="C1181" s="185"/>
      <c r="D1181" s="186" t="s">
        <v>68</v>
      </c>
      <c r="E1181" s="187" t="s">
        <v>1106</v>
      </c>
      <c r="F1181" s="187" t="s">
        <v>1107</v>
      </c>
      <c r="G1181" s="185"/>
      <c r="H1181" s="185"/>
      <c r="I1181" s="188"/>
      <c r="J1181" s="189">
        <f>BK1181</f>
        <v>0</v>
      </c>
      <c r="K1181" s="185"/>
      <c r="L1181" s="190"/>
      <c r="M1181" s="191"/>
      <c r="N1181" s="192"/>
      <c r="O1181" s="192"/>
      <c r="P1181" s="193">
        <f>SUM(P1182:P1205)</f>
        <v>0</v>
      </c>
      <c r="Q1181" s="192"/>
      <c r="R1181" s="193">
        <f>SUM(R1182:R1205)</f>
        <v>0</v>
      </c>
      <c r="S1181" s="192"/>
      <c r="T1181" s="194">
        <f>SUM(T1182:T1205)</f>
        <v>0</v>
      </c>
      <c r="U1181" s="11"/>
      <c r="V1181" s="11"/>
      <c r="W1181" s="11"/>
      <c r="X1181" s="11"/>
      <c r="Y1181" s="11"/>
      <c r="Z1181" s="11"/>
      <c r="AA1181" s="11"/>
      <c r="AB1181" s="11"/>
      <c r="AC1181" s="11"/>
      <c r="AD1181" s="11"/>
      <c r="AE1181" s="11"/>
      <c r="AR1181" s="195" t="s">
        <v>79</v>
      </c>
      <c r="AT1181" s="196" t="s">
        <v>68</v>
      </c>
      <c r="AU1181" s="196" t="s">
        <v>69</v>
      </c>
      <c r="AY1181" s="195" t="s">
        <v>180</v>
      </c>
      <c r="BK1181" s="197">
        <f>SUM(BK1182:BK1205)</f>
        <v>0</v>
      </c>
    </row>
    <row r="1182" s="2" customFormat="1" ht="37.8" customHeight="1">
      <c r="A1182" s="40"/>
      <c r="B1182" s="41"/>
      <c r="C1182" s="198" t="s">
        <v>735</v>
      </c>
      <c r="D1182" s="198" t="s">
        <v>181</v>
      </c>
      <c r="E1182" s="199" t="s">
        <v>1108</v>
      </c>
      <c r="F1182" s="200" t="s">
        <v>1109</v>
      </c>
      <c r="G1182" s="201" t="s">
        <v>307</v>
      </c>
      <c r="H1182" s="202">
        <v>11.52</v>
      </c>
      <c r="I1182" s="203"/>
      <c r="J1182" s="204">
        <f>ROUND(I1182*H1182,2)</f>
        <v>0</v>
      </c>
      <c r="K1182" s="200" t="s">
        <v>19</v>
      </c>
      <c r="L1182" s="46"/>
      <c r="M1182" s="205" t="s">
        <v>19</v>
      </c>
      <c r="N1182" s="206" t="s">
        <v>40</v>
      </c>
      <c r="O1182" s="86"/>
      <c r="P1182" s="207">
        <f>O1182*H1182</f>
        <v>0</v>
      </c>
      <c r="Q1182" s="207">
        <v>0</v>
      </c>
      <c r="R1182" s="207">
        <f>Q1182*H1182</f>
        <v>0</v>
      </c>
      <c r="S1182" s="207">
        <v>0</v>
      </c>
      <c r="T1182" s="208">
        <f>S1182*H1182</f>
        <v>0</v>
      </c>
      <c r="U1182" s="40"/>
      <c r="V1182" s="40"/>
      <c r="W1182" s="40"/>
      <c r="X1182" s="40"/>
      <c r="Y1182" s="40"/>
      <c r="Z1182" s="40"/>
      <c r="AA1182" s="40"/>
      <c r="AB1182" s="40"/>
      <c r="AC1182" s="40"/>
      <c r="AD1182" s="40"/>
      <c r="AE1182" s="40"/>
      <c r="AR1182" s="209" t="s">
        <v>216</v>
      </c>
      <c r="AT1182" s="209" t="s">
        <v>181</v>
      </c>
      <c r="AU1182" s="209" t="s">
        <v>77</v>
      </c>
      <c r="AY1182" s="19" t="s">
        <v>180</v>
      </c>
      <c r="BE1182" s="210">
        <f>IF(N1182="základní",J1182,0)</f>
        <v>0</v>
      </c>
      <c r="BF1182" s="210">
        <f>IF(N1182="snížená",J1182,0)</f>
        <v>0</v>
      </c>
      <c r="BG1182" s="210">
        <f>IF(N1182="zákl. přenesená",J1182,0)</f>
        <v>0</v>
      </c>
      <c r="BH1182" s="210">
        <f>IF(N1182="sníž. přenesená",J1182,0)</f>
        <v>0</v>
      </c>
      <c r="BI1182" s="210">
        <f>IF(N1182="nulová",J1182,0)</f>
        <v>0</v>
      </c>
      <c r="BJ1182" s="19" t="s">
        <v>77</v>
      </c>
      <c r="BK1182" s="210">
        <f>ROUND(I1182*H1182,2)</f>
        <v>0</v>
      </c>
      <c r="BL1182" s="19" t="s">
        <v>216</v>
      </c>
      <c r="BM1182" s="209" t="s">
        <v>1110</v>
      </c>
    </row>
    <row r="1183" s="14" customFormat="1">
      <c r="A1183" s="14"/>
      <c r="B1183" s="238"/>
      <c r="C1183" s="239"/>
      <c r="D1183" s="213" t="s">
        <v>189</v>
      </c>
      <c r="E1183" s="240" t="s">
        <v>19</v>
      </c>
      <c r="F1183" s="241" t="s">
        <v>845</v>
      </c>
      <c r="G1183" s="239"/>
      <c r="H1183" s="240" t="s">
        <v>19</v>
      </c>
      <c r="I1183" s="242"/>
      <c r="J1183" s="239"/>
      <c r="K1183" s="239"/>
      <c r="L1183" s="243"/>
      <c r="M1183" s="244"/>
      <c r="N1183" s="245"/>
      <c r="O1183" s="245"/>
      <c r="P1183" s="245"/>
      <c r="Q1183" s="245"/>
      <c r="R1183" s="245"/>
      <c r="S1183" s="245"/>
      <c r="T1183" s="246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T1183" s="247" t="s">
        <v>189</v>
      </c>
      <c r="AU1183" s="247" t="s">
        <v>77</v>
      </c>
      <c r="AV1183" s="14" t="s">
        <v>77</v>
      </c>
      <c r="AW1183" s="14" t="s">
        <v>31</v>
      </c>
      <c r="AX1183" s="14" t="s">
        <v>69</v>
      </c>
      <c r="AY1183" s="247" t="s">
        <v>180</v>
      </c>
    </row>
    <row r="1184" s="12" customFormat="1">
      <c r="A1184" s="12"/>
      <c r="B1184" s="211"/>
      <c r="C1184" s="212"/>
      <c r="D1184" s="213" t="s">
        <v>189</v>
      </c>
      <c r="E1184" s="214" t="s">
        <v>19</v>
      </c>
      <c r="F1184" s="215" t="s">
        <v>1111</v>
      </c>
      <c r="G1184" s="212"/>
      <c r="H1184" s="216">
        <v>5.7599999999999998</v>
      </c>
      <c r="I1184" s="217"/>
      <c r="J1184" s="212"/>
      <c r="K1184" s="212"/>
      <c r="L1184" s="218"/>
      <c r="M1184" s="219"/>
      <c r="N1184" s="220"/>
      <c r="O1184" s="220"/>
      <c r="P1184" s="220"/>
      <c r="Q1184" s="220"/>
      <c r="R1184" s="220"/>
      <c r="S1184" s="220"/>
      <c r="T1184" s="221"/>
      <c r="U1184" s="12"/>
      <c r="V1184" s="12"/>
      <c r="W1184" s="12"/>
      <c r="X1184" s="12"/>
      <c r="Y1184" s="12"/>
      <c r="Z1184" s="12"/>
      <c r="AA1184" s="12"/>
      <c r="AB1184" s="12"/>
      <c r="AC1184" s="12"/>
      <c r="AD1184" s="12"/>
      <c r="AE1184" s="12"/>
      <c r="AT1184" s="222" t="s">
        <v>189</v>
      </c>
      <c r="AU1184" s="222" t="s">
        <v>77</v>
      </c>
      <c r="AV1184" s="12" t="s">
        <v>79</v>
      </c>
      <c r="AW1184" s="12" t="s">
        <v>31</v>
      </c>
      <c r="AX1184" s="12" t="s">
        <v>69</v>
      </c>
      <c r="AY1184" s="222" t="s">
        <v>180</v>
      </c>
    </row>
    <row r="1185" s="15" customFormat="1">
      <c r="A1185" s="15"/>
      <c r="B1185" s="248"/>
      <c r="C1185" s="249"/>
      <c r="D1185" s="213" t="s">
        <v>189</v>
      </c>
      <c r="E1185" s="250" t="s">
        <v>19</v>
      </c>
      <c r="F1185" s="251" t="s">
        <v>256</v>
      </c>
      <c r="G1185" s="249"/>
      <c r="H1185" s="252">
        <v>5.7599999999999998</v>
      </c>
      <c r="I1185" s="253"/>
      <c r="J1185" s="249"/>
      <c r="K1185" s="249"/>
      <c r="L1185" s="254"/>
      <c r="M1185" s="255"/>
      <c r="N1185" s="256"/>
      <c r="O1185" s="256"/>
      <c r="P1185" s="256"/>
      <c r="Q1185" s="256"/>
      <c r="R1185" s="256"/>
      <c r="S1185" s="256"/>
      <c r="T1185" s="257"/>
      <c r="U1185" s="15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58" t="s">
        <v>189</v>
      </c>
      <c r="AU1185" s="258" t="s">
        <v>77</v>
      </c>
      <c r="AV1185" s="15" t="s">
        <v>195</v>
      </c>
      <c r="AW1185" s="15" t="s">
        <v>31</v>
      </c>
      <c r="AX1185" s="15" t="s">
        <v>69</v>
      </c>
      <c r="AY1185" s="258" t="s">
        <v>180</v>
      </c>
    </row>
    <row r="1186" s="14" customFormat="1">
      <c r="A1186" s="14"/>
      <c r="B1186" s="238"/>
      <c r="C1186" s="239"/>
      <c r="D1186" s="213" t="s">
        <v>189</v>
      </c>
      <c r="E1186" s="240" t="s">
        <v>19</v>
      </c>
      <c r="F1186" s="241" t="s">
        <v>845</v>
      </c>
      <c r="G1186" s="239"/>
      <c r="H1186" s="240" t="s">
        <v>19</v>
      </c>
      <c r="I1186" s="242"/>
      <c r="J1186" s="239"/>
      <c r="K1186" s="239"/>
      <c r="L1186" s="243"/>
      <c r="M1186" s="244"/>
      <c r="N1186" s="245"/>
      <c r="O1186" s="245"/>
      <c r="P1186" s="245"/>
      <c r="Q1186" s="245"/>
      <c r="R1186" s="245"/>
      <c r="S1186" s="245"/>
      <c r="T1186" s="246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T1186" s="247" t="s">
        <v>189</v>
      </c>
      <c r="AU1186" s="247" t="s">
        <v>77</v>
      </c>
      <c r="AV1186" s="14" t="s">
        <v>77</v>
      </c>
      <c r="AW1186" s="14" t="s">
        <v>31</v>
      </c>
      <c r="AX1186" s="14" t="s">
        <v>69</v>
      </c>
      <c r="AY1186" s="247" t="s">
        <v>180</v>
      </c>
    </row>
    <row r="1187" s="12" customFormat="1">
      <c r="A1187" s="12"/>
      <c r="B1187" s="211"/>
      <c r="C1187" s="212"/>
      <c r="D1187" s="213" t="s">
        <v>189</v>
      </c>
      <c r="E1187" s="214" t="s">
        <v>19</v>
      </c>
      <c r="F1187" s="215" t="s">
        <v>1112</v>
      </c>
      <c r="G1187" s="212"/>
      <c r="H1187" s="216">
        <v>5.7599999999999998</v>
      </c>
      <c r="I1187" s="217"/>
      <c r="J1187" s="212"/>
      <c r="K1187" s="212"/>
      <c r="L1187" s="218"/>
      <c r="M1187" s="219"/>
      <c r="N1187" s="220"/>
      <c r="O1187" s="220"/>
      <c r="P1187" s="220"/>
      <c r="Q1187" s="220"/>
      <c r="R1187" s="220"/>
      <c r="S1187" s="220"/>
      <c r="T1187" s="221"/>
      <c r="U1187" s="12"/>
      <c r="V1187" s="12"/>
      <c r="W1187" s="12"/>
      <c r="X1187" s="12"/>
      <c r="Y1187" s="12"/>
      <c r="Z1187" s="12"/>
      <c r="AA1187" s="12"/>
      <c r="AB1187" s="12"/>
      <c r="AC1187" s="12"/>
      <c r="AD1187" s="12"/>
      <c r="AE1187" s="12"/>
      <c r="AT1187" s="222" t="s">
        <v>189</v>
      </c>
      <c r="AU1187" s="222" t="s">
        <v>77</v>
      </c>
      <c r="AV1187" s="12" t="s">
        <v>79</v>
      </c>
      <c r="AW1187" s="12" t="s">
        <v>31</v>
      </c>
      <c r="AX1187" s="12" t="s">
        <v>69</v>
      </c>
      <c r="AY1187" s="222" t="s">
        <v>180</v>
      </c>
    </row>
    <row r="1188" s="15" customFormat="1">
      <c r="A1188" s="15"/>
      <c r="B1188" s="248"/>
      <c r="C1188" s="249"/>
      <c r="D1188" s="213" t="s">
        <v>189</v>
      </c>
      <c r="E1188" s="250" t="s">
        <v>19</v>
      </c>
      <c r="F1188" s="251" t="s">
        <v>256</v>
      </c>
      <c r="G1188" s="249"/>
      <c r="H1188" s="252">
        <v>5.7599999999999998</v>
      </c>
      <c r="I1188" s="253"/>
      <c r="J1188" s="249"/>
      <c r="K1188" s="249"/>
      <c r="L1188" s="254"/>
      <c r="M1188" s="255"/>
      <c r="N1188" s="256"/>
      <c r="O1188" s="256"/>
      <c r="P1188" s="256"/>
      <c r="Q1188" s="256"/>
      <c r="R1188" s="256"/>
      <c r="S1188" s="256"/>
      <c r="T1188" s="257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58" t="s">
        <v>189</v>
      </c>
      <c r="AU1188" s="258" t="s">
        <v>77</v>
      </c>
      <c r="AV1188" s="15" t="s">
        <v>195</v>
      </c>
      <c r="AW1188" s="15" t="s">
        <v>31</v>
      </c>
      <c r="AX1188" s="15" t="s">
        <v>69</v>
      </c>
      <c r="AY1188" s="258" t="s">
        <v>180</v>
      </c>
    </row>
    <row r="1189" s="13" customFormat="1">
      <c r="A1189" s="13"/>
      <c r="B1189" s="223"/>
      <c r="C1189" s="224"/>
      <c r="D1189" s="213" t="s">
        <v>189</v>
      </c>
      <c r="E1189" s="225" t="s">
        <v>19</v>
      </c>
      <c r="F1189" s="226" t="s">
        <v>194</v>
      </c>
      <c r="G1189" s="224"/>
      <c r="H1189" s="227">
        <v>11.52</v>
      </c>
      <c r="I1189" s="228"/>
      <c r="J1189" s="224"/>
      <c r="K1189" s="224"/>
      <c r="L1189" s="229"/>
      <c r="M1189" s="230"/>
      <c r="N1189" s="231"/>
      <c r="O1189" s="231"/>
      <c r="P1189" s="231"/>
      <c r="Q1189" s="231"/>
      <c r="R1189" s="231"/>
      <c r="S1189" s="231"/>
      <c r="T1189" s="232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3" t="s">
        <v>189</v>
      </c>
      <c r="AU1189" s="233" t="s">
        <v>77</v>
      </c>
      <c r="AV1189" s="13" t="s">
        <v>185</v>
      </c>
      <c r="AW1189" s="13" t="s">
        <v>31</v>
      </c>
      <c r="AX1189" s="13" t="s">
        <v>77</v>
      </c>
      <c r="AY1189" s="233" t="s">
        <v>180</v>
      </c>
    </row>
    <row r="1190" s="2" customFormat="1" ht="24.15" customHeight="1">
      <c r="A1190" s="40"/>
      <c r="B1190" s="41"/>
      <c r="C1190" s="198" t="s">
        <v>1113</v>
      </c>
      <c r="D1190" s="198" t="s">
        <v>181</v>
      </c>
      <c r="E1190" s="199" t="s">
        <v>1114</v>
      </c>
      <c r="F1190" s="200" t="s">
        <v>1115</v>
      </c>
      <c r="G1190" s="201" t="s">
        <v>307</v>
      </c>
      <c r="H1190" s="202">
        <v>496.62400000000002</v>
      </c>
      <c r="I1190" s="203"/>
      <c r="J1190" s="204">
        <f>ROUND(I1190*H1190,2)</f>
        <v>0</v>
      </c>
      <c r="K1190" s="200" t="s">
        <v>19</v>
      </c>
      <c r="L1190" s="46"/>
      <c r="M1190" s="205" t="s">
        <v>19</v>
      </c>
      <c r="N1190" s="206" t="s">
        <v>40</v>
      </c>
      <c r="O1190" s="86"/>
      <c r="P1190" s="207">
        <f>O1190*H1190</f>
        <v>0</v>
      </c>
      <c r="Q1190" s="207">
        <v>0</v>
      </c>
      <c r="R1190" s="207">
        <f>Q1190*H1190</f>
        <v>0</v>
      </c>
      <c r="S1190" s="207">
        <v>0</v>
      </c>
      <c r="T1190" s="208">
        <f>S1190*H1190</f>
        <v>0</v>
      </c>
      <c r="U1190" s="40"/>
      <c r="V1190" s="40"/>
      <c r="W1190" s="40"/>
      <c r="X1190" s="40"/>
      <c r="Y1190" s="40"/>
      <c r="Z1190" s="40"/>
      <c r="AA1190" s="40"/>
      <c r="AB1190" s="40"/>
      <c r="AC1190" s="40"/>
      <c r="AD1190" s="40"/>
      <c r="AE1190" s="40"/>
      <c r="AR1190" s="209" t="s">
        <v>216</v>
      </c>
      <c r="AT1190" s="209" t="s">
        <v>181</v>
      </c>
      <c r="AU1190" s="209" t="s">
        <v>77</v>
      </c>
      <c r="AY1190" s="19" t="s">
        <v>180</v>
      </c>
      <c r="BE1190" s="210">
        <f>IF(N1190="základní",J1190,0)</f>
        <v>0</v>
      </c>
      <c r="BF1190" s="210">
        <f>IF(N1190="snížená",J1190,0)</f>
        <v>0</v>
      </c>
      <c r="BG1190" s="210">
        <f>IF(N1190="zákl. přenesená",J1190,0)</f>
        <v>0</v>
      </c>
      <c r="BH1190" s="210">
        <f>IF(N1190="sníž. přenesená",J1190,0)</f>
        <v>0</v>
      </c>
      <c r="BI1190" s="210">
        <f>IF(N1190="nulová",J1190,0)</f>
        <v>0</v>
      </c>
      <c r="BJ1190" s="19" t="s">
        <v>77</v>
      </c>
      <c r="BK1190" s="210">
        <f>ROUND(I1190*H1190,2)</f>
        <v>0</v>
      </c>
      <c r="BL1190" s="19" t="s">
        <v>216</v>
      </c>
      <c r="BM1190" s="209" t="s">
        <v>1116</v>
      </c>
    </row>
    <row r="1191" s="14" customFormat="1">
      <c r="A1191" s="14"/>
      <c r="B1191" s="238"/>
      <c r="C1191" s="239"/>
      <c r="D1191" s="213" t="s">
        <v>189</v>
      </c>
      <c r="E1191" s="240" t="s">
        <v>19</v>
      </c>
      <c r="F1191" s="241" t="s">
        <v>845</v>
      </c>
      <c r="G1191" s="239"/>
      <c r="H1191" s="240" t="s">
        <v>19</v>
      </c>
      <c r="I1191" s="242"/>
      <c r="J1191" s="239"/>
      <c r="K1191" s="239"/>
      <c r="L1191" s="243"/>
      <c r="M1191" s="244"/>
      <c r="N1191" s="245"/>
      <c r="O1191" s="245"/>
      <c r="P1191" s="245"/>
      <c r="Q1191" s="245"/>
      <c r="R1191" s="245"/>
      <c r="S1191" s="245"/>
      <c r="T1191" s="246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47" t="s">
        <v>189</v>
      </c>
      <c r="AU1191" s="247" t="s">
        <v>77</v>
      </c>
      <c r="AV1191" s="14" t="s">
        <v>77</v>
      </c>
      <c r="AW1191" s="14" t="s">
        <v>31</v>
      </c>
      <c r="AX1191" s="14" t="s">
        <v>69</v>
      </c>
      <c r="AY1191" s="247" t="s">
        <v>180</v>
      </c>
    </row>
    <row r="1192" s="12" customFormat="1">
      <c r="A1192" s="12"/>
      <c r="B1192" s="211"/>
      <c r="C1192" s="212"/>
      <c r="D1192" s="213" t="s">
        <v>189</v>
      </c>
      <c r="E1192" s="214" t="s">
        <v>19</v>
      </c>
      <c r="F1192" s="215" t="s">
        <v>1117</v>
      </c>
      <c r="G1192" s="212"/>
      <c r="H1192" s="216">
        <v>5.7599999999999998</v>
      </c>
      <c r="I1192" s="217"/>
      <c r="J1192" s="212"/>
      <c r="K1192" s="212"/>
      <c r="L1192" s="218"/>
      <c r="M1192" s="219"/>
      <c r="N1192" s="220"/>
      <c r="O1192" s="220"/>
      <c r="P1192" s="220"/>
      <c r="Q1192" s="220"/>
      <c r="R1192" s="220"/>
      <c r="S1192" s="220"/>
      <c r="T1192" s="221"/>
      <c r="U1192" s="12"/>
      <c r="V1192" s="12"/>
      <c r="W1192" s="12"/>
      <c r="X1192" s="12"/>
      <c r="Y1192" s="12"/>
      <c r="Z1192" s="12"/>
      <c r="AA1192" s="12"/>
      <c r="AB1192" s="12"/>
      <c r="AC1192" s="12"/>
      <c r="AD1192" s="12"/>
      <c r="AE1192" s="12"/>
      <c r="AT1192" s="222" t="s">
        <v>189</v>
      </c>
      <c r="AU1192" s="222" t="s">
        <v>77</v>
      </c>
      <c r="AV1192" s="12" t="s">
        <v>79</v>
      </c>
      <c r="AW1192" s="12" t="s">
        <v>31</v>
      </c>
      <c r="AX1192" s="12" t="s">
        <v>69</v>
      </c>
      <c r="AY1192" s="222" t="s">
        <v>180</v>
      </c>
    </row>
    <row r="1193" s="12" customFormat="1">
      <c r="A1193" s="12"/>
      <c r="B1193" s="211"/>
      <c r="C1193" s="212"/>
      <c r="D1193" s="213" t="s">
        <v>189</v>
      </c>
      <c r="E1193" s="214" t="s">
        <v>19</v>
      </c>
      <c r="F1193" s="215" t="s">
        <v>1118</v>
      </c>
      <c r="G1193" s="212"/>
      <c r="H1193" s="216">
        <v>0.86399999999999999</v>
      </c>
      <c r="I1193" s="217"/>
      <c r="J1193" s="212"/>
      <c r="K1193" s="212"/>
      <c r="L1193" s="218"/>
      <c r="M1193" s="219"/>
      <c r="N1193" s="220"/>
      <c r="O1193" s="220"/>
      <c r="P1193" s="220"/>
      <c r="Q1193" s="220"/>
      <c r="R1193" s="220"/>
      <c r="S1193" s="220"/>
      <c r="T1193" s="221"/>
      <c r="U1193" s="12"/>
      <c r="V1193" s="12"/>
      <c r="W1193" s="12"/>
      <c r="X1193" s="12"/>
      <c r="Y1193" s="12"/>
      <c r="Z1193" s="12"/>
      <c r="AA1193" s="12"/>
      <c r="AB1193" s="12"/>
      <c r="AC1193" s="12"/>
      <c r="AD1193" s="12"/>
      <c r="AE1193" s="12"/>
      <c r="AT1193" s="222" t="s">
        <v>189</v>
      </c>
      <c r="AU1193" s="222" t="s">
        <v>77</v>
      </c>
      <c r="AV1193" s="12" t="s">
        <v>79</v>
      </c>
      <c r="AW1193" s="12" t="s">
        <v>31</v>
      </c>
      <c r="AX1193" s="12" t="s">
        <v>69</v>
      </c>
      <c r="AY1193" s="222" t="s">
        <v>180</v>
      </c>
    </row>
    <row r="1194" s="15" customFormat="1">
      <c r="A1194" s="15"/>
      <c r="B1194" s="248"/>
      <c r="C1194" s="249"/>
      <c r="D1194" s="213" t="s">
        <v>189</v>
      </c>
      <c r="E1194" s="250" t="s">
        <v>19</v>
      </c>
      <c r="F1194" s="251" t="s">
        <v>256</v>
      </c>
      <c r="G1194" s="249"/>
      <c r="H1194" s="252">
        <v>6.6239999999999997</v>
      </c>
      <c r="I1194" s="253"/>
      <c r="J1194" s="249"/>
      <c r="K1194" s="249"/>
      <c r="L1194" s="254"/>
      <c r="M1194" s="255"/>
      <c r="N1194" s="256"/>
      <c r="O1194" s="256"/>
      <c r="P1194" s="256"/>
      <c r="Q1194" s="256"/>
      <c r="R1194" s="256"/>
      <c r="S1194" s="256"/>
      <c r="T1194" s="257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58" t="s">
        <v>189</v>
      </c>
      <c r="AU1194" s="258" t="s">
        <v>77</v>
      </c>
      <c r="AV1194" s="15" t="s">
        <v>195</v>
      </c>
      <c r="AW1194" s="15" t="s">
        <v>31</v>
      </c>
      <c r="AX1194" s="15" t="s">
        <v>69</v>
      </c>
      <c r="AY1194" s="258" t="s">
        <v>180</v>
      </c>
    </row>
    <row r="1195" s="14" customFormat="1">
      <c r="A1195" s="14"/>
      <c r="B1195" s="238"/>
      <c r="C1195" s="239"/>
      <c r="D1195" s="213" t="s">
        <v>189</v>
      </c>
      <c r="E1195" s="240" t="s">
        <v>19</v>
      </c>
      <c r="F1195" s="241" t="s">
        <v>1119</v>
      </c>
      <c r="G1195" s="239"/>
      <c r="H1195" s="240" t="s">
        <v>19</v>
      </c>
      <c r="I1195" s="242"/>
      <c r="J1195" s="239"/>
      <c r="K1195" s="239"/>
      <c r="L1195" s="243"/>
      <c r="M1195" s="244"/>
      <c r="N1195" s="245"/>
      <c r="O1195" s="245"/>
      <c r="P1195" s="245"/>
      <c r="Q1195" s="245"/>
      <c r="R1195" s="245"/>
      <c r="S1195" s="245"/>
      <c r="T1195" s="246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47" t="s">
        <v>189</v>
      </c>
      <c r="AU1195" s="247" t="s">
        <v>77</v>
      </c>
      <c r="AV1195" s="14" t="s">
        <v>77</v>
      </c>
      <c r="AW1195" s="14" t="s">
        <v>31</v>
      </c>
      <c r="AX1195" s="14" t="s">
        <v>69</v>
      </c>
      <c r="AY1195" s="247" t="s">
        <v>180</v>
      </c>
    </row>
    <row r="1196" s="12" customFormat="1">
      <c r="A1196" s="12"/>
      <c r="B1196" s="211"/>
      <c r="C1196" s="212"/>
      <c r="D1196" s="213" t="s">
        <v>189</v>
      </c>
      <c r="E1196" s="214" t="s">
        <v>19</v>
      </c>
      <c r="F1196" s="215" t="s">
        <v>1120</v>
      </c>
      <c r="G1196" s="212"/>
      <c r="H1196" s="216">
        <v>490</v>
      </c>
      <c r="I1196" s="217"/>
      <c r="J1196" s="212"/>
      <c r="K1196" s="212"/>
      <c r="L1196" s="218"/>
      <c r="M1196" s="219"/>
      <c r="N1196" s="220"/>
      <c r="O1196" s="220"/>
      <c r="P1196" s="220"/>
      <c r="Q1196" s="220"/>
      <c r="R1196" s="220"/>
      <c r="S1196" s="220"/>
      <c r="T1196" s="221"/>
      <c r="U1196" s="12"/>
      <c r="V1196" s="12"/>
      <c r="W1196" s="12"/>
      <c r="X1196" s="12"/>
      <c r="Y1196" s="12"/>
      <c r="Z1196" s="12"/>
      <c r="AA1196" s="12"/>
      <c r="AB1196" s="12"/>
      <c r="AC1196" s="12"/>
      <c r="AD1196" s="12"/>
      <c r="AE1196" s="12"/>
      <c r="AT1196" s="222" t="s">
        <v>189</v>
      </c>
      <c r="AU1196" s="222" t="s">
        <v>77</v>
      </c>
      <c r="AV1196" s="12" t="s">
        <v>79</v>
      </c>
      <c r="AW1196" s="12" t="s">
        <v>31</v>
      </c>
      <c r="AX1196" s="12" t="s">
        <v>69</v>
      </c>
      <c r="AY1196" s="222" t="s">
        <v>180</v>
      </c>
    </row>
    <row r="1197" s="15" customFormat="1">
      <c r="A1197" s="15"/>
      <c r="B1197" s="248"/>
      <c r="C1197" s="249"/>
      <c r="D1197" s="213" t="s">
        <v>189</v>
      </c>
      <c r="E1197" s="250" t="s">
        <v>19</v>
      </c>
      <c r="F1197" s="251" t="s">
        <v>256</v>
      </c>
      <c r="G1197" s="249"/>
      <c r="H1197" s="252">
        <v>490</v>
      </c>
      <c r="I1197" s="253"/>
      <c r="J1197" s="249"/>
      <c r="K1197" s="249"/>
      <c r="L1197" s="254"/>
      <c r="M1197" s="255"/>
      <c r="N1197" s="256"/>
      <c r="O1197" s="256"/>
      <c r="P1197" s="256"/>
      <c r="Q1197" s="256"/>
      <c r="R1197" s="256"/>
      <c r="S1197" s="256"/>
      <c r="T1197" s="257"/>
      <c r="U1197" s="15"/>
      <c r="V1197" s="15"/>
      <c r="W1197" s="15"/>
      <c r="X1197" s="15"/>
      <c r="Y1197" s="15"/>
      <c r="Z1197" s="15"/>
      <c r="AA1197" s="15"/>
      <c r="AB1197" s="15"/>
      <c r="AC1197" s="15"/>
      <c r="AD1197" s="15"/>
      <c r="AE1197" s="15"/>
      <c r="AT1197" s="258" t="s">
        <v>189</v>
      </c>
      <c r="AU1197" s="258" t="s">
        <v>77</v>
      </c>
      <c r="AV1197" s="15" t="s">
        <v>195</v>
      </c>
      <c r="AW1197" s="15" t="s">
        <v>31</v>
      </c>
      <c r="AX1197" s="15" t="s">
        <v>69</v>
      </c>
      <c r="AY1197" s="258" t="s">
        <v>180</v>
      </c>
    </row>
    <row r="1198" s="13" customFormat="1">
      <c r="A1198" s="13"/>
      <c r="B1198" s="223"/>
      <c r="C1198" s="224"/>
      <c r="D1198" s="213" t="s">
        <v>189</v>
      </c>
      <c r="E1198" s="225" t="s">
        <v>19</v>
      </c>
      <c r="F1198" s="226" t="s">
        <v>194</v>
      </c>
      <c r="G1198" s="224"/>
      <c r="H1198" s="227">
        <v>496.62400000000002</v>
      </c>
      <c r="I1198" s="228"/>
      <c r="J1198" s="224"/>
      <c r="K1198" s="224"/>
      <c r="L1198" s="229"/>
      <c r="M1198" s="230"/>
      <c r="N1198" s="231"/>
      <c r="O1198" s="231"/>
      <c r="P1198" s="231"/>
      <c r="Q1198" s="231"/>
      <c r="R1198" s="231"/>
      <c r="S1198" s="231"/>
      <c r="T1198" s="232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3" t="s">
        <v>189</v>
      </c>
      <c r="AU1198" s="233" t="s">
        <v>77</v>
      </c>
      <c r="AV1198" s="13" t="s">
        <v>185</v>
      </c>
      <c r="AW1198" s="13" t="s">
        <v>31</v>
      </c>
      <c r="AX1198" s="13" t="s">
        <v>77</v>
      </c>
      <c r="AY1198" s="233" t="s">
        <v>180</v>
      </c>
    </row>
    <row r="1199" s="2" customFormat="1" ht="24.15" customHeight="1">
      <c r="A1199" s="40"/>
      <c r="B1199" s="41"/>
      <c r="C1199" s="198" t="s">
        <v>738</v>
      </c>
      <c r="D1199" s="198" t="s">
        <v>181</v>
      </c>
      <c r="E1199" s="199" t="s">
        <v>1121</v>
      </c>
      <c r="F1199" s="200" t="s">
        <v>1122</v>
      </c>
      <c r="G1199" s="201" t="s">
        <v>307</v>
      </c>
      <c r="H1199" s="202">
        <v>6.6239999999999997</v>
      </c>
      <c r="I1199" s="203"/>
      <c r="J1199" s="204">
        <f>ROUND(I1199*H1199,2)</f>
        <v>0</v>
      </c>
      <c r="K1199" s="200" t="s">
        <v>19</v>
      </c>
      <c r="L1199" s="46"/>
      <c r="M1199" s="205" t="s">
        <v>19</v>
      </c>
      <c r="N1199" s="206" t="s">
        <v>40</v>
      </c>
      <c r="O1199" s="86"/>
      <c r="P1199" s="207">
        <f>O1199*H1199</f>
        <v>0</v>
      </c>
      <c r="Q1199" s="207">
        <v>0</v>
      </c>
      <c r="R1199" s="207">
        <f>Q1199*H1199</f>
        <v>0</v>
      </c>
      <c r="S1199" s="207">
        <v>0</v>
      </c>
      <c r="T1199" s="208">
        <f>S1199*H1199</f>
        <v>0</v>
      </c>
      <c r="U1199" s="40"/>
      <c r="V1199" s="40"/>
      <c r="W1199" s="40"/>
      <c r="X1199" s="40"/>
      <c r="Y1199" s="40"/>
      <c r="Z1199" s="40"/>
      <c r="AA1199" s="40"/>
      <c r="AB1199" s="40"/>
      <c r="AC1199" s="40"/>
      <c r="AD1199" s="40"/>
      <c r="AE1199" s="40"/>
      <c r="AR1199" s="209" t="s">
        <v>216</v>
      </c>
      <c r="AT1199" s="209" t="s">
        <v>181</v>
      </c>
      <c r="AU1199" s="209" t="s">
        <v>77</v>
      </c>
      <c r="AY1199" s="19" t="s">
        <v>180</v>
      </c>
      <c r="BE1199" s="210">
        <f>IF(N1199="základní",J1199,0)</f>
        <v>0</v>
      </c>
      <c r="BF1199" s="210">
        <f>IF(N1199="snížená",J1199,0)</f>
        <v>0</v>
      </c>
      <c r="BG1199" s="210">
        <f>IF(N1199="zákl. přenesená",J1199,0)</f>
        <v>0</v>
      </c>
      <c r="BH1199" s="210">
        <f>IF(N1199="sníž. přenesená",J1199,0)</f>
        <v>0</v>
      </c>
      <c r="BI1199" s="210">
        <f>IF(N1199="nulová",J1199,0)</f>
        <v>0</v>
      </c>
      <c r="BJ1199" s="19" t="s">
        <v>77</v>
      </c>
      <c r="BK1199" s="210">
        <f>ROUND(I1199*H1199,2)</f>
        <v>0</v>
      </c>
      <c r="BL1199" s="19" t="s">
        <v>216</v>
      </c>
      <c r="BM1199" s="209" t="s">
        <v>1123</v>
      </c>
    </row>
    <row r="1200" s="14" customFormat="1">
      <c r="A1200" s="14"/>
      <c r="B1200" s="238"/>
      <c r="C1200" s="239"/>
      <c r="D1200" s="213" t="s">
        <v>189</v>
      </c>
      <c r="E1200" s="240" t="s">
        <v>19</v>
      </c>
      <c r="F1200" s="241" t="s">
        <v>845</v>
      </c>
      <c r="G1200" s="239"/>
      <c r="H1200" s="240" t="s">
        <v>19</v>
      </c>
      <c r="I1200" s="242"/>
      <c r="J1200" s="239"/>
      <c r="K1200" s="239"/>
      <c r="L1200" s="243"/>
      <c r="M1200" s="244"/>
      <c r="N1200" s="245"/>
      <c r="O1200" s="245"/>
      <c r="P1200" s="245"/>
      <c r="Q1200" s="245"/>
      <c r="R1200" s="245"/>
      <c r="S1200" s="245"/>
      <c r="T1200" s="246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47" t="s">
        <v>189</v>
      </c>
      <c r="AU1200" s="247" t="s">
        <v>77</v>
      </c>
      <c r="AV1200" s="14" t="s">
        <v>77</v>
      </c>
      <c r="AW1200" s="14" t="s">
        <v>31</v>
      </c>
      <c r="AX1200" s="14" t="s">
        <v>69</v>
      </c>
      <c r="AY1200" s="247" t="s">
        <v>180</v>
      </c>
    </row>
    <row r="1201" s="12" customFormat="1">
      <c r="A1201" s="12"/>
      <c r="B1201" s="211"/>
      <c r="C1201" s="212"/>
      <c r="D1201" s="213" t="s">
        <v>189</v>
      </c>
      <c r="E1201" s="214" t="s">
        <v>19</v>
      </c>
      <c r="F1201" s="215" t="s">
        <v>1124</v>
      </c>
      <c r="G1201" s="212"/>
      <c r="H1201" s="216">
        <v>5.7599999999999998</v>
      </c>
      <c r="I1201" s="217"/>
      <c r="J1201" s="212"/>
      <c r="K1201" s="212"/>
      <c r="L1201" s="218"/>
      <c r="M1201" s="219"/>
      <c r="N1201" s="220"/>
      <c r="O1201" s="220"/>
      <c r="P1201" s="220"/>
      <c r="Q1201" s="220"/>
      <c r="R1201" s="220"/>
      <c r="S1201" s="220"/>
      <c r="T1201" s="221"/>
      <c r="U1201" s="12"/>
      <c r="V1201" s="12"/>
      <c r="W1201" s="12"/>
      <c r="X1201" s="12"/>
      <c r="Y1201" s="12"/>
      <c r="Z1201" s="12"/>
      <c r="AA1201" s="12"/>
      <c r="AB1201" s="12"/>
      <c r="AC1201" s="12"/>
      <c r="AD1201" s="12"/>
      <c r="AE1201" s="12"/>
      <c r="AT1201" s="222" t="s">
        <v>189</v>
      </c>
      <c r="AU1201" s="222" t="s">
        <v>77</v>
      </c>
      <c r="AV1201" s="12" t="s">
        <v>79</v>
      </c>
      <c r="AW1201" s="12" t="s">
        <v>31</v>
      </c>
      <c r="AX1201" s="12" t="s">
        <v>69</v>
      </c>
      <c r="AY1201" s="222" t="s">
        <v>180</v>
      </c>
    </row>
    <row r="1202" s="12" customFormat="1">
      <c r="A1202" s="12"/>
      <c r="B1202" s="211"/>
      <c r="C1202" s="212"/>
      <c r="D1202" s="213" t="s">
        <v>189</v>
      </c>
      <c r="E1202" s="214" t="s">
        <v>19</v>
      </c>
      <c r="F1202" s="215" t="s">
        <v>857</v>
      </c>
      <c r="G1202" s="212"/>
      <c r="H1202" s="216">
        <v>0.86399999999999999</v>
      </c>
      <c r="I1202" s="217"/>
      <c r="J1202" s="212"/>
      <c r="K1202" s="212"/>
      <c r="L1202" s="218"/>
      <c r="M1202" s="219"/>
      <c r="N1202" s="220"/>
      <c r="O1202" s="220"/>
      <c r="P1202" s="220"/>
      <c r="Q1202" s="220"/>
      <c r="R1202" s="220"/>
      <c r="S1202" s="220"/>
      <c r="T1202" s="221"/>
      <c r="U1202" s="12"/>
      <c r="V1202" s="12"/>
      <c r="W1202" s="12"/>
      <c r="X1202" s="12"/>
      <c r="Y1202" s="12"/>
      <c r="Z1202" s="12"/>
      <c r="AA1202" s="12"/>
      <c r="AB1202" s="12"/>
      <c r="AC1202" s="12"/>
      <c r="AD1202" s="12"/>
      <c r="AE1202" s="12"/>
      <c r="AT1202" s="222" t="s">
        <v>189</v>
      </c>
      <c r="AU1202" s="222" t="s">
        <v>77</v>
      </c>
      <c r="AV1202" s="12" t="s">
        <v>79</v>
      </c>
      <c r="AW1202" s="12" t="s">
        <v>31</v>
      </c>
      <c r="AX1202" s="12" t="s">
        <v>69</v>
      </c>
      <c r="AY1202" s="222" t="s">
        <v>180</v>
      </c>
    </row>
    <row r="1203" s="15" customFormat="1">
      <c r="A1203" s="15"/>
      <c r="B1203" s="248"/>
      <c r="C1203" s="249"/>
      <c r="D1203" s="213" t="s">
        <v>189</v>
      </c>
      <c r="E1203" s="250" t="s">
        <v>19</v>
      </c>
      <c r="F1203" s="251" t="s">
        <v>256</v>
      </c>
      <c r="G1203" s="249"/>
      <c r="H1203" s="252">
        <v>6.6239999999999997</v>
      </c>
      <c r="I1203" s="253"/>
      <c r="J1203" s="249"/>
      <c r="K1203" s="249"/>
      <c r="L1203" s="254"/>
      <c r="M1203" s="255"/>
      <c r="N1203" s="256"/>
      <c r="O1203" s="256"/>
      <c r="P1203" s="256"/>
      <c r="Q1203" s="256"/>
      <c r="R1203" s="256"/>
      <c r="S1203" s="256"/>
      <c r="T1203" s="257"/>
      <c r="U1203" s="15"/>
      <c r="V1203" s="15"/>
      <c r="W1203" s="15"/>
      <c r="X1203" s="15"/>
      <c r="Y1203" s="15"/>
      <c r="Z1203" s="15"/>
      <c r="AA1203" s="15"/>
      <c r="AB1203" s="15"/>
      <c r="AC1203" s="15"/>
      <c r="AD1203" s="15"/>
      <c r="AE1203" s="15"/>
      <c r="AT1203" s="258" t="s">
        <v>189</v>
      </c>
      <c r="AU1203" s="258" t="s">
        <v>77</v>
      </c>
      <c r="AV1203" s="15" t="s">
        <v>195</v>
      </c>
      <c r="AW1203" s="15" t="s">
        <v>31</v>
      </c>
      <c r="AX1203" s="15" t="s">
        <v>69</v>
      </c>
      <c r="AY1203" s="258" t="s">
        <v>180</v>
      </c>
    </row>
    <row r="1204" s="13" customFormat="1">
      <c r="A1204" s="13"/>
      <c r="B1204" s="223"/>
      <c r="C1204" s="224"/>
      <c r="D1204" s="213" t="s">
        <v>189</v>
      </c>
      <c r="E1204" s="225" t="s">
        <v>19</v>
      </c>
      <c r="F1204" s="226" t="s">
        <v>194</v>
      </c>
      <c r="G1204" s="224"/>
      <c r="H1204" s="227">
        <v>6.6239999999999997</v>
      </c>
      <c r="I1204" s="228"/>
      <c r="J1204" s="224"/>
      <c r="K1204" s="224"/>
      <c r="L1204" s="229"/>
      <c r="M1204" s="230"/>
      <c r="N1204" s="231"/>
      <c r="O1204" s="231"/>
      <c r="P1204" s="231"/>
      <c r="Q1204" s="231"/>
      <c r="R1204" s="231"/>
      <c r="S1204" s="231"/>
      <c r="T1204" s="232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3" t="s">
        <v>189</v>
      </c>
      <c r="AU1204" s="233" t="s">
        <v>77</v>
      </c>
      <c r="AV1204" s="13" t="s">
        <v>185</v>
      </c>
      <c r="AW1204" s="13" t="s">
        <v>31</v>
      </c>
      <c r="AX1204" s="13" t="s">
        <v>77</v>
      </c>
      <c r="AY1204" s="233" t="s">
        <v>180</v>
      </c>
    </row>
    <row r="1205" s="2" customFormat="1" ht="24.15" customHeight="1">
      <c r="A1205" s="40"/>
      <c r="B1205" s="41"/>
      <c r="C1205" s="198" t="s">
        <v>1125</v>
      </c>
      <c r="D1205" s="198" t="s">
        <v>181</v>
      </c>
      <c r="E1205" s="199" t="s">
        <v>1126</v>
      </c>
      <c r="F1205" s="200" t="s">
        <v>1127</v>
      </c>
      <c r="G1205" s="201" t="s">
        <v>823</v>
      </c>
      <c r="H1205" s="271"/>
      <c r="I1205" s="203"/>
      <c r="J1205" s="204">
        <f>ROUND(I1205*H1205,2)</f>
        <v>0</v>
      </c>
      <c r="K1205" s="200" t="s">
        <v>19</v>
      </c>
      <c r="L1205" s="46"/>
      <c r="M1205" s="205" t="s">
        <v>19</v>
      </c>
      <c r="N1205" s="206" t="s">
        <v>40</v>
      </c>
      <c r="O1205" s="86"/>
      <c r="P1205" s="207">
        <f>O1205*H1205</f>
        <v>0</v>
      </c>
      <c r="Q1205" s="207">
        <v>0</v>
      </c>
      <c r="R1205" s="207">
        <f>Q1205*H1205</f>
        <v>0</v>
      </c>
      <c r="S1205" s="207">
        <v>0</v>
      </c>
      <c r="T1205" s="208">
        <f>S1205*H1205</f>
        <v>0</v>
      </c>
      <c r="U1205" s="40"/>
      <c r="V1205" s="40"/>
      <c r="W1205" s="40"/>
      <c r="X1205" s="40"/>
      <c r="Y1205" s="40"/>
      <c r="Z1205" s="40"/>
      <c r="AA1205" s="40"/>
      <c r="AB1205" s="40"/>
      <c r="AC1205" s="40"/>
      <c r="AD1205" s="40"/>
      <c r="AE1205" s="40"/>
      <c r="AR1205" s="209" t="s">
        <v>216</v>
      </c>
      <c r="AT1205" s="209" t="s">
        <v>181</v>
      </c>
      <c r="AU1205" s="209" t="s">
        <v>77</v>
      </c>
      <c r="AY1205" s="19" t="s">
        <v>180</v>
      </c>
      <c r="BE1205" s="210">
        <f>IF(N1205="základní",J1205,0)</f>
        <v>0</v>
      </c>
      <c r="BF1205" s="210">
        <f>IF(N1205="snížená",J1205,0)</f>
        <v>0</v>
      </c>
      <c r="BG1205" s="210">
        <f>IF(N1205="zákl. přenesená",J1205,0)</f>
        <v>0</v>
      </c>
      <c r="BH1205" s="210">
        <f>IF(N1205="sníž. přenesená",J1205,0)</f>
        <v>0</v>
      </c>
      <c r="BI1205" s="210">
        <f>IF(N1205="nulová",J1205,0)</f>
        <v>0</v>
      </c>
      <c r="BJ1205" s="19" t="s">
        <v>77</v>
      </c>
      <c r="BK1205" s="210">
        <f>ROUND(I1205*H1205,2)</f>
        <v>0</v>
      </c>
      <c r="BL1205" s="19" t="s">
        <v>216</v>
      </c>
      <c r="BM1205" s="209" t="s">
        <v>1128</v>
      </c>
    </row>
    <row r="1206" s="11" customFormat="1" ht="25.92" customHeight="1">
      <c r="A1206" s="11"/>
      <c r="B1206" s="184"/>
      <c r="C1206" s="185"/>
      <c r="D1206" s="186" t="s">
        <v>68</v>
      </c>
      <c r="E1206" s="187" t="s">
        <v>1129</v>
      </c>
      <c r="F1206" s="187" t="s">
        <v>1130</v>
      </c>
      <c r="G1206" s="185"/>
      <c r="H1206" s="185"/>
      <c r="I1206" s="188"/>
      <c r="J1206" s="189">
        <f>BK1206</f>
        <v>0</v>
      </c>
      <c r="K1206" s="185"/>
      <c r="L1206" s="190"/>
      <c r="M1206" s="191"/>
      <c r="N1206" s="192"/>
      <c r="O1206" s="192"/>
      <c r="P1206" s="193">
        <f>SUM(P1207:P1220)</f>
        <v>0</v>
      </c>
      <c r="Q1206" s="192"/>
      <c r="R1206" s="193">
        <f>SUM(R1207:R1220)</f>
        <v>0</v>
      </c>
      <c r="S1206" s="192"/>
      <c r="T1206" s="194">
        <f>SUM(T1207:T1220)</f>
        <v>0</v>
      </c>
      <c r="U1206" s="11"/>
      <c r="V1206" s="11"/>
      <c r="W1206" s="11"/>
      <c r="X1206" s="11"/>
      <c r="Y1206" s="11"/>
      <c r="Z1206" s="11"/>
      <c r="AA1206" s="11"/>
      <c r="AB1206" s="11"/>
      <c r="AC1206" s="11"/>
      <c r="AD1206" s="11"/>
      <c r="AE1206" s="11"/>
      <c r="AR1206" s="195" t="s">
        <v>79</v>
      </c>
      <c r="AT1206" s="196" t="s">
        <v>68</v>
      </c>
      <c r="AU1206" s="196" t="s">
        <v>69</v>
      </c>
      <c r="AY1206" s="195" t="s">
        <v>180</v>
      </c>
      <c r="BK1206" s="197">
        <f>SUM(BK1207:BK1220)</f>
        <v>0</v>
      </c>
    </row>
    <row r="1207" s="2" customFormat="1" ht="16.5" customHeight="1">
      <c r="A1207" s="40"/>
      <c r="B1207" s="41"/>
      <c r="C1207" s="198" t="s">
        <v>742</v>
      </c>
      <c r="D1207" s="198" t="s">
        <v>181</v>
      </c>
      <c r="E1207" s="199" t="s">
        <v>1131</v>
      </c>
      <c r="F1207" s="200" t="s">
        <v>1132</v>
      </c>
      <c r="G1207" s="201" t="s">
        <v>716</v>
      </c>
      <c r="H1207" s="202">
        <v>10</v>
      </c>
      <c r="I1207" s="203"/>
      <c r="J1207" s="204">
        <f>ROUND(I1207*H1207,2)</f>
        <v>0</v>
      </c>
      <c r="K1207" s="200" t="s">
        <v>19</v>
      </c>
      <c r="L1207" s="46"/>
      <c r="M1207" s="205" t="s">
        <v>19</v>
      </c>
      <c r="N1207" s="206" t="s">
        <v>40</v>
      </c>
      <c r="O1207" s="86"/>
      <c r="P1207" s="207">
        <f>O1207*H1207</f>
        <v>0</v>
      </c>
      <c r="Q1207" s="207">
        <v>0</v>
      </c>
      <c r="R1207" s="207">
        <f>Q1207*H1207</f>
        <v>0</v>
      </c>
      <c r="S1207" s="207">
        <v>0</v>
      </c>
      <c r="T1207" s="208">
        <f>S1207*H1207</f>
        <v>0</v>
      </c>
      <c r="U1207" s="40"/>
      <c r="V1207" s="40"/>
      <c r="W1207" s="40"/>
      <c r="X1207" s="40"/>
      <c r="Y1207" s="40"/>
      <c r="Z1207" s="40"/>
      <c r="AA1207" s="40"/>
      <c r="AB1207" s="40"/>
      <c r="AC1207" s="40"/>
      <c r="AD1207" s="40"/>
      <c r="AE1207" s="40"/>
      <c r="AR1207" s="209" t="s">
        <v>216</v>
      </c>
      <c r="AT1207" s="209" t="s">
        <v>181</v>
      </c>
      <c r="AU1207" s="209" t="s">
        <v>77</v>
      </c>
      <c r="AY1207" s="19" t="s">
        <v>180</v>
      </c>
      <c r="BE1207" s="210">
        <f>IF(N1207="základní",J1207,0)</f>
        <v>0</v>
      </c>
      <c r="BF1207" s="210">
        <f>IF(N1207="snížená",J1207,0)</f>
        <v>0</v>
      </c>
      <c r="BG1207" s="210">
        <f>IF(N1207="zákl. přenesená",J1207,0)</f>
        <v>0</v>
      </c>
      <c r="BH1207" s="210">
        <f>IF(N1207="sníž. přenesená",J1207,0)</f>
        <v>0</v>
      </c>
      <c r="BI1207" s="210">
        <f>IF(N1207="nulová",J1207,0)</f>
        <v>0</v>
      </c>
      <c r="BJ1207" s="19" t="s">
        <v>77</v>
      </c>
      <c r="BK1207" s="210">
        <f>ROUND(I1207*H1207,2)</f>
        <v>0</v>
      </c>
      <c r="BL1207" s="19" t="s">
        <v>216</v>
      </c>
      <c r="BM1207" s="209" t="s">
        <v>1133</v>
      </c>
    </row>
    <row r="1208" s="2" customFormat="1" ht="16.5" customHeight="1">
      <c r="A1208" s="40"/>
      <c r="B1208" s="41"/>
      <c r="C1208" s="198" t="s">
        <v>1134</v>
      </c>
      <c r="D1208" s="198" t="s">
        <v>181</v>
      </c>
      <c r="E1208" s="199" t="s">
        <v>1135</v>
      </c>
      <c r="F1208" s="200" t="s">
        <v>1136</v>
      </c>
      <c r="G1208" s="201" t="s">
        <v>716</v>
      </c>
      <c r="H1208" s="202">
        <v>1</v>
      </c>
      <c r="I1208" s="203"/>
      <c r="J1208" s="204">
        <f>ROUND(I1208*H1208,2)</f>
        <v>0</v>
      </c>
      <c r="K1208" s="200" t="s">
        <v>19</v>
      </c>
      <c r="L1208" s="46"/>
      <c r="M1208" s="205" t="s">
        <v>19</v>
      </c>
      <c r="N1208" s="206" t="s">
        <v>40</v>
      </c>
      <c r="O1208" s="86"/>
      <c r="P1208" s="207">
        <f>O1208*H1208</f>
        <v>0</v>
      </c>
      <c r="Q1208" s="207">
        <v>0</v>
      </c>
      <c r="R1208" s="207">
        <f>Q1208*H1208</f>
        <v>0</v>
      </c>
      <c r="S1208" s="207">
        <v>0</v>
      </c>
      <c r="T1208" s="208">
        <f>S1208*H1208</f>
        <v>0</v>
      </c>
      <c r="U1208" s="40"/>
      <c r="V1208" s="40"/>
      <c r="W1208" s="40"/>
      <c r="X1208" s="40"/>
      <c r="Y1208" s="40"/>
      <c r="Z1208" s="40"/>
      <c r="AA1208" s="40"/>
      <c r="AB1208" s="40"/>
      <c r="AC1208" s="40"/>
      <c r="AD1208" s="40"/>
      <c r="AE1208" s="40"/>
      <c r="AR1208" s="209" t="s">
        <v>216</v>
      </c>
      <c r="AT1208" s="209" t="s">
        <v>181</v>
      </c>
      <c r="AU1208" s="209" t="s">
        <v>77</v>
      </c>
      <c r="AY1208" s="19" t="s">
        <v>180</v>
      </c>
      <c r="BE1208" s="210">
        <f>IF(N1208="základní",J1208,0)</f>
        <v>0</v>
      </c>
      <c r="BF1208" s="210">
        <f>IF(N1208="snížená",J1208,0)</f>
        <v>0</v>
      </c>
      <c r="BG1208" s="210">
        <f>IF(N1208="zákl. přenesená",J1208,0)</f>
        <v>0</v>
      </c>
      <c r="BH1208" s="210">
        <f>IF(N1208="sníž. přenesená",J1208,0)</f>
        <v>0</v>
      </c>
      <c r="BI1208" s="210">
        <f>IF(N1208="nulová",J1208,0)</f>
        <v>0</v>
      </c>
      <c r="BJ1208" s="19" t="s">
        <v>77</v>
      </c>
      <c r="BK1208" s="210">
        <f>ROUND(I1208*H1208,2)</f>
        <v>0</v>
      </c>
      <c r="BL1208" s="19" t="s">
        <v>216</v>
      </c>
      <c r="BM1208" s="209" t="s">
        <v>1137</v>
      </c>
    </row>
    <row r="1209" s="2" customFormat="1" ht="16.5" customHeight="1">
      <c r="A1209" s="40"/>
      <c r="B1209" s="41"/>
      <c r="C1209" s="198" t="s">
        <v>746</v>
      </c>
      <c r="D1209" s="198" t="s">
        <v>181</v>
      </c>
      <c r="E1209" s="199" t="s">
        <v>1138</v>
      </c>
      <c r="F1209" s="200" t="s">
        <v>1139</v>
      </c>
      <c r="G1209" s="201" t="s">
        <v>385</v>
      </c>
      <c r="H1209" s="202">
        <v>12.699999999999999</v>
      </c>
      <c r="I1209" s="203"/>
      <c r="J1209" s="204">
        <f>ROUND(I1209*H1209,2)</f>
        <v>0</v>
      </c>
      <c r="K1209" s="200" t="s">
        <v>19</v>
      </c>
      <c r="L1209" s="46"/>
      <c r="M1209" s="205" t="s">
        <v>19</v>
      </c>
      <c r="N1209" s="206" t="s">
        <v>40</v>
      </c>
      <c r="O1209" s="86"/>
      <c r="P1209" s="207">
        <f>O1209*H1209</f>
        <v>0</v>
      </c>
      <c r="Q1209" s="207">
        <v>0</v>
      </c>
      <c r="R1209" s="207">
        <f>Q1209*H1209</f>
        <v>0</v>
      </c>
      <c r="S1209" s="207">
        <v>0</v>
      </c>
      <c r="T1209" s="208">
        <f>S1209*H1209</f>
        <v>0</v>
      </c>
      <c r="U1209" s="40"/>
      <c r="V1209" s="40"/>
      <c r="W1209" s="40"/>
      <c r="X1209" s="40"/>
      <c r="Y1209" s="40"/>
      <c r="Z1209" s="40"/>
      <c r="AA1209" s="40"/>
      <c r="AB1209" s="40"/>
      <c r="AC1209" s="40"/>
      <c r="AD1209" s="40"/>
      <c r="AE1209" s="40"/>
      <c r="AR1209" s="209" t="s">
        <v>216</v>
      </c>
      <c r="AT1209" s="209" t="s">
        <v>181</v>
      </c>
      <c r="AU1209" s="209" t="s">
        <v>77</v>
      </c>
      <c r="AY1209" s="19" t="s">
        <v>180</v>
      </c>
      <c r="BE1209" s="210">
        <f>IF(N1209="základní",J1209,0)</f>
        <v>0</v>
      </c>
      <c r="BF1209" s="210">
        <f>IF(N1209="snížená",J1209,0)</f>
        <v>0</v>
      </c>
      <c r="BG1209" s="210">
        <f>IF(N1209="zákl. přenesená",J1209,0)</f>
        <v>0</v>
      </c>
      <c r="BH1209" s="210">
        <f>IF(N1209="sníž. přenesená",J1209,0)</f>
        <v>0</v>
      </c>
      <c r="BI1209" s="210">
        <f>IF(N1209="nulová",J1209,0)</f>
        <v>0</v>
      </c>
      <c r="BJ1209" s="19" t="s">
        <v>77</v>
      </c>
      <c r="BK1209" s="210">
        <f>ROUND(I1209*H1209,2)</f>
        <v>0</v>
      </c>
      <c r="BL1209" s="19" t="s">
        <v>216</v>
      </c>
      <c r="BM1209" s="209" t="s">
        <v>1140</v>
      </c>
    </row>
    <row r="1210" s="2" customFormat="1" ht="16.5" customHeight="1">
      <c r="A1210" s="40"/>
      <c r="B1210" s="41"/>
      <c r="C1210" s="198" t="s">
        <v>1141</v>
      </c>
      <c r="D1210" s="198" t="s">
        <v>181</v>
      </c>
      <c r="E1210" s="199" t="s">
        <v>1142</v>
      </c>
      <c r="F1210" s="200" t="s">
        <v>1143</v>
      </c>
      <c r="G1210" s="201" t="s">
        <v>716</v>
      </c>
      <c r="H1210" s="202">
        <v>2</v>
      </c>
      <c r="I1210" s="203"/>
      <c r="J1210" s="204">
        <f>ROUND(I1210*H1210,2)</f>
        <v>0</v>
      </c>
      <c r="K1210" s="200" t="s">
        <v>19</v>
      </c>
      <c r="L1210" s="46"/>
      <c r="M1210" s="205" t="s">
        <v>19</v>
      </c>
      <c r="N1210" s="206" t="s">
        <v>40</v>
      </c>
      <c r="O1210" s="86"/>
      <c r="P1210" s="207">
        <f>O1210*H1210</f>
        <v>0</v>
      </c>
      <c r="Q1210" s="207">
        <v>0</v>
      </c>
      <c r="R1210" s="207">
        <f>Q1210*H1210</f>
        <v>0</v>
      </c>
      <c r="S1210" s="207">
        <v>0</v>
      </c>
      <c r="T1210" s="208">
        <f>S1210*H1210</f>
        <v>0</v>
      </c>
      <c r="U1210" s="40"/>
      <c r="V1210" s="40"/>
      <c r="W1210" s="40"/>
      <c r="X1210" s="40"/>
      <c r="Y1210" s="40"/>
      <c r="Z1210" s="40"/>
      <c r="AA1210" s="40"/>
      <c r="AB1210" s="40"/>
      <c r="AC1210" s="40"/>
      <c r="AD1210" s="40"/>
      <c r="AE1210" s="40"/>
      <c r="AR1210" s="209" t="s">
        <v>216</v>
      </c>
      <c r="AT1210" s="209" t="s">
        <v>181</v>
      </c>
      <c r="AU1210" s="209" t="s">
        <v>77</v>
      </c>
      <c r="AY1210" s="19" t="s">
        <v>180</v>
      </c>
      <c r="BE1210" s="210">
        <f>IF(N1210="základní",J1210,0)</f>
        <v>0</v>
      </c>
      <c r="BF1210" s="210">
        <f>IF(N1210="snížená",J1210,0)</f>
        <v>0</v>
      </c>
      <c r="BG1210" s="210">
        <f>IF(N1210="zákl. přenesená",J1210,0)</f>
        <v>0</v>
      </c>
      <c r="BH1210" s="210">
        <f>IF(N1210="sníž. přenesená",J1210,0)</f>
        <v>0</v>
      </c>
      <c r="BI1210" s="210">
        <f>IF(N1210="nulová",J1210,0)</f>
        <v>0</v>
      </c>
      <c r="BJ1210" s="19" t="s">
        <v>77</v>
      </c>
      <c r="BK1210" s="210">
        <f>ROUND(I1210*H1210,2)</f>
        <v>0</v>
      </c>
      <c r="BL1210" s="19" t="s">
        <v>216</v>
      </c>
      <c r="BM1210" s="209" t="s">
        <v>1144</v>
      </c>
    </row>
    <row r="1211" s="2" customFormat="1" ht="16.5" customHeight="1">
      <c r="A1211" s="40"/>
      <c r="B1211" s="41"/>
      <c r="C1211" s="198" t="s">
        <v>749</v>
      </c>
      <c r="D1211" s="198" t="s">
        <v>181</v>
      </c>
      <c r="E1211" s="199" t="s">
        <v>1145</v>
      </c>
      <c r="F1211" s="200" t="s">
        <v>1146</v>
      </c>
      <c r="G1211" s="201" t="s">
        <v>385</v>
      </c>
      <c r="H1211" s="202">
        <v>27.5</v>
      </c>
      <c r="I1211" s="203"/>
      <c r="J1211" s="204">
        <f>ROUND(I1211*H1211,2)</f>
        <v>0</v>
      </c>
      <c r="K1211" s="200" t="s">
        <v>19</v>
      </c>
      <c r="L1211" s="46"/>
      <c r="M1211" s="205" t="s">
        <v>19</v>
      </c>
      <c r="N1211" s="206" t="s">
        <v>40</v>
      </c>
      <c r="O1211" s="86"/>
      <c r="P1211" s="207">
        <f>O1211*H1211</f>
        <v>0</v>
      </c>
      <c r="Q1211" s="207">
        <v>0</v>
      </c>
      <c r="R1211" s="207">
        <f>Q1211*H1211</f>
        <v>0</v>
      </c>
      <c r="S1211" s="207">
        <v>0</v>
      </c>
      <c r="T1211" s="208">
        <f>S1211*H1211</f>
        <v>0</v>
      </c>
      <c r="U1211" s="40"/>
      <c r="V1211" s="40"/>
      <c r="W1211" s="40"/>
      <c r="X1211" s="40"/>
      <c r="Y1211" s="40"/>
      <c r="Z1211" s="40"/>
      <c r="AA1211" s="40"/>
      <c r="AB1211" s="40"/>
      <c r="AC1211" s="40"/>
      <c r="AD1211" s="40"/>
      <c r="AE1211" s="40"/>
      <c r="AR1211" s="209" t="s">
        <v>216</v>
      </c>
      <c r="AT1211" s="209" t="s">
        <v>181</v>
      </c>
      <c r="AU1211" s="209" t="s">
        <v>77</v>
      </c>
      <c r="AY1211" s="19" t="s">
        <v>180</v>
      </c>
      <c r="BE1211" s="210">
        <f>IF(N1211="základní",J1211,0)</f>
        <v>0</v>
      </c>
      <c r="BF1211" s="210">
        <f>IF(N1211="snížená",J1211,0)</f>
        <v>0</v>
      </c>
      <c r="BG1211" s="210">
        <f>IF(N1211="zákl. přenesená",J1211,0)</f>
        <v>0</v>
      </c>
      <c r="BH1211" s="210">
        <f>IF(N1211="sníž. přenesená",J1211,0)</f>
        <v>0</v>
      </c>
      <c r="BI1211" s="210">
        <f>IF(N1211="nulová",J1211,0)</f>
        <v>0</v>
      </c>
      <c r="BJ1211" s="19" t="s">
        <v>77</v>
      </c>
      <c r="BK1211" s="210">
        <f>ROUND(I1211*H1211,2)</f>
        <v>0</v>
      </c>
      <c r="BL1211" s="19" t="s">
        <v>216</v>
      </c>
      <c r="BM1211" s="209" t="s">
        <v>863</v>
      </c>
    </row>
    <row r="1212" s="2" customFormat="1" ht="21.75" customHeight="1">
      <c r="A1212" s="40"/>
      <c r="B1212" s="41"/>
      <c r="C1212" s="198" t="s">
        <v>1147</v>
      </c>
      <c r="D1212" s="198" t="s">
        <v>181</v>
      </c>
      <c r="E1212" s="199" t="s">
        <v>1148</v>
      </c>
      <c r="F1212" s="200" t="s">
        <v>1149</v>
      </c>
      <c r="G1212" s="201" t="s">
        <v>385</v>
      </c>
      <c r="H1212" s="202">
        <v>108</v>
      </c>
      <c r="I1212" s="203"/>
      <c r="J1212" s="204">
        <f>ROUND(I1212*H1212,2)</f>
        <v>0</v>
      </c>
      <c r="K1212" s="200" t="s">
        <v>19</v>
      </c>
      <c r="L1212" s="46"/>
      <c r="M1212" s="205" t="s">
        <v>19</v>
      </c>
      <c r="N1212" s="206" t="s">
        <v>40</v>
      </c>
      <c r="O1212" s="86"/>
      <c r="P1212" s="207">
        <f>O1212*H1212</f>
        <v>0</v>
      </c>
      <c r="Q1212" s="207">
        <v>0</v>
      </c>
      <c r="R1212" s="207">
        <f>Q1212*H1212</f>
        <v>0</v>
      </c>
      <c r="S1212" s="207">
        <v>0</v>
      </c>
      <c r="T1212" s="208">
        <f>S1212*H1212</f>
        <v>0</v>
      </c>
      <c r="U1212" s="40"/>
      <c r="V1212" s="40"/>
      <c r="W1212" s="40"/>
      <c r="X1212" s="40"/>
      <c r="Y1212" s="40"/>
      <c r="Z1212" s="40"/>
      <c r="AA1212" s="40"/>
      <c r="AB1212" s="40"/>
      <c r="AC1212" s="40"/>
      <c r="AD1212" s="40"/>
      <c r="AE1212" s="40"/>
      <c r="AR1212" s="209" t="s">
        <v>216</v>
      </c>
      <c r="AT1212" s="209" t="s">
        <v>181</v>
      </c>
      <c r="AU1212" s="209" t="s">
        <v>77</v>
      </c>
      <c r="AY1212" s="19" t="s">
        <v>180</v>
      </c>
      <c r="BE1212" s="210">
        <f>IF(N1212="základní",J1212,0)</f>
        <v>0</v>
      </c>
      <c r="BF1212" s="210">
        <f>IF(N1212="snížená",J1212,0)</f>
        <v>0</v>
      </c>
      <c r="BG1212" s="210">
        <f>IF(N1212="zákl. přenesená",J1212,0)</f>
        <v>0</v>
      </c>
      <c r="BH1212" s="210">
        <f>IF(N1212="sníž. přenesená",J1212,0)</f>
        <v>0</v>
      </c>
      <c r="BI1212" s="210">
        <f>IF(N1212="nulová",J1212,0)</f>
        <v>0</v>
      </c>
      <c r="BJ1212" s="19" t="s">
        <v>77</v>
      </c>
      <c r="BK1212" s="210">
        <f>ROUND(I1212*H1212,2)</f>
        <v>0</v>
      </c>
      <c r="BL1212" s="19" t="s">
        <v>216</v>
      </c>
      <c r="BM1212" s="209" t="s">
        <v>1150</v>
      </c>
    </row>
    <row r="1213" s="2" customFormat="1" ht="16.5" customHeight="1">
      <c r="A1213" s="40"/>
      <c r="B1213" s="41"/>
      <c r="C1213" s="198" t="s">
        <v>752</v>
      </c>
      <c r="D1213" s="198" t="s">
        <v>181</v>
      </c>
      <c r="E1213" s="199" t="s">
        <v>1151</v>
      </c>
      <c r="F1213" s="200" t="s">
        <v>1152</v>
      </c>
      <c r="G1213" s="201" t="s">
        <v>385</v>
      </c>
      <c r="H1213" s="202">
        <v>60</v>
      </c>
      <c r="I1213" s="203"/>
      <c r="J1213" s="204">
        <f>ROUND(I1213*H1213,2)</f>
        <v>0</v>
      </c>
      <c r="K1213" s="200" t="s">
        <v>19</v>
      </c>
      <c r="L1213" s="46"/>
      <c r="M1213" s="205" t="s">
        <v>19</v>
      </c>
      <c r="N1213" s="206" t="s">
        <v>40</v>
      </c>
      <c r="O1213" s="86"/>
      <c r="P1213" s="207">
        <f>O1213*H1213</f>
        <v>0</v>
      </c>
      <c r="Q1213" s="207">
        <v>0</v>
      </c>
      <c r="R1213" s="207">
        <f>Q1213*H1213</f>
        <v>0</v>
      </c>
      <c r="S1213" s="207">
        <v>0</v>
      </c>
      <c r="T1213" s="208">
        <f>S1213*H1213</f>
        <v>0</v>
      </c>
      <c r="U1213" s="40"/>
      <c r="V1213" s="40"/>
      <c r="W1213" s="40"/>
      <c r="X1213" s="40"/>
      <c r="Y1213" s="40"/>
      <c r="Z1213" s="40"/>
      <c r="AA1213" s="40"/>
      <c r="AB1213" s="40"/>
      <c r="AC1213" s="40"/>
      <c r="AD1213" s="40"/>
      <c r="AE1213" s="40"/>
      <c r="AR1213" s="209" t="s">
        <v>216</v>
      </c>
      <c r="AT1213" s="209" t="s">
        <v>181</v>
      </c>
      <c r="AU1213" s="209" t="s">
        <v>77</v>
      </c>
      <c r="AY1213" s="19" t="s">
        <v>180</v>
      </c>
      <c r="BE1213" s="210">
        <f>IF(N1213="základní",J1213,0)</f>
        <v>0</v>
      </c>
      <c r="BF1213" s="210">
        <f>IF(N1213="snížená",J1213,0)</f>
        <v>0</v>
      </c>
      <c r="BG1213" s="210">
        <f>IF(N1213="zákl. přenesená",J1213,0)</f>
        <v>0</v>
      </c>
      <c r="BH1213" s="210">
        <f>IF(N1213="sníž. přenesená",J1213,0)</f>
        <v>0</v>
      </c>
      <c r="BI1213" s="210">
        <f>IF(N1213="nulová",J1213,0)</f>
        <v>0</v>
      </c>
      <c r="BJ1213" s="19" t="s">
        <v>77</v>
      </c>
      <c r="BK1213" s="210">
        <f>ROUND(I1213*H1213,2)</f>
        <v>0</v>
      </c>
      <c r="BL1213" s="19" t="s">
        <v>216</v>
      </c>
      <c r="BM1213" s="209" t="s">
        <v>1153</v>
      </c>
    </row>
    <row r="1214" s="2" customFormat="1" ht="16.5" customHeight="1">
      <c r="A1214" s="40"/>
      <c r="B1214" s="41"/>
      <c r="C1214" s="198" t="s">
        <v>1154</v>
      </c>
      <c r="D1214" s="198" t="s">
        <v>181</v>
      </c>
      <c r="E1214" s="199" t="s">
        <v>1155</v>
      </c>
      <c r="F1214" s="200" t="s">
        <v>1156</v>
      </c>
      <c r="G1214" s="201" t="s">
        <v>385</v>
      </c>
      <c r="H1214" s="202">
        <v>26</v>
      </c>
      <c r="I1214" s="203"/>
      <c r="J1214" s="204">
        <f>ROUND(I1214*H1214,2)</f>
        <v>0</v>
      </c>
      <c r="K1214" s="200" t="s">
        <v>19</v>
      </c>
      <c r="L1214" s="46"/>
      <c r="M1214" s="205" t="s">
        <v>19</v>
      </c>
      <c r="N1214" s="206" t="s">
        <v>40</v>
      </c>
      <c r="O1214" s="86"/>
      <c r="P1214" s="207">
        <f>O1214*H1214</f>
        <v>0</v>
      </c>
      <c r="Q1214" s="207">
        <v>0</v>
      </c>
      <c r="R1214" s="207">
        <f>Q1214*H1214</f>
        <v>0</v>
      </c>
      <c r="S1214" s="207">
        <v>0</v>
      </c>
      <c r="T1214" s="208">
        <f>S1214*H1214</f>
        <v>0</v>
      </c>
      <c r="U1214" s="40"/>
      <c r="V1214" s="40"/>
      <c r="W1214" s="40"/>
      <c r="X1214" s="40"/>
      <c r="Y1214" s="40"/>
      <c r="Z1214" s="40"/>
      <c r="AA1214" s="40"/>
      <c r="AB1214" s="40"/>
      <c r="AC1214" s="40"/>
      <c r="AD1214" s="40"/>
      <c r="AE1214" s="40"/>
      <c r="AR1214" s="209" t="s">
        <v>216</v>
      </c>
      <c r="AT1214" s="209" t="s">
        <v>181</v>
      </c>
      <c r="AU1214" s="209" t="s">
        <v>77</v>
      </c>
      <c r="AY1214" s="19" t="s">
        <v>180</v>
      </c>
      <c r="BE1214" s="210">
        <f>IF(N1214="základní",J1214,0)</f>
        <v>0</v>
      </c>
      <c r="BF1214" s="210">
        <f>IF(N1214="snížená",J1214,0)</f>
        <v>0</v>
      </c>
      <c r="BG1214" s="210">
        <f>IF(N1214="zákl. přenesená",J1214,0)</f>
        <v>0</v>
      </c>
      <c r="BH1214" s="210">
        <f>IF(N1214="sníž. přenesená",J1214,0)</f>
        <v>0</v>
      </c>
      <c r="BI1214" s="210">
        <f>IF(N1214="nulová",J1214,0)</f>
        <v>0</v>
      </c>
      <c r="BJ1214" s="19" t="s">
        <v>77</v>
      </c>
      <c r="BK1214" s="210">
        <f>ROUND(I1214*H1214,2)</f>
        <v>0</v>
      </c>
      <c r="BL1214" s="19" t="s">
        <v>216</v>
      </c>
      <c r="BM1214" s="209" t="s">
        <v>1157</v>
      </c>
    </row>
    <row r="1215" s="2" customFormat="1" ht="24.15" customHeight="1">
      <c r="A1215" s="40"/>
      <c r="B1215" s="41"/>
      <c r="C1215" s="198" t="s">
        <v>758</v>
      </c>
      <c r="D1215" s="198" t="s">
        <v>181</v>
      </c>
      <c r="E1215" s="199" t="s">
        <v>1158</v>
      </c>
      <c r="F1215" s="200" t="s">
        <v>1159</v>
      </c>
      <c r="G1215" s="201" t="s">
        <v>385</v>
      </c>
      <c r="H1215" s="202">
        <v>26</v>
      </c>
      <c r="I1215" s="203"/>
      <c r="J1215" s="204">
        <f>ROUND(I1215*H1215,2)</f>
        <v>0</v>
      </c>
      <c r="K1215" s="200" t="s">
        <v>19</v>
      </c>
      <c r="L1215" s="46"/>
      <c r="M1215" s="205" t="s">
        <v>19</v>
      </c>
      <c r="N1215" s="206" t="s">
        <v>40</v>
      </c>
      <c r="O1215" s="86"/>
      <c r="P1215" s="207">
        <f>O1215*H1215</f>
        <v>0</v>
      </c>
      <c r="Q1215" s="207">
        <v>0</v>
      </c>
      <c r="R1215" s="207">
        <f>Q1215*H1215</f>
        <v>0</v>
      </c>
      <c r="S1215" s="207">
        <v>0</v>
      </c>
      <c r="T1215" s="208">
        <f>S1215*H1215</f>
        <v>0</v>
      </c>
      <c r="U1215" s="40"/>
      <c r="V1215" s="40"/>
      <c r="W1215" s="40"/>
      <c r="X1215" s="40"/>
      <c r="Y1215" s="40"/>
      <c r="Z1215" s="40"/>
      <c r="AA1215" s="40"/>
      <c r="AB1215" s="40"/>
      <c r="AC1215" s="40"/>
      <c r="AD1215" s="40"/>
      <c r="AE1215" s="40"/>
      <c r="AR1215" s="209" t="s">
        <v>216</v>
      </c>
      <c r="AT1215" s="209" t="s">
        <v>181</v>
      </c>
      <c r="AU1215" s="209" t="s">
        <v>77</v>
      </c>
      <c r="AY1215" s="19" t="s">
        <v>180</v>
      </c>
      <c r="BE1215" s="210">
        <f>IF(N1215="základní",J1215,0)</f>
        <v>0</v>
      </c>
      <c r="BF1215" s="210">
        <f>IF(N1215="snížená",J1215,0)</f>
        <v>0</v>
      </c>
      <c r="BG1215" s="210">
        <f>IF(N1215="zákl. přenesená",J1215,0)</f>
        <v>0</v>
      </c>
      <c r="BH1215" s="210">
        <f>IF(N1215="sníž. přenesená",J1215,0)</f>
        <v>0</v>
      </c>
      <c r="BI1215" s="210">
        <f>IF(N1215="nulová",J1215,0)</f>
        <v>0</v>
      </c>
      <c r="BJ1215" s="19" t="s">
        <v>77</v>
      </c>
      <c r="BK1215" s="210">
        <f>ROUND(I1215*H1215,2)</f>
        <v>0</v>
      </c>
      <c r="BL1215" s="19" t="s">
        <v>216</v>
      </c>
      <c r="BM1215" s="209" t="s">
        <v>1160</v>
      </c>
    </row>
    <row r="1216" s="2" customFormat="1" ht="24.15" customHeight="1">
      <c r="A1216" s="40"/>
      <c r="B1216" s="41"/>
      <c r="C1216" s="198" t="s">
        <v>1161</v>
      </c>
      <c r="D1216" s="198" t="s">
        <v>181</v>
      </c>
      <c r="E1216" s="199" t="s">
        <v>1162</v>
      </c>
      <c r="F1216" s="200" t="s">
        <v>1163</v>
      </c>
      <c r="G1216" s="201" t="s">
        <v>385</v>
      </c>
      <c r="H1216" s="202">
        <v>105</v>
      </c>
      <c r="I1216" s="203"/>
      <c r="J1216" s="204">
        <f>ROUND(I1216*H1216,2)</f>
        <v>0</v>
      </c>
      <c r="K1216" s="200" t="s">
        <v>19</v>
      </c>
      <c r="L1216" s="46"/>
      <c r="M1216" s="205" t="s">
        <v>19</v>
      </c>
      <c r="N1216" s="206" t="s">
        <v>40</v>
      </c>
      <c r="O1216" s="86"/>
      <c r="P1216" s="207">
        <f>O1216*H1216</f>
        <v>0</v>
      </c>
      <c r="Q1216" s="207">
        <v>0</v>
      </c>
      <c r="R1216" s="207">
        <f>Q1216*H1216</f>
        <v>0</v>
      </c>
      <c r="S1216" s="207">
        <v>0</v>
      </c>
      <c r="T1216" s="208">
        <f>S1216*H1216</f>
        <v>0</v>
      </c>
      <c r="U1216" s="40"/>
      <c r="V1216" s="40"/>
      <c r="W1216" s="40"/>
      <c r="X1216" s="40"/>
      <c r="Y1216" s="40"/>
      <c r="Z1216" s="40"/>
      <c r="AA1216" s="40"/>
      <c r="AB1216" s="40"/>
      <c r="AC1216" s="40"/>
      <c r="AD1216" s="40"/>
      <c r="AE1216" s="40"/>
      <c r="AR1216" s="209" t="s">
        <v>216</v>
      </c>
      <c r="AT1216" s="209" t="s">
        <v>181</v>
      </c>
      <c r="AU1216" s="209" t="s">
        <v>77</v>
      </c>
      <c r="AY1216" s="19" t="s">
        <v>180</v>
      </c>
      <c r="BE1216" s="210">
        <f>IF(N1216="základní",J1216,0)</f>
        <v>0</v>
      </c>
      <c r="BF1216" s="210">
        <f>IF(N1216="snížená",J1216,0)</f>
        <v>0</v>
      </c>
      <c r="BG1216" s="210">
        <f>IF(N1216="zákl. přenesená",J1216,0)</f>
        <v>0</v>
      </c>
      <c r="BH1216" s="210">
        <f>IF(N1216="sníž. přenesená",J1216,0)</f>
        <v>0</v>
      </c>
      <c r="BI1216" s="210">
        <f>IF(N1216="nulová",J1216,0)</f>
        <v>0</v>
      </c>
      <c r="BJ1216" s="19" t="s">
        <v>77</v>
      </c>
      <c r="BK1216" s="210">
        <f>ROUND(I1216*H1216,2)</f>
        <v>0</v>
      </c>
      <c r="BL1216" s="19" t="s">
        <v>216</v>
      </c>
      <c r="BM1216" s="209" t="s">
        <v>1164</v>
      </c>
    </row>
    <row r="1217" s="2" customFormat="1" ht="24.15" customHeight="1">
      <c r="A1217" s="40"/>
      <c r="B1217" s="41"/>
      <c r="C1217" s="198" t="s">
        <v>777</v>
      </c>
      <c r="D1217" s="198" t="s">
        <v>181</v>
      </c>
      <c r="E1217" s="199" t="s">
        <v>1165</v>
      </c>
      <c r="F1217" s="200" t="s">
        <v>1166</v>
      </c>
      <c r="G1217" s="201" t="s">
        <v>385</v>
      </c>
      <c r="H1217" s="202">
        <v>52</v>
      </c>
      <c r="I1217" s="203"/>
      <c r="J1217" s="204">
        <f>ROUND(I1217*H1217,2)</f>
        <v>0</v>
      </c>
      <c r="K1217" s="200" t="s">
        <v>19</v>
      </c>
      <c r="L1217" s="46"/>
      <c r="M1217" s="205" t="s">
        <v>19</v>
      </c>
      <c r="N1217" s="206" t="s">
        <v>40</v>
      </c>
      <c r="O1217" s="86"/>
      <c r="P1217" s="207">
        <f>O1217*H1217</f>
        <v>0</v>
      </c>
      <c r="Q1217" s="207">
        <v>0</v>
      </c>
      <c r="R1217" s="207">
        <f>Q1217*H1217</f>
        <v>0</v>
      </c>
      <c r="S1217" s="207">
        <v>0</v>
      </c>
      <c r="T1217" s="208">
        <f>S1217*H1217</f>
        <v>0</v>
      </c>
      <c r="U1217" s="40"/>
      <c r="V1217" s="40"/>
      <c r="W1217" s="40"/>
      <c r="X1217" s="40"/>
      <c r="Y1217" s="40"/>
      <c r="Z1217" s="40"/>
      <c r="AA1217" s="40"/>
      <c r="AB1217" s="40"/>
      <c r="AC1217" s="40"/>
      <c r="AD1217" s="40"/>
      <c r="AE1217" s="40"/>
      <c r="AR1217" s="209" t="s">
        <v>216</v>
      </c>
      <c r="AT1217" s="209" t="s">
        <v>181</v>
      </c>
      <c r="AU1217" s="209" t="s">
        <v>77</v>
      </c>
      <c r="AY1217" s="19" t="s">
        <v>180</v>
      </c>
      <c r="BE1217" s="210">
        <f>IF(N1217="základní",J1217,0)</f>
        <v>0</v>
      </c>
      <c r="BF1217" s="210">
        <f>IF(N1217="snížená",J1217,0)</f>
        <v>0</v>
      </c>
      <c r="BG1217" s="210">
        <f>IF(N1217="zákl. přenesená",J1217,0)</f>
        <v>0</v>
      </c>
      <c r="BH1217" s="210">
        <f>IF(N1217="sníž. přenesená",J1217,0)</f>
        <v>0</v>
      </c>
      <c r="BI1217" s="210">
        <f>IF(N1217="nulová",J1217,0)</f>
        <v>0</v>
      </c>
      <c r="BJ1217" s="19" t="s">
        <v>77</v>
      </c>
      <c r="BK1217" s="210">
        <f>ROUND(I1217*H1217,2)</f>
        <v>0</v>
      </c>
      <c r="BL1217" s="19" t="s">
        <v>216</v>
      </c>
      <c r="BM1217" s="209" t="s">
        <v>1167</v>
      </c>
    </row>
    <row r="1218" s="2" customFormat="1" ht="24.15" customHeight="1">
      <c r="A1218" s="40"/>
      <c r="B1218" s="41"/>
      <c r="C1218" s="198" t="s">
        <v>1168</v>
      </c>
      <c r="D1218" s="198" t="s">
        <v>181</v>
      </c>
      <c r="E1218" s="199" t="s">
        <v>1169</v>
      </c>
      <c r="F1218" s="200" t="s">
        <v>1170</v>
      </c>
      <c r="G1218" s="201" t="s">
        <v>385</v>
      </c>
      <c r="H1218" s="202">
        <v>58</v>
      </c>
      <c r="I1218" s="203"/>
      <c r="J1218" s="204">
        <f>ROUND(I1218*H1218,2)</f>
        <v>0</v>
      </c>
      <c r="K1218" s="200" t="s">
        <v>19</v>
      </c>
      <c r="L1218" s="46"/>
      <c r="M1218" s="205" t="s">
        <v>19</v>
      </c>
      <c r="N1218" s="206" t="s">
        <v>40</v>
      </c>
      <c r="O1218" s="86"/>
      <c r="P1218" s="207">
        <f>O1218*H1218</f>
        <v>0</v>
      </c>
      <c r="Q1218" s="207">
        <v>0</v>
      </c>
      <c r="R1218" s="207">
        <f>Q1218*H1218</f>
        <v>0</v>
      </c>
      <c r="S1218" s="207">
        <v>0</v>
      </c>
      <c r="T1218" s="208">
        <f>S1218*H1218</f>
        <v>0</v>
      </c>
      <c r="U1218" s="40"/>
      <c r="V1218" s="40"/>
      <c r="W1218" s="40"/>
      <c r="X1218" s="40"/>
      <c r="Y1218" s="40"/>
      <c r="Z1218" s="40"/>
      <c r="AA1218" s="40"/>
      <c r="AB1218" s="40"/>
      <c r="AC1218" s="40"/>
      <c r="AD1218" s="40"/>
      <c r="AE1218" s="40"/>
      <c r="AR1218" s="209" t="s">
        <v>216</v>
      </c>
      <c r="AT1218" s="209" t="s">
        <v>181</v>
      </c>
      <c r="AU1218" s="209" t="s">
        <v>77</v>
      </c>
      <c r="AY1218" s="19" t="s">
        <v>180</v>
      </c>
      <c r="BE1218" s="210">
        <f>IF(N1218="základní",J1218,0)</f>
        <v>0</v>
      </c>
      <c r="BF1218" s="210">
        <f>IF(N1218="snížená",J1218,0)</f>
        <v>0</v>
      </c>
      <c r="BG1218" s="210">
        <f>IF(N1218="zákl. přenesená",J1218,0)</f>
        <v>0</v>
      </c>
      <c r="BH1218" s="210">
        <f>IF(N1218="sníž. přenesená",J1218,0)</f>
        <v>0</v>
      </c>
      <c r="BI1218" s="210">
        <f>IF(N1218="nulová",J1218,0)</f>
        <v>0</v>
      </c>
      <c r="BJ1218" s="19" t="s">
        <v>77</v>
      </c>
      <c r="BK1218" s="210">
        <f>ROUND(I1218*H1218,2)</f>
        <v>0</v>
      </c>
      <c r="BL1218" s="19" t="s">
        <v>216</v>
      </c>
      <c r="BM1218" s="209" t="s">
        <v>1171</v>
      </c>
    </row>
    <row r="1219" s="2" customFormat="1" ht="21.75" customHeight="1">
      <c r="A1219" s="40"/>
      <c r="B1219" s="41"/>
      <c r="C1219" s="198" t="s">
        <v>782</v>
      </c>
      <c r="D1219" s="198" t="s">
        <v>181</v>
      </c>
      <c r="E1219" s="199" t="s">
        <v>1172</v>
      </c>
      <c r="F1219" s="200" t="s">
        <v>1173</v>
      </c>
      <c r="G1219" s="201" t="s">
        <v>385</v>
      </c>
      <c r="H1219" s="202">
        <v>1.5</v>
      </c>
      <c r="I1219" s="203"/>
      <c r="J1219" s="204">
        <f>ROUND(I1219*H1219,2)</f>
        <v>0</v>
      </c>
      <c r="K1219" s="200" t="s">
        <v>19</v>
      </c>
      <c r="L1219" s="46"/>
      <c r="M1219" s="205" t="s">
        <v>19</v>
      </c>
      <c r="N1219" s="206" t="s">
        <v>40</v>
      </c>
      <c r="O1219" s="86"/>
      <c r="P1219" s="207">
        <f>O1219*H1219</f>
        <v>0</v>
      </c>
      <c r="Q1219" s="207">
        <v>0</v>
      </c>
      <c r="R1219" s="207">
        <f>Q1219*H1219</f>
        <v>0</v>
      </c>
      <c r="S1219" s="207">
        <v>0</v>
      </c>
      <c r="T1219" s="208">
        <f>S1219*H1219</f>
        <v>0</v>
      </c>
      <c r="U1219" s="40"/>
      <c r="V1219" s="40"/>
      <c r="W1219" s="40"/>
      <c r="X1219" s="40"/>
      <c r="Y1219" s="40"/>
      <c r="Z1219" s="40"/>
      <c r="AA1219" s="40"/>
      <c r="AB1219" s="40"/>
      <c r="AC1219" s="40"/>
      <c r="AD1219" s="40"/>
      <c r="AE1219" s="40"/>
      <c r="AR1219" s="209" t="s">
        <v>216</v>
      </c>
      <c r="AT1219" s="209" t="s">
        <v>181</v>
      </c>
      <c r="AU1219" s="209" t="s">
        <v>77</v>
      </c>
      <c r="AY1219" s="19" t="s">
        <v>180</v>
      </c>
      <c r="BE1219" s="210">
        <f>IF(N1219="základní",J1219,0)</f>
        <v>0</v>
      </c>
      <c r="BF1219" s="210">
        <f>IF(N1219="snížená",J1219,0)</f>
        <v>0</v>
      </c>
      <c r="BG1219" s="210">
        <f>IF(N1219="zákl. přenesená",J1219,0)</f>
        <v>0</v>
      </c>
      <c r="BH1219" s="210">
        <f>IF(N1219="sníž. přenesená",J1219,0)</f>
        <v>0</v>
      </c>
      <c r="BI1219" s="210">
        <f>IF(N1219="nulová",J1219,0)</f>
        <v>0</v>
      </c>
      <c r="BJ1219" s="19" t="s">
        <v>77</v>
      </c>
      <c r="BK1219" s="210">
        <f>ROUND(I1219*H1219,2)</f>
        <v>0</v>
      </c>
      <c r="BL1219" s="19" t="s">
        <v>216</v>
      </c>
      <c r="BM1219" s="209" t="s">
        <v>1174</v>
      </c>
    </row>
    <row r="1220" s="2" customFormat="1" ht="24.15" customHeight="1">
      <c r="A1220" s="40"/>
      <c r="B1220" s="41"/>
      <c r="C1220" s="198" t="s">
        <v>1175</v>
      </c>
      <c r="D1220" s="198" t="s">
        <v>181</v>
      </c>
      <c r="E1220" s="199" t="s">
        <v>1176</v>
      </c>
      <c r="F1220" s="200" t="s">
        <v>1177</v>
      </c>
      <c r="G1220" s="201" t="s">
        <v>823</v>
      </c>
      <c r="H1220" s="271"/>
      <c r="I1220" s="203"/>
      <c r="J1220" s="204">
        <f>ROUND(I1220*H1220,2)</f>
        <v>0</v>
      </c>
      <c r="K1220" s="200" t="s">
        <v>19</v>
      </c>
      <c r="L1220" s="46"/>
      <c r="M1220" s="205" t="s">
        <v>19</v>
      </c>
      <c r="N1220" s="206" t="s">
        <v>40</v>
      </c>
      <c r="O1220" s="86"/>
      <c r="P1220" s="207">
        <f>O1220*H1220</f>
        <v>0</v>
      </c>
      <c r="Q1220" s="207">
        <v>0</v>
      </c>
      <c r="R1220" s="207">
        <f>Q1220*H1220</f>
        <v>0</v>
      </c>
      <c r="S1220" s="207">
        <v>0</v>
      </c>
      <c r="T1220" s="208">
        <f>S1220*H1220</f>
        <v>0</v>
      </c>
      <c r="U1220" s="40"/>
      <c r="V1220" s="40"/>
      <c r="W1220" s="40"/>
      <c r="X1220" s="40"/>
      <c r="Y1220" s="40"/>
      <c r="Z1220" s="40"/>
      <c r="AA1220" s="40"/>
      <c r="AB1220" s="40"/>
      <c r="AC1220" s="40"/>
      <c r="AD1220" s="40"/>
      <c r="AE1220" s="40"/>
      <c r="AR1220" s="209" t="s">
        <v>216</v>
      </c>
      <c r="AT1220" s="209" t="s">
        <v>181</v>
      </c>
      <c r="AU1220" s="209" t="s">
        <v>77</v>
      </c>
      <c r="AY1220" s="19" t="s">
        <v>180</v>
      </c>
      <c r="BE1220" s="210">
        <f>IF(N1220="základní",J1220,0)</f>
        <v>0</v>
      </c>
      <c r="BF1220" s="210">
        <f>IF(N1220="snížená",J1220,0)</f>
        <v>0</v>
      </c>
      <c r="BG1220" s="210">
        <f>IF(N1220="zákl. přenesená",J1220,0)</f>
        <v>0</v>
      </c>
      <c r="BH1220" s="210">
        <f>IF(N1220="sníž. přenesená",J1220,0)</f>
        <v>0</v>
      </c>
      <c r="BI1220" s="210">
        <f>IF(N1220="nulová",J1220,0)</f>
        <v>0</v>
      </c>
      <c r="BJ1220" s="19" t="s">
        <v>77</v>
      </c>
      <c r="BK1220" s="210">
        <f>ROUND(I1220*H1220,2)</f>
        <v>0</v>
      </c>
      <c r="BL1220" s="19" t="s">
        <v>216</v>
      </c>
      <c r="BM1220" s="209" t="s">
        <v>1178</v>
      </c>
    </row>
    <row r="1221" s="11" customFormat="1" ht="25.92" customHeight="1">
      <c r="A1221" s="11"/>
      <c r="B1221" s="184"/>
      <c r="C1221" s="185"/>
      <c r="D1221" s="186" t="s">
        <v>68</v>
      </c>
      <c r="E1221" s="187" t="s">
        <v>1179</v>
      </c>
      <c r="F1221" s="187" t="s">
        <v>1180</v>
      </c>
      <c r="G1221" s="185"/>
      <c r="H1221" s="185"/>
      <c r="I1221" s="188"/>
      <c r="J1221" s="189">
        <f>BK1221</f>
        <v>0</v>
      </c>
      <c r="K1221" s="185"/>
      <c r="L1221" s="190"/>
      <c r="M1221" s="191"/>
      <c r="N1221" s="192"/>
      <c r="O1221" s="192"/>
      <c r="P1221" s="193">
        <f>SUM(P1222:P1229)</f>
        <v>0</v>
      </c>
      <c r="Q1221" s="192"/>
      <c r="R1221" s="193">
        <f>SUM(R1222:R1229)</f>
        <v>0</v>
      </c>
      <c r="S1221" s="192"/>
      <c r="T1221" s="194">
        <f>SUM(T1222:T1229)</f>
        <v>0</v>
      </c>
      <c r="U1221" s="11"/>
      <c r="V1221" s="11"/>
      <c r="W1221" s="11"/>
      <c r="X1221" s="11"/>
      <c r="Y1221" s="11"/>
      <c r="Z1221" s="11"/>
      <c r="AA1221" s="11"/>
      <c r="AB1221" s="11"/>
      <c r="AC1221" s="11"/>
      <c r="AD1221" s="11"/>
      <c r="AE1221" s="11"/>
      <c r="AR1221" s="195" t="s">
        <v>79</v>
      </c>
      <c r="AT1221" s="196" t="s">
        <v>68</v>
      </c>
      <c r="AU1221" s="196" t="s">
        <v>69</v>
      </c>
      <c r="AY1221" s="195" t="s">
        <v>180</v>
      </c>
      <c r="BK1221" s="197">
        <f>SUM(BK1222:BK1229)</f>
        <v>0</v>
      </c>
    </row>
    <row r="1222" s="2" customFormat="1" ht="24.15" customHeight="1">
      <c r="A1222" s="40"/>
      <c r="B1222" s="41"/>
      <c r="C1222" s="198" t="s">
        <v>787</v>
      </c>
      <c r="D1222" s="198" t="s">
        <v>181</v>
      </c>
      <c r="E1222" s="199" t="s">
        <v>1181</v>
      </c>
      <c r="F1222" s="200" t="s">
        <v>1182</v>
      </c>
      <c r="G1222" s="201" t="s">
        <v>716</v>
      </c>
      <c r="H1222" s="202">
        <v>1</v>
      </c>
      <c r="I1222" s="203"/>
      <c r="J1222" s="204">
        <f>ROUND(I1222*H1222,2)</f>
        <v>0</v>
      </c>
      <c r="K1222" s="200" t="s">
        <v>19</v>
      </c>
      <c r="L1222" s="46"/>
      <c r="M1222" s="205" t="s">
        <v>19</v>
      </c>
      <c r="N1222" s="206" t="s">
        <v>40</v>
      </c>
      <c r="O1222" s="86"/>
      <c r="P1222" s="207">
        <f>O1222*H1222</f>
        <v>0</v>
      </c>
      <c r="Q1222" s="207">
        <v>0</v>
      </c>
      <c r="R1222" s="207">
        <f>Q1222*H1222</f>
        <v>0</v>
      </c>
      <c r="S1222" s="207">
        <v>0</v>
      </c>
      <c r="T1222" s="208">
        <f>S1222*H1222</f>
        <v>0</v>
      </c>
      <c r="U1222" s="40"/>
      <c r="V1222" s="40"/>
      <c r="W1222" s="40"/>
      <c r="X1222" s="40"/>
      <c r="Y1222" s="40"/>
      <c r="Z1222" s="40"/>
      <c r="AA1222" s="40"/>
      <c r="AB1222" s="40"/>
      <c r="AC1222" s="40"/>
      <c r="AD1222" s="40"/>
      <c r="AE1222" s="40"/>
      <c r="AR1222" s="209" t="s">
        <v>216</v>
      </c>
      <c r="AT1222" s="209" t="s">
        <v>181</v>
      </c>
      <c r="AU1222" s="209" t="s">
        <v>77</v>
      </c>
      <c r="AY1222" s="19" t="s">
        <v>180</v>
      </c>
      <c r="BE1222" s="210">
        <f>IF(N1222="základní",J1222,0)</f>
        <v>0</v>
      </c>
      <c r="BF1222" s="210">
        <f>IF(N1222="snížená",J1222,0)</f>
        <v>0</v>
      </c>
      <c r="BG1222" s="210">
        <f>IF(N1222="zákl. přenesená",J1222,0)</f>
        <v>0</v>
      </c>
      <c r="BH1222" s="210">
        <f>IF(N1222="sníž. přenesená",J1222,0)</f>
        <v>0</v>
      </c>
      <c r="BI1222" s="210">
        <f>IF(N1222="nulová",J1222,0)</f>
        <v>0</v>
      </c>
      <c r="BJ1222" s="19" t="s">
        <v>77</v>
      </c>
      <c r="BK1222" s="210">
        <f>ROUND(I1222*H1222,2)</f>
        <v>0</v>
      </c>
      <c r="BL1222" s="19" t="s">
        <v>216</v>
      </c>
      <c r="BM1222" s="209" t="s">
        <v>1183</v>
      </c>
    </row>
    <row r="1223" s="2" customFormat="1" ht="24.15" customHeight="1">
      <c r="A1223" s="40"/>
      <c r="B1223" s="41"/>
      <c r="C1223" s="198" t="s">
        <v>1184</v>
      </c>
      <c r="D1223" s="198" t="s">
        <v>181</v>
      </c>
      <c r="E1223" s="199" t="s">
        <v>1185</v>
      </c>
      <c r="F1223" s="200" t="s">
        <v>1186</v>
      </c>
      <c r="G1223" s="201" t="s">
        <v>716</v>
      </c>
      <c r="H1223" s="202">
        <v>1</v>
      </c>
      <c r="I1223" s="203"/>
      <c r="J1223" s="204">
        <f>ROUND(I1223*H1223,2)</f>
        <v>0</v>
      </c>
      <c r="K1223" s="200" t="s">
        <v>19</v>
      </c>
      <c r="L1223" s="46"/>
      <c r="M1223" s="205" t="s">
        <v>19</v>
      </c>
      <c r="N1223" s="206" t="s">
        <v>40</v>
      </c>
      <c r="O1223" s="86"/>
      <c r="P1223" s="207">
        <f>O1223*H1223</f>
        <v>0</v>
      </c>
      <c r="Q1223" s="207">
        <v>0</v>
      </c>
      <c r="R1223" s="207">
        <f>Q1223*H1223</f>
        <v>0</v>
      </c>
      <c r="S1223" s="207">
        <v>0</v>
      </c>
      <c r="T1223" s="208">
        <f>S1223*H1223</f>
        <v>0</v>
      </c>
      <c r="U1223" s="40"/>
      <c r="V1223" s="40"/>
      <c r="W1223" s="40"/>
      <c r="X1223" s="40"/>
      <c r="Y1223" s="40"/>
      <c r="Z1223" s="40"/>
      <c r="AA1223" s="40"/>
      <c r="AB1223" s="40"/>
      <c r="AC1223" s="40"/>
      <c r="AD1223" s="40"/>
      <c r="AE1223" s="40"/>
      <c r="AR1223" s="209" t="s">
        <v>216</v>
      </c>
      <c r="AT1223" s="209" t="s">
        <v>181</v>
      </c>
      <c r="AU1223" s="209" t="s">
        <v>77</v>
      </c>
      <c r="AY1223" s="19" t="s">
        <v>180</v>
      </c>
      <c r="BE1223" s="210">
        <f>IF(N1223="základní",J1223,0)</f>
        <v>0</v>
      </c>
      <c r="BF1223" s="210">
        <f>IF(N1223="snížená",J1223,0)</f>
        <v>0</v>
      </c>
      <c r="BG1223" s="210">
        <f>IF(N1223="zákl. přenesená",J1223,0)</f>
        <v>0</v>
      </c>
      <c r="BH1223" s="210">
        <f>IF(N1223="sníž. přenesená",J1223,0)</f>
        <v>0</v>
      </c>
      <c r="BI1223" s="210">
        <f>IF(N1223="nulová",J1223,0)</f>
        <v>0</v>
      </c>
      <c r="BJ1223" s="19" t="s">
        <v>77</v>
      </c>
      <c r="BK1223" s="210">
        <f>ROUND(I1223*H1223,2)</f>
        <v>0</v>
      </c>
      <c r="BL1223" s="19" t="s">
        <v>216</v>
      </c>
      <c r="BM1223" s="209" t="s">
        <v>1187</v>
      </c>
    </row>
    <row r="1224" s="2" customFormat="1" ht="24.15" customHeight="1">
      <c r="A1224" s="40"/>
      <c r="B1224" s="41"/>
      <c r="C1224" s="198" t="s">
        <v>792</v>
      </c>
      <c r="D1224" s="198" t="s">
        <v>181</v>
      </c>
      <c r="E1224" s="199" t="s">
        <v>1188</v>
      </c>
      <c r="F1224" s="200" t="s">
        <v>1189</v>
      </c>
      <c r="G1224" s="201" t="s">
        <v>716</v>
      </c>
      <c r="H1224" s="202">
        <v>2</v>
      </c>
      <c r="I1224" s="203"/>
      <c r="J1224" s="204">
        <f>ROUND(I1224*H1224,2)</f>
        <v>0</v>
      </c>
      <c r="K1224" s="200" t="s">
        <v>19</v>
      </c>
      <c r="L1224" s="46"/>
      <c r="M1224" s="205" t="s">
        <v>19</v>
      </c>
      <c r="N1224" s="206" t="s">
        <v>40</v>
      </c>
      <c r="O1224" s="86"/>
      <c r="P1224" s="207">
        <f>O1224*H1224</f>
        <v>0</v>
      </c>
      <c r="Q1224" s="207">
        <v>0</v>
      </c>
      <c r="R1224" s="207">
        <f>Q1224*H1224</f>
        <v>0</v>
      </c>
      <c r="S1224" s="207">
        <v>0</v>
      </c>
      <c r="T1224" s="208">
        <f>S1224*H1224</f>
        <v>0</v>
      </c>
      <c r="U1224" s="40"/>
      <c r="V1224" s="40"/>
      <c r="W1224" s="40"/>
      <c r="X1224" s="40"/>
      <c r="Y1224" s="40"/>
      <c r="Z1224" s="40"/>
      <c r="AA1224" s="40"/>
      <c r="AB1224" s="40"/>
      <c r="AC1224" s="40"/>
      <c r="AD1224" s="40"/>
      <c r="AE1224" s="40"/>
      <c r="AR1224" s="209" t="s">
        <v>216</v>
      </c>
      <c r="AT1224" s="209" t="s">
        <v>181</v>
      </c>
      <c r="AU1224" s="209" t="s">
        <v>77</v>
      </c>
      <c r="AY1224" s="19" t="s">
        <v>180</v>
      </c>
      <c r="BE1224" s="210">
        <f>IF(N1224="základní",J1224,0)</f>
        <v>0</v>
      </c>
      <c r="BF1224" s="210">
        <f>IF(N1224="snížená",J1224,0)</f>
        <v>0</v>
      </c>
      <c r="BG1224" s="210">
        <f>IF(N1224="zákl. přenesená",J1224,0)</f>
        <v>0</v>
      </c>
      <c r="BH1224" s="210">
        <f>IF(N1224="sníž. přenesená",J1224,0)</f>
        <v>0</v>
      </c>
      <c r="BI1224" s="210">
        <f>IF(N1224="nulová",J1224,0)</f>
        <v>0</v>
      </c>
      <c r="BJ1224" s="19" t="s">
        <v>77</v>
      </c>
      <c r="BK1224" s="210">
        <f>ROUND(I1224*H1224,2)</f>
        <v>0</v>
      </c>
      <c r="BL1224" s="19" t="s">
        <v>216</v>
      </c>
      <c r="BM1224" s="209" t="s">
        <v>1190</v>
      </c>
    </row>
    <row r="1225" s="2" customFormat="1" ht="24.15" customHeight="1">
      <c r="A1225" s="40"/>
      <c r="B1225" s="41"/>
      <c r="C1225" s="198" t="s">
        <v>1191</v>
      </c>
      <c r="D1225" s="198" t="s">
        <v>181</v>
      </c>
      <c r="E1225" s="199" t="s">
        <v>1192</v>
      </c>
      <c r="F1225" s="200" t="s">
        <v>1193</v>
      </c>
      <c r="G1225" s="201" t="s">
        <v>716</v>
      </c>
      <c r="H1225" s="202">
        <v>2</v>
      </c>
      <c r="I1225" s="203"/>
      <c r="J1225" s="204">
        <f>ROUND(I1225*H1225,2)</f>
        <v>0</v>
      </c>
      <c r="K1225" s="200" t="s">
        <v>19</v>
      </c>
      <c r="L1225" s="46"/>
      <c r="M1225" s="205" t="s">
        <v>19</v>
      </c>
      <c r="N1225" s="206" t="s">
        <v>40</v>
      </c>
      <c r="O1225" s="86"/>
      <c r="P1225" s="207">
        <f>O1225*H1225</f>
        <v>0</v>
      </c>
      <c r="Q1225" s="207">
        <v>0</v>
      </c>
      <c r="R1225" s="207">
        <f>Q1225*H1225</f>
        <v>0</v>
      </c>
      <c r="S1225" s="207">
        <v>0</v>
      </c>
      <c r="T1225" s="208">
        <f>S1225*H1225</f>
        <v>0</v>
      </c>
      <c r="U1225" s="40"/>
      <c r="V1225" s="40"/>
      <c r="W1225" s="40"/>
      <c r="X1225" s="40"/>
      <c r="Y1225" s="40"/>
      <c r="Z1225" s="40"/>
      <c r="AA1225" s="40"/>
      <c r="AB1225" s="40"/>
      <c r="AC1225" s="40"/>
      <c r="AD1225" s="40"/>
      <c r="AE1225" s="40"/>
      <c r="AR1225" s="209" t="s">
        <v>216</v>
      </c>
      <c r="AT1225" s="209" t="s">
        <v>181</v>
      </c>
      <c r="AU1225" s="209" t="s">
        <v>77</v>
      </c>
      <c r="AY1225" s="19" t="s">
        <v>180</v>
      </c>
      <c r="BE1225" s="210">
        <f>IF(N1225="základní",J1225,0)</f>
        <v>0</v>
      </c>
      <c r="BF1225" s="210">
        <f>IF(N1225="snížená",J1225,0)</f>
        <v>0</v>
      </c>
      <c r="BG1225" s="210">
        <f>IF(N1225="zákl. přenesená",J1225,0)</f>
        <v>0</v>
      </c>
      <c r="BH1225" s="210">
        <f>IF(N1225="sníž. přenesená",J1225,0)</f>
        <v>0</v>
      </c>
      <c r="BI1225" s="210">
        <f>IF(N1225="nulová",J1225,0)</f>
        <v>0</v>
      </c>
      <c r="BJ1225" s="19" t="s">
        <v>77</v>
      </c>
      <c r="BK1225" s="210">
        <f>ROUND(I1225*H1225,2)</f>
        <v>0</v>
      </c>
      <c r="BL1225" s="19" t="s">
        <v>216</v>
      </c>
      <c r="BM1225" s="209" t="s">
        <v>1194</v>
      </c>
    </row>
    <row r="1226" s="2" customFormat="1" ht="24.15" customHeight="1">
      <c r="A1226" s="40"/>
      <c r="B1226" s="41"/>
      <c r="C1226" s="198" t="s">
        <v>801</v>
      </c>
      <c r="D1226" s="198" t="s">
        <v>181</v>
      </c>
      <c r="E1226" s="199" t="s">
        <v>1195</v>
      </c>
      <c r="F1226" s="200" t="s">
        <v>1196</v>
      </c>
      <c r="G1226" s="201" t="s">
        <v>716</v>
      </c>
      <c r="H1226" s="202">
        <v>2</v>
      </c>
      <c r="I1226" s="203"/>
      <c r="J1226" s="204">
        <f>ROUND(I1226*H1226,2)</f>
        <v>0</v>
      </c>
      <c r="K1226" s="200" t="s">
        <v>19</v>
      </c>
      <c r="L1226" s="46"/>
      <c r="M1226" s="205" t="s">
        <v>19</v>
      </c>
      <c r="N1226" s="206" t="s">
        <v>40</v>
      </c>
      <c r="O1226" s="86"/>
      <c r="P1226" s="207">
        <f>O1226*H1226</f>
        <v>0</v>
      </c>
      <c r="Q1226" s="207">
        <v>0</v>
      </c>
      <c r="R1226" s="207">
        <f>Q1226*H1226</f>
        <v>0</v>
      </c>
      <c r="S1226" s="207">
        <v>0</v>
      </c>
      <c r="T1226" s="208">
        <f>S1226*H1226</f>
        <v>0</v>
      </c>
      <c r="U1226" s="40"/>
      <c r="V1226" s="40"/>
      <c r="W1226" s="40"/>
      <c r="X1226" s="40"/>
      <c r="Y1226" s="40"/>
      <c r="Z1226" s="40"/>
      <c r="AA1226" s="40"/>
      <c r="AB1226" s="40"/>
      <c r="AC1226" s="40"/>
      <c r="AD1226" s="40"/>
      <c r="AE1226" s="40"/>
      <c r="AR1226" s="209" t="s">
        <v>216</v>
      </c>
      <c r="AT1226" s="209" t="s">
        <v>181</v>
      </c>
      <c r="AU1226" s="209" t="s">
        <v>77</v>
      </c>
      <c r="AY1226" s="19" t="s">
        <v>180</v>
      </c>
      <c r="BE1226" s="210">
        <f>IF(N1226="základní",J1226,0)</f>
        <v>0</v>
      </c>
      <c r="BF1226" s="210">
        <f>IF(N1226="snížená",J1226,0)</f>
        <v>0</v>
      </c>
      <c r="BG1226" s="210">
        <f>IF(N1226="zákl. přenesená",J1226,0)</f>
        <v>0</v>
      </c>
      <c r="BH1226" s="210">
        <f>IF(N1226="sníž. přenesená",J1226,0)</f>
        <v>0</v>
      </c>
      <c r="BI1226" s="210">
        <f>IF(N1226="nulová",J1226,0)</f>
        <v>0</v>
      </c>
      <c r="BJ1226" s="19" t="s">
        <v>77</v>
      </c>
      <c r="BK1226" s="210">
        <f>ROUND(I1226*H1226,2)</f>
        <v>0</v>
      </c>
      <c r="BL1226" s="19" t="s">
        <v>216</v>
      </c>
      <c r="BM1226" s="209" t="s">
        <v>1197</v>
      </c>
    </row>
    <row r="1227" s="2" customFormat="1" ht="24.15" customHeight="1">
      <c r="A1227" s="40"/>
      <c r="B1227" s="41"/>
      <c r="C1227" s="198" t="s">
        <v>1198</v>
      </c>
      <c r="D1227" s="198" t="s">
        <v>181</v>
      </c>
      <c r="E1227" s="199" t="s">
        <v>1199</v>
      </c>
      <c r="F1227" s="200" t="s">
        <v>1200</v>
      </c>
      <c r="G1227" s="201" t="s">
        <v>716</v>
      </c>
      <c r="H1227" s="202">
        <v>1</v>
      </c>
      <c r="I1227" s="203"/>
      <c r="J1227" s="204">
        <f>ROUND(I1227*H1227,2)</f>
        <v>0</v>
      </c>
      <c r="K1227" s="200" t="s">
        <v>19</v>
      </c>
      <c r="L1227" s="46"/>
      <c r="M1227" s="205" t="s">
        <v>19</v>
      </c>
      <c r="N1227" s="206" t="s">
        <v>40</v>
      </c>
      <c r="O1227" s="86"/>
      <c r="P1227" s="207">
        <f>O1227*H1227</f>
        <v>0</v>
      </c>
      <c r="Q1227" s="207">
        <v>0</v>
      </c>
      <c r="R1227" s="207">
        <f>Q1227*H1227</f>
        <v>0</v>
      </c>
      <c r="S1227" s="207">
        <v>0</v>
      </c>
      <c r="T1227" s="208">
        <f>S1227*H1227</f>
        <v>0</v>
      </c>
      <c r="U1227" s="40"/>
      <c r="V1227" s="40"/>
      <c r="W1227" s="40"/>
      <c r="X1227" s="40"/>
      <c r="Y1227" s="40"/>
      <c r="Z1227" s="40"/>
      <c r="AA1227" s="40"/>
      <c r="AB1227" s="40"/>
      <c r="AC1227" s="40"/>
      <c r="AD1227" s="40"/>
      <c r="AE1227" s="40"/>
      <c r="AR1227" s="209" t="s">
        <v>216</v>
      </c>
      <c r="AT1227" s="209" t="s">
        <v>181</v>
      </c>
      <c r="AU1227" s="209" t="s">
        <v>77</v>
      </c>
      <c r="AY1227" s="19" t="s">
        <v>180</v>
      </c>
      <c r="BE1227" s="210">
        <f>IF(N1227="základní",J1227,0)</f>
        <v>0</v>
      </c>
      <c r="BF1227" s="210">
        <f>IF(N1227="snížená",J1227,0)</f>
        <v>0</v>
      </c>
      <c r="BG1227" s="210">
        <f>IF(N1227="zákl. přenesená",J1227,0)</f>
        <v>0</v>
      </c>
      <c r="BH1227" s="210">
        <f>IF(N1227="sníž. přenesená",J1227,0)</f>
        <v>0</v>
      </c>
      <c r="BI1227" s="210">
        <f>IF(N1227="nulová",J1227,0)</f>
        <v>0</v>
      </c>
      <c r="BJ1227" s="19" t="s">
        <v>77</v>
      </c>
      <c r="BK1227" s="210">
        <f>ROUND(I1227*H1227,2)</f>
        <v>0</v>
      </c>
      <c r="BL1227" s="19" t="s">
        <v>216</v>
      </c>
      <c r="BM1227" s="209" t="s">
        <v>1201</v>
      </c>
    </row>
    <row r="1228" s="2" customFormat="1" ht="21.75" customHeight="1">
      <c r="A1228" s="40"/>
      <c r="B1228" s="41"/>
      <c r="C1228" s="198" t="s">
        <v>807</v>
      </c>
      <c r="D1228" s="198" t="s">
        <v>181</v>
      </c>
      <c r="E1228" s="199" t="s">
        <v>1202</v>
      </c>
      <c r="F1228" s="200" t="s">
        <v>1203</v>
      </c>
      <c r="G1228" s="201" t="s">
        <v>716</v>
      </c>
      <c r="H1228" s="202">
        <v>1</v>
      </c>
      <c r="I1228" s="203"/>
      <c r="J1228" s="204">
        <f>ROUND(I1228*H1228,2)</f>
        <v>0</v>
      </c>
      <c r="K1228" s="200" t="s">
        <v>19</v>
      </c>
      <c r="L1228" s="46"/>
      <c r="M1228" s="205" t="s">
        <v>19</v>
      </c>
      <c r="N1228" s="206" t="s">
        <v>40</v>
      </c>
      <c r="O1228" s="86"/>
      <c r="P1228" s="207">
        <f>O1228*H1228</f>
        <v>0</v>
      </c>
      <c r="Q1228" s="207">
        <v>0</v>
      </c>
      <c r="R1228" s="207">
        <f>Q1228*H1228</f>
        <v>0</v>
      </c>
      <c r="S1228" s="207">
        <v>0</v>
      </c>
      <c r="T1228" s="208">
        <f>S1228*H1228</f>
        <v>0</v>
      </c>
      <c r="U1228" s="40"/>
      <c r="V1228" s="40"/>
      <c r="W1228" s="40"/>
      <c r="X1228" s="40"/>
      <c r="Y1228" s="40"/>
      <c r="Z1228" s="40"/>
      <c r="AA1228" s="40"/>
      <c r="AB1228" s="40"/>
      <c r="AC1228" s="40"/>
      <c r="AD1228" s="40"/>
      <c r="AE1228" s="40"/>
      <c r="AR1228" s="209" t="s">
        <v>216</v>
      </c>
      <c r="AT1228" s="209" t="s">
        <v>181</v>
      </c>
      <c r="AU1228" s="209" t="s">
        <v>77</v>
      </c>
      <c r="AY1228" s="19" t="s">
        <v>180</v>
      </c>
      <c r="BE1228" s="210">
        <f>IF(N1228="základní",J1228,0)</f>
        <v>0</v>
      </c>
      <c r="BF1228" s="210">
        <f>IF(N1228="snížená",J1228,0)</f>
        <v>0</v>
      </c>
      <c r="BG1228" s="210">
        <f>IF(N1228="zákl. přenesená",J1228,0)</f>
        <v>0</v>
      </c>
      <c r="BH1228" s="210">
        <f>IF(N1228="sníž. přenesená",J1228,0)</f>
        <v>0</v>
      </c>
      <c r="BI1228" s="210">
        <f>IF(N1228="nulová",J1228,0)</f>
        <v>0</v>
      </c>
      <c r="BJ1228" s="19" t="s">
        <v>77</v>
      </c>
      <c r="BK1228" s="210">
        <f>ROUND(I1228*H1228,2)</f>
        <v>0</v>
      </c>
      <c r="BL1228" s="19" t="s">
        <v>216</v>
      </c>
      <c r="BM1228" s="209" t="s">
        <v>1204</v>
      </c>
    </row>
    <row r="1229" s="2" customFormat="1" ht="24.15" customHeight="1">
      <c r="A1229" s="40"/>
      <c r="B1229" s="41"/>
      <c r="C1229" s="198" t="s">
        <v>1205</v>
      </c>
      <c r="D1229" s="198" t="s">
        <v>181</v>
      </c>
      <c r="E1229" s="199" t="s">
        <v>1206</v>
      </c>
      <c r="F1229" s="200" t="s">
        <v>1207</v>
      </c>
      <c r="G1229" s="201" t="s">
        <v>823</v>
      </c>
      <c r="H1229" s="271"/>
      <c r="I1229" s="203"/>
      <c r="J1229" s="204">
        <f>ROUND(I1229*H1229,2)</f>
        <v>0</v>
      </c>
      <c r="K1229" s="200" t="s">
        <v>19</v>
      </c>
      <c r="L1229" s="46"/>
      <c r="M1229" s="205" t="s">
        <v>19</v>
      </c>
      <c r="N1229" s="206" t="s">
        <v>40</v>
      </c>
      <c r="O1229" s="86"/>
      <c r="P1229" s="207">
        <f>O1229*H1229</f>
        <v>0</v>
      </c>
      <c r="Q1229" s="207">
        <v>0</v>
      </c>
      <c r="R1229" s="207">
        <f>Q1229*H1229</f>
        <v>0</v>
      </c>
      <c r="S1229" s="207">
        <v>0</v>
      </c>
      <c r="T1229" s="208">
        <f>S1229*H1229</f>
        <v>0</v>
      </c>
      <c r="U1229" s="40"/>
      <c r="V1229" s="40"/>
      <c r="W1229" s="40"/>
      <c r="X1229" s="40"/>
      <c r="Y1229" s="40"/>
      <c r="Z1229" s="40"/>
      <c r="AA1229" s="40"/>
      <c r="AB1229" s="40"/>
      <c r="AC1229" s="40"/>
      <c r="AD1229" s="40"/>
      <c r="AE1229" s="40"/>
      <c r="AR1229" s="209" t="s">
        <v>216</v>
      </c>
      <c r="AT1229" s="209" t="s">
        <v>181</v>
      </c>
      <c r="AU1229" s="209" t="s">
        <v>77</v>
      </c>
      <c r="AY1229" s="19" t="s">
        <v>180</v>
      </c>
      <c r="BE1229" s="210">
        <f>IF(N1229="základní",J1229,0)</f>
        <v>0</v>
      </c>
      <c r="BF1229" s="210">
        <f>IF(N1229="snížená",J1229,0)</f>
        <v>0</v>
      </c>
      <c r="BG1229" s="210">
        <f>IF(N1229="zákl. přenesená",J1229,0)</f>
        <v>0</v>
      </c>
      <c r="BH1229" s="210">
        <f>IF(N1229="sníž. přenesená",J1229,0)</f>
        <v>0</v>
      </c>
      <c r="BI1229" s="210">
        <f>IF(N1229="nulová",J1229,0)</f>
        <v>0</v>
      </c>
      <c r="BJ1229" s="19" t="s">
        <v>77</v>
      </c>
      <c r="BK1229" s="210">
        <f>ROUND(I1229*H1229,2)</f>
        <v>0</v>
      </c>
      <c r="BL1229" s="19" t="s">
        <v>216</v>
      </c>
      <c r="BM1229" s="209" t="s">
        <v>1208</v>
      </c>
    </row>
    <row r="1230" s="11" customFormat="1" ht="25.92" customHeight="1">
      <c r="A1230" s="11"/>
      <c r="B1230" s="184"/>
      <c r="C1230" s="185"/>
      <c r="D1230" s="186" t="s">
        <v>68</v>
      </c>
      <c r="E1230" s="187" t="s">
        <v>1209</v>
      </c>
      <c r="F1230" s="187" t="s">
        <v>1210</v>
      </c>
      <c r="G1230" s="185"/>
      <c r="H1230" s="185"/>
      <c r="I1230" s="188"/>
      <c r="J1230" s="189">
        <f>BK1230</f>
        <v>0</v>
      </c>
      <c r="K1230" s="185"/>
      <c r="L1230" s="190"/>
      <c r="M1230" s="191"/>
      <c r="N1230" s="192"/>
      <c r="O1230" s="192"/>
      <c r="P1230" s="193">
        <f>SUM(P1231:P1284)</f>
        <v>0</v>
      </c>
      <c r="Q1230" s="192"/>
      <c r="R1230" s="193">
        <f>SUM(R1231:R1284)</f>
        <v>0</v>
      </c>
      <c r="S1230" s="192"/>
      <c r="T1230" s="194">
        <f>SUM(T1231:T1284)</f>
        <v>0</v>
      </c>
      <c r="U1230" s="11"/>
      <c r="V1230" s="11"/>
      <c r="W1230" s="11"/>
      <c r="X1230" s="11"/>
      <c r="Y1230" s="11"/>
      <c r="Z1230" s="11"/>
      <c r="AA1230" s="11"/>
      <c r="AB1230" s="11"/>
      <c r="AC1230" s="11"/>
      <c r="AD1230" s="11"/>
      <c r="AE1230" s="11"/>
      <c r="AR1230" s="195" t="s">
        <v>79</v>
      </c>
      <c r="AT1230" s="196" t="s">
        <v>68</v>
      </c>
      <c r="AU1230" s="196" t="s">
        <v>69</v>
      </c>
      <c r="AY1230" s="195" t="s">
        <v>180</v>
      </c>
      <c r="BK1230" s="197">
        <f>SUM(BK1231:BK1284)</f>
        <v>0</v>
      </c>
    </row>
    <row r="1231" s="2" customFormat="1" ht="16.5" customHeight="1">
      <c r="A1231" s="40"/>
      <c r="B1231" s="41"/>
      <c r="C1231" s="198" t="s">
        <v>811</v>
      </c>
      <c r="D1231" s="198" t="s">
        <v>181</v>
      </c>
      <c r="E1231" s="199" t="s">
        <v>1211</v>
      </c>
      <c r="F1231" s="200" t="s">
        <v>1212</v>
      </c>
      <c r="G1231" s="201" t="s">
        <v>307</v>
      </c>
      <c r="H1231" s="202">
        <v>131.78999999999999</v>
      </c>
      <c r="I1231" s="203"/>
      <c r="J1231" s="204">
        <f>ROUND(I1231*H1231,2)</f>
        <v>0</v>
      </c>
      <c r="K1231" s="200" t="s">
        <v>19</v>
      </c>
      <c r="L1231" s="46"/>
      <c r="M1231" s="205" t="s">
        <v>19</v>
      </c>
      <c r="N1231" s="206" t="s">
        <v>40</v>
      </c>
      <c r="O1231" s="86"/>
      <c r="P1231" s="207">
        <f>O1231*H1231</f>
        <v>0</v>
      </c>
      <c r="Q1231" s="207">
        <v>0</v>
      </c>
      <c r="R1231" s="207">
        <f>Q1231*H1231</f>
        <v>0</v>
      </c>
      <c r="S1231" s="207">
        <v>0</v>
      </c>
      <c r="T1231" s="208">
        <f>S1231*H1231</f>
        <v>0</v>
      </c>
      <c r="U1231" s="40"/>
      <c r="V1231" s="40"/>
      <c r="W1231" s="40"/>
      <c r="X1231" s="40"/>
      <c r="Y1231" s="40"/>
      <c r="Z1231" s="40"/>
      <c r="AA1231" s="40"/>
      <c r="AB1231" s="40"/>
      <c r="AC1231" s="40"/>
      <c r="AD1231" s="40"/>
      <c r="AE1231" s="40"/>
      <c r="AR1231" s="209" t="s">
        <v>216</v>
      </c>
      <c r="AT1231" s="209" t="s">
        <v>181</v>
      </c>
      <c r="AU1231" s="209" t="s">
        <v>77</v>
      </c>
      <c r="AY1231" s="19" t="s">
        <v>180</v>
      </c>
      <c r="BE1231" s="210">
        <f>IF(N1231="základní",J1231,0)</f>
        <v>0</v>
      </c>
      <c r="BF1231" s="210">
        <f>IF(N1231="snížená",J1231,0)</f>
        <v>0</v>
      </c>
      <c r="BG1231" s="210">
        <f>IF(N1231="zákl. přenesená",J1231,0)</f>
        <v>0</v>
      </c>
      <c r="BH1231" s="210">
        <f>IF(N1231="sníž. přenesená",J1231,0)</f>
        <v>0</v>
      </c>
      <c r="BI1231" s="210">
        <f>IF(N1231="nulová",J1231,0)</f>
        <v>0</v>
      </c>
      <c r="BJ1231" s="19" t="s">
        <v>77</v>
      </c>
      <c r="BK1231" s="210">
        <f>ROUND(I1231*H1231,2)</f>
        <v>0</v>
      </c>
      <c r="BL1231" s="19" t="s">
        <v>216</v>
      </c>
      <c r="BM1231" s="209" t="s">
        <v>1213</v>
      </c>
    </row>
    <row r="1232" s="2" customFormat="1">
      <c r="A1232" s="40"/>
      <c r="B1232" s="41"/>
      <c r="C1232" s="42"/>
      <c r="D1232" s="213" t="s">
        <v>217</v>
      </c>
      <c r="E1232" s="42"/>
      <c r="F1232" s="234" t="s">
        <v>1214</v>
      </c>
      <c r="G1232" s="42"/>
      <c r="H1232" s="42"/>
      <c r="I1232" s="235"/>
      <c r="J1232" s="42"/>
      <c r="K1232" s="42"/>
      <c r="L1232" s="46"/>
      <c r="M1232" s="236"/>
      <c r="N1232" s="237"/>
      <c r="O1232" s="86"/>
      <c r="P1232" s="86"/>
      <c r="Q1232" s="86"/>
      <c r="R1232" s="86"/>
      <c r="S1232" s="86"/>
      <c r="T1232" s="87"/>
      <c r="U1232" s="40"/>
      <c r="V1232" s="40"/>
      <c r="W1232" s="40"/>
      <c r="X1232" s="40"/>
      <c r="Y1232" s="40"/>
      <c r="Z1232" s="40"/>
      <c r="AA1232" s="40"/>
      <c r="AB1232" s="40"/>
      <c r="AC1232" s="40"/>
      <c r="AD1232" s="40"/>
      <c r="AE1232" s="40"/>
      <c r="AT1232" s="19" t="s">
        <v>217</v>
      </c>
      <c r="AU1232" s="19" t="s">
        <v>77</v>
      </c>
    </row>
    <row r="1233" s="14" customFormat="1">
      <c r="A1233" s="14"/>
      <c r="B1233" s="238"/>
      <c r="C1233" s="239"/>
      <c r="D1233" s="213" t="s">
        <v>189</v>
      </c>
      <c r="E1233" s="240" t="s">
        <v>19</v>
      </c>
      <c r="F1233" s="241" t="s">
        <v>1215</v>
      </c>
      <c r="G1233" s="239"/>
      <c r="H1233" s="240" t="s">
        <v>19</v>
      </c>
      <c r="I1233" s="242"/>
      <c r="J1233" s="239"/>
      <c r="K1233" s="239"/>
      <c r="L1233" s="243"/>
      <c r="M1233" s="244"/>
      <c r="N1233" s="245"/>
      <c r="O1233" s="245"/>
      <c r="P1233" s="245"/>
      <c r="Q1233" s="245"/>
      <c r="R1233" s="245"/>
      <c r="S1233" s="245"/>
      <c r="T1233" s="246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47" t="s">
        <v>189</v>
      </c>
      <c r="AU1233" s="247" t="s">
        <v>77</v>
      </c>
      <c r="AV1233" s="14" t="s">
        <v>77</v>
      </c>
      <c r="AW1233" s="14" t="s">
        <v>31</v>
      </c>
      <c r="AX1233" s="14" t="s">
        <v>69</v>
      </c>
      <c r="AY1233" s="247" t="s">
        <v>180</v>
      </c>
    </row>
    <row r="1234" s="12" customFormat="1">
      <c r="A1234" s="12"/>
      <c r="B1234" s="211"/>
      <c r="C1234" s="212"/>
      <c r="D1234" s="213" t="s">
        <v>189</v>
      </c>
      <c r="E1234" s="214" t="s">
        <v>19</v>
      </c>
      <c r="F1234" s="215" t="s">
        <v>1216</v>
      </c>
      <c r="G1234" s="212"/>
      <c r="H1234" s="216">
        <v>10.6</v>
      </c>
      <c r="I1234" s="217"/>
      <c r="J1234" s="212"/>
      <c r="K1234" s="212"/>
      <c r="L1234" s="218"/>
      <c r="M1234" s="219"/>
      <c r="N1234" s="220"/>
      <c r="O1234" s="220"/>
      <c r="P1234" s="220"/>
      <c r="Q1234" s="220"/>
      <c r="R1234" s="220"/>
      <c r="S1234" s="220"/>
      <c r="T1234" s="221"/>
      <c r="U1234" s="12"/>
      <c r="V1234" s="12"/>
      <c r="W1234" s="12"/>
      <c r="X1234" s="12"/>
      <c r="Y1234" s="12"/>
      <c r="Z1234" s="12"/>
      <c r="AA1234" s="12"/>
      <c r="AB1234" s="12"/>
      <c r="AC1234" s="12"/>
      <c r="AD1234" s="12"/>
      <c r="AE1234" s="12"/>
      <c r="AT1234" s="222" t="s">
        <v>189</v>
      </c>
      <c r="AU1234" s="222" t="s">
        <v>77</v>
      </c>
      <c r="AV1234" s="12" t="s">
        <v>79</v>
      </c>
      <c r="AW1234" s="12" t="s">
        <v>31</v>
      </c>
      <c r="AX1234" s="12" t="s">
        <v>69</v>
      </c>
      <c r="AY1234" s="222" t="s">
        <v>180</v>
      </c>
    </row>
    <row r="1235" s="12" customFormat="1">
      <c r="A1235" s="12"/>
      <c r="B1235" s="211"/>
      <c r="C1235" s="212"/>
      <c r="D1235" s="213" t="s">
        <v>189</v>
      </c>
      <c r="E1235" s="214" t="s">
        <v>19</v>
      </c>
      <c r="F1235" s="215" t="s">
        <v>1217</v>
      </c>
      <c r="G1235" s="212"/>
      <c r="H1235" s="216">
        <v>83.299999999999997</v>
      </c>
      <c r="I1235" s="217"/>
      <c r="J1235" s="212"/>
      <c r="K1235" s="212"/>
      <c r="L1235" s="218"/>
      <c r="M1235" s="219"/>
      <c r="N1235" s="220"/>
      <c r="O1235" s="220"/>
      <c r="P1235" s="220"/>
      <c r="Q1235" s="220"/>
      <c r="R1235" s="220"/>
      <c r="S1235" s="220"/>
      <c r="T1235" s="221"/>
      <c r="U1235" s="12"/>
      <c r="V1235" s="12"/>
      <c r="W1235" s="12"/>
      <c r="X1235" s="12"/>
      <c r="Y1235" s="12"/>
      <c r="Z1235" s="12"/>
      <c r="AA1235" s="12"/>
      <c r="AB1235" s="12"/>
      <c r="AC1235" s="12"/>
      <c r="AD1235" s="12"/>
      <c r="AE1235" s="12"/>
      <c r="AT1235" s="222" t="s">
        <v>189</v>
      </c>
      <c r="AU1235" s="222" t="s">
        <v>77</v>
      </c>
      <c r="AV1235" s="12" t="s">
        <v>79</v>
      </c>
      <c r="AW1235" s="12" t="s">
        <v>31</v>
      </c>
      <c r="AX1235" s="12" t="s">
        <v>69</v>
      </c>
      <c r="AY1235" s="222" t="s">
        <v>180</v>
      </c>
    </row>
    <row r="1236" s="12" customFormat="1">
      <c r="A1236" s="12"/>
      <c r="B1236" s="211"/>
      <c r="C1236" s="212"/>
      <c r="D1236" s="213" t="s">
        <v>189</v>
      </c>
      <c r="E1236" s="214" t="s">
        <v>19</v>
      </c>
      <c r="F1236" s="215" t="s">
        <v>1218</v>
      </c>
      <c r="G1236" s="212"/>
      <c r="H1236" s="216">
        <v>11.1</v>
      </c>
      <c r="I1236" s="217"/>
      <c r="J1236" s="212"/>
      <c r="K1236" s="212"/>
      <c r="L1236" s="218"/>
      <c r="M1236" s="219"/>
      <c r="N1236" s="220"/>
      <c r="O1236" s="220"/>
      <c r="P1236" s="220"/>
      <c r="Q1236" s="220"/>
      <c r="R1236" s="220"/>
      <c r="S1236" s="220"/>
      <c r="T1236" s="221"/>
      <c r="U1236" s="12"/>
      <c r="V1236" s="12"/>
      <c r="W1236" s="12"/>
      <c r="X1236" s="12"/>
      <c r="Y1236" s="12"/>
      <c r="Z1236" s="12"/>
      <c r="AA1236" s="12"/>
      <c r="AB1236" s="12"/>
      <c r="AC1236" s="12"/>
      <c r="AD1236" s="12"/>
      <c r="AE1236" s="12"/>
      <c r="AT1236" s="222" t="s">
        <v>189</v>
      </c>
      <c r="AU1236" s="222" t="s">
        <v>77</v>
      </c>
      <c r="AV1236" s="12" t="s">
        <v>79</v>
      </c>
      <c r="AW1236" s="12" t="s">
        <v>31</v>
      </c>
      <c r="AX1236" s="12" t="s">
        <v>69</v>
      </c>
      <c r="AY1236" s="222" t="s">
        <v>180</v>
      </c>
    </row>
    <row r="1237" s="12" customFormat="1">
      <c r="A1237" s="12"/>
      <c r="B1237" s="211"/>
      <c r="C1237" s="212"/>
      <c r="D1237" s="213" t="s">
        <v>189</v>
      </c>
      <c r="E1237" s="214" t="s">
        <v>19</v>
      </c>
      <c r="F1237" s="215" t="s">
        <v>1219</v>
      </c>
      <c r="G1237" s="212"/>
      <c r="H1237" s="216">
        <v>9.5999999999999996</v>
      </c>
      <c r="I1237" s="217"/>
      <c r="J1237" s="212"/>
      <c r="K1237" s="212"/>
      <c r="L1237" s="218"/>
      <c r="M1237" s="219"/>
      <c r="N1237" s="220"/>
      <c r="O1237" s="220"/>
      <c r="P1237" s="220"/>
      <c r="Q1237" s="220"/>
      <c r="R1237" s="220"/>
      <c r="S1237" s="220"/>
      <c r="T1237" s="221"/>
      <c r="U1237" s="12"/>
      <c r="V1237" s="12"/>
      <c r="W1237" s="12"/>
      <c r="X1237" s="12"/>
      <c r="Y1237" s="12"/>
      <c r="Z1237" s="12"/>
      <c r="AA1237" s="12"/>
      <c r="AB1237" s="12"/>
      <c r="AC1237" s="12"/>
      <c r="AD1237" s="12"/>
      <c r="AE1237" s="12"/>
      <c r="AT1237" s="222" t="s">
        <v>189</v>
      </c>
      <c r="AU1237" s="222" t="s">
        <v>77</v>
      </c>
      <c r="AV1237" s="12" t="s">
        <v>79</v>
      </c>
      <c r="AW1237" s="12" t="s">
        <v>31</v>
      </c>
      <c r="AX1237" s="12" t="s">
        <v>69</v>
      </c>
      <c r="AY1237" s="222" t="s">
        <v>180</v>
      </c>
    </row>
    <row r="1238" s="12" customFormat="1">
      <c r="A1238" s="12"/>
      <c r="B1238" s="211"/>
      <c r="C1238" s="212"/>
      <c r="D1238" s="213" t="s">
        <v>189</v>
      </c>
      <c r="E1238" s="214" t="s">
        <v>19</v>
      </c>
      <c r="F1238" s="215" t="s">
        <v>1220</v>
      </c>
      <c r="G1238" s="212"/>
      <c r="H1238" s="216">
        <v>17.190000000000001</v>
      </c>
      <c r="I1238" s="217"/>
      <c r="J1238" s="212"/>
      <c r="K1238" s="212"/>
      <c r="L1238" s="218"/>
      <c r="M1238" s="219"/>
      <c r="N1238" s="220"/>
      <c r="O1238" s="220"/>
      <c r="P1238" s="220"/>
      <c r="Q1238" s="220"/>
      <c r="R1238" s="220"/>
      <c r="S1238" s="220"/>
      <c r="T1238" s="221"/>
      <c r="U1238" s="12"/>
      <c r="V1238" s="12"/>
      <c r="W1238" s="12"/>
      <c r="X1238" s="12"/>
      <c r="Y1238" s="12"/>
      <c r="Z1238" s="12"/>
      <c r="AA1238" s="12"/>
      <c r="AB1238" s="12"/>
      <c r="AC1238" s="12"/>
      <c r="AD1238" s="12"/>
      <c r="AE1238" s="12"/>
      <c r="AT1238" s="222" t="s">
        <v>189</v>
      </c>
      <c r="AU1238" s="222" t="s">
        <v>77</v>
      </c>
      <c r="AV1238" s="12" t="s">
        <v>79</v>
      </c>
      <c r="AW1238" s="12" t="s">
        <v>31</v>
      </c>
      <c r="AX1238" s="12" t="s">
        <v>69</v>
      </c>
      <c r="AY1238" s="222" t="s">
        <v>180</v>
      </c>
    </row>
    <row r="1239" s="15" customFormat="1">
      <c r="A1239" s="15"/>
      <c r="B1239" s="248"/>
      <c r="C1239" s="249"/>
      <c r="D1239" s="213" t="s">
        <v>189</v>
      </c>
      <c r="E1239" s="250" t="s">
        <v>19</v>
      </c>
      <c r="F1239" s="251" t="s">
        <v>256</v>
      </c>
      <c r="G1239" s="249"/>
      <c r="H1239" s="252">
        <v>131.78999999999999</v>
      </c>
      <c r="I1239" s="253"/>
      <c r="J1239" s="249"/>
      <c r="K1239" s="249"/>
      <c r="L1239" s="254"/>
      <c r="M1239" s="255"/>
      <c r="N1239" s="256"/>
      <c r="O1239" s="256"/>
      <c r="P1239" s="256"/>
      <c r="Q1239" s="256"/>
      <c r="R1239" s="256"/>
      <c r="S1239" s="256"/>
      <c r="T1239" s="257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58" t="s">
        <v>189</v>
      </c>
      <c r="AU1239" s="258" t="s">
        <v>77</v>
      </c>
      <c r="AV1239" s="15" t="s">
        <v>195</v>
      </c>
      <c r="AW1239" s="15" t="s">
        <v>31</v>
      </c>
      <c r="AX1239" s="15" t="s">
        <v>69</v>
      </c>
      <c r="AY1239" s="258" t="s">
        <v>180</v>
      </c>
    </row>
    <row r="1240" s="13" customFormat="1">
      <c r="A1240" s="13"/>
      <c r="B1240" s="223"/>
      <c r="C1240" s="224"/>
      <c r="D1240" s="213" t="s">
        <v>189</v>
      </c>
      <c r="E1240" s="225" t="s">
        <v>19</v>
      </c>
      <c r="F1240" s="226" t="s">
        <v>194</v>
      </c>
      <c r="G1240" s="224"/>
      <c r="H1240" s="227">
        <v>131.78999999999999</v>
      </c>
      <c r="I1240" s="228"/>
      <c r="J1240" s="224"/>
      <c r="K1240" s="224"/>
      <c r="L1240" s="229"/>
      <c r="M1240" s="230"/>
      <c r="N1240" s="231"/>
      <c r="O1240" s="231"/>
      <c r="P1240" s="231"/>
      <c r="Q1240" s="231"/>
      <c r="R1240" s="231"/>
      <c r="S1240" s="231"/>
      <c r="T1240" s="232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33" t="s">
        <v>189</v>
      </c>
      <c r="AU1240" s="233" t="s">
        <v>77</v>
      </c>
      <c r="AV1240" s="13" t="s">
        <v>185</v>
      </c>
      <c r="AW1240" s="13" t="s">
        <v>31</v>
      </c>
      <c r="AX1240" s="13" t="s">
        <v>77</v>
      </c>
      <c r="AY1240" s="233" t="s">
        <v>180</v>
      </c>
    </row>
    <row r="1241" s="2" customFormat="1" ht="16.5" customHeight="1">
      <c r="A1241" s="40"/>
      <c r="B1241" s="41"/>
      <c r="C1241" s="198" t="s">
        <v>1221</v>
      </c>
      <c r="D1241" s="198" t="s">
        <v>181</v>
      </c>
      <c r="E1241" s="199" t="s">
        <v>1222</v>
      </c>
      <c r="F1241" s="200" t="s">
        <v>1223</v>
      </c>
      <c r="G1241" s="201" t="s">
        <v>307</v>
      </c>
      <c r="H1241" s="202">
        <v>104.59999999999999</v>
      </c>
      <c r="I1241" s="203"/>
      <c r="J1241" s="204">
        <f>ROUND(I1241*H1241,2)</f>
        <v>0</v>
      </c>
      <c r="K1241" s="200" t="s">
        <v>19</v>
      </c>
      <c r="L1241" s="46"/>
      <c r="M1241" s="205" t="s">
        <v>19</v>
      </c>
      <c r="N1241" s="206" t="s">
        <v>40</v>
      </c>
      <c r="O1241" s="86"/>
      <c r="P1241" s="207">
        <f>O1241*H1241</f>
        <v>0</v>
      </c>
      <c r="Q1241" s="207">
        <v>0</v>
      </c>
      <c r="R1241" s="207">
        <f>Q1241*H1241</f>
        <v>0</v>
      </c>
      <c r="S1241" s="207">
        <v>0</v>
      </c>
      <c r="T1241" s="208">
        <f>S1241*H1241</f>
        <v>0</v>
      </c>
      <c r="U1241" s="40"/>
      <c r="V1241" s="40"/>
      <c r="W1241" s="40"/>
      <c r="X1241" s="40"/>
      <c r="Y1241" s="40"/>
      <c r="Z1241" s="40"/>
      <c r="AA1241" s="40"/>
      <c r="AB1241" s="40"/>
      <c r="AC1241" s="40"/>
      <c r="AD1241" s="40"/>
      <c r="AE1241" s="40"/>
      <c r="AR1241" s="209" t="s">
        <v>216</v>
      </c>
      <c r="AT1241" s="209" t="s">
        <v>181</v>
      </c>
      <c r="AU1241" s="209" t="s">
        <v>77</v>
      </c>
      <c r="AY1241" s="19" t="s">
        <v>180</v>
      </c>
      <c r="BE1241" s="210">
        <f>IF(N1241="základní",J1241,0)</f>
        <v>0</v>
      </c>
      <c r="BF1241" s="210">
        <f>IF(N1241="snížená",J1241,0)</f>
        <v>0</v>
      </c>
      <c r="BG1241" s="210">
        <f>IF(N1241="zákl. přenesená",J1241,0)</f>
        <v>0</v>
      </c>
      <c r="BH1241" s="210">
        <f>IF(N1241="sníž. přenesená",J1241,0)</f>
        <v>0</v>
      </c>
      <c r="BI1241" s="210">
        <f>IF(N1241="nulová",J1241,0)</f>
        <v>0</v>
      </c>
      <c r="BJ1241" s="19" t="s">
        <v>77</v>
      </c>
      <c r="BK1241" s="210">
        <f>ROUND(I1241*H1241,2)</f>
        <v>0</v>
      </c>
      <c r="BL1241" s="19" t="s">
        <v>216</v>
      </c>
      <c r="BM1241" s="209" t="s">
        <v>1224</v>
      </c>
    </row>
    <row r="1242" s="2" customFormat="1">
      <c r="A1242" s="40"/>
      <c r="B1242" s="41"/>
      <c r="C1242" s="42"/>
      <c r="D1242" s="213" t="s">
        <v>217</v>
      </c>
      <c r="E1242" s="42"/>
      <c r="F1242" s="234" t="s">
        <v>1225</v>
      </c>
      <c r="G1242" s="42"/>
      <c r="H1242" s="42"/>
      <c r="I1242" s="235"/>
      <c r="J1242" s="42"/>
      <c r="K1242" s="42"/>
      <c r="L1242" s="46"/>
      <c r="M1242" s="236"/>
      <c r="N1242" s="237"/>
      <c r="O1242" s="86"/>
      <c r="P1242" s="86"/>
      <c r="Q1242" s="86"/>
      <c r="R1242" s="86"/>
      <c r="S1242" s="86"/>
      <c r="T1242" s="87"/>
      <c r="U1242" s="40"/>
      <c r="V1242" s="40"/>
      <c r="W1242" s="40"/>
      <c r="X1242" s="40"/>
      <c r="Y1242" s="40"/>
      <c r="Z1242" s="40"/>
      <c r="AA1242" s="40"/>
      <c r="AB1242" s="40"/>
      <c r="AC1242" s="40"/>
      <c r="AD1242" s="40"/>
      <c r="AE1242" s="40"/>
      <c r="AT1242" s="19" t="s">
        <v>217</v>
      </c>
      <c r="AU1242" s="19" t="s">
        <v>77</v>
      </c>
    </row>
    <row r="1243" s="14" customFormat="1">
      <c r="A1243" s="14"/>
      <c r="B1243" s="238"/>
      <c r="C1243" s="239"/>
      <c r="D1243" s="213" t="s">
        <v>189</v>
      </c>
      <c r="E1243" s="240" t="s">
        <v>19</v>
      </c>
      <c r="F1243" s="241" t="s">
        <v>1072</v>
      </c>
      <c r="G1243" s="239"/>
      <c r="H1243" s="240" t="s">
        <v>19</v>
      </c>
      <c r="I1243" s="242"/>
      <c r="J1243" s="239"/>
      <c r="K1243" s="239"/>
      <c r="L1243" s="243"/>
      <c r="M1243" s="244"/>
      <c r="N1243" s="245"/>
      <c r="O1243" s="245"/>
      <c r="P1243" s="245"/>
      <c r="Q1243" s="245"/>
      <c r="R1243" s="245"/>
      <c r="S1243" s="245"/>
      <c r="T1243" s="246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47" t="s">
        <v>189</v>
      </c>
      <c r="AU1243" s="247" t="s">
        <v>77</v>
      </c>
      <c r="AV1243" s="14" t="s">
        <v>77</v>
      </c>
      <c r="AW1243" s="14" t="s">
        <v>31</v>
      </c>
      <c r="AX1243" s="14" t="s">
        <v>69</v>
      </c>
      <c r="AY1243" s="247" t="s">
        <v>180</v>
      </c>
    </row>
    <row r="1244" s="14" customFormat="1">
      <c r="A1244" s="14"/>
      <c r="B1244" s="238"/>
      <c r="C1244" s="239"/>
      <c r="D1244" s="213" t="s">
        <v>189</v>
      </c>
      <c r="E1244" s="240" t="s">
        <v>19</v>
      </c>
      <c r="F1244" s="241" t="s">
        <v>1226</v>
      </c>
      <c r="G1244" s="239"/>
      <c r="H1244" s="240" t="s">
        <v>19</v>
      </c>
      <c r="I1244" s="242"/>
      <c r="J1244" s="239"/>
      <c r="K1244" s="239"/>
      <c r="L1244" s="243"/>
      <c r="M1244" s="244"/>
      <c r="N1244" s="245"/>
      <c r="O1244" s="245"/>
      <c r="P1244" s="245"/>
      <c r="Q1244" s="245"/>
      <c r="R1244" s="245"/>
      <c r="S1244" s="245"/>
      <c r="T1244" s="246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47" t="s">
        <v>189</v>
      </c>
      <c r="AU1244" s="247" t="s">
        <v>77</v>
      </c>
      <c r="AV1244" s="14" t="s">
        <v>77</v>
      </c>
      <c r="AW1244" s="14" t="s">
        <v>31</v>
      </c>
      <c r="AX1244" s="14" t="s">
        <v>69</v>
      </c>
      <c r="AY1244" s="247" t="s">
        <v>180</v>
      </c>
    </row>
    <row r="1245" s="14" customFormat="1">
      <c r="A1245" s="14"/>
      <c r="B1245" s="238"/>
      <c r="C1245" s="239"/>
      <c r="D1245" s="213" t="s">
        <v>189</v>
      </c>
      <c r="E1245" s="240" t="s">
        <v>19</v>
      </c>
      <c r="F1245" s="241" t="s">
        <v>1227</v>
      </c>
      <c r="G1245" s="239"/>
      <c r="H1245" s="240" t="s">
        <v>19</v>
      </c>
      <c r="I1245" s="242"/>
      <c r="J1245" s="239"/>
      <c r="K1245" s="239"/>
      <c r="L1245" s="243"/>
      <c r="M1245" s="244"/>
      <c r="N1245" s="245"/>
      <c r="O1245" s="245"/>
      <c r="P1245" s="245"/>
      <c r="Q1245" s="245"/>
      <c r="R1245" s="245"/>
      <c r="S1245" s="245"/>
      <c r="T1245" s="246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47" t="s">
        <v>189</v>
      </c>
      <c r="AU1245" s="247" t="s">
        <v>77</v>
      </c>
      <c r="AV1245" s="14" t="s">
        <v>77</v>
      </c>
      <c r="AW1245" s="14" t="s">
        <v>31</v>
      </c>
      <c r="AX1245" s="14" t="s">
        <v>69</v>
      </c>
      <c r="AY1245" s="247" t="s">
        <v>180</v>
      </c>
    </row>
    <row r="1246" s="14" customFormat="1">
      <c r="A1246" s="14"/>
      <c r="B1246" s="238"/>
      <c r="C1246" s="239"/>
      <c r="D1246" s="213" t="s">
        <v>189</v>
      </c>
      <c r="E1246" s="240" t="s">
        <v>19</v>
      </c>
      <c r="F1246" s="241" t="s">
        <v>1228</v>
      </c>
      <c r="G1246" s="239"/>
      <c r="H1246" s="240" t="s">
        <v>19</v>
      </c>
      <c r="I1246" s="242"/>
      <c r="J1246" s="239"/>
      <c r="K1246" s="239"/>
      <c r="L1246" s="243"/>
      <c r="M1246" s="244"/>
      <c r="N1246" s="245"/>
      <c r="O1246" s="245"/>
      <c r="P1246" s="245"/>
      <c r="Q1246" s="245"/>
      <c r="R1246" s="245"/>
      <c r="S1246" s="245"/>
      <c r="T1246" s="246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T1246" s="247" t="s">
        <v>189</v>
      </c>
      <c r="AU1246" s="247" t="s">
        <v>77</v>
      </c>
      <c r="AV1246" s="14" t="s">
        <v>77</v>
      </c>
      <c r="AW1246" s="14" t="s">
        <v>31</v>
      </c>
      <c r="AX1246" s="14" t="s">
        <v>69</v>
      </c>
      <c r="AY1246" s="247" t="s">
        <v>180</v>
      </c>
    </row>
    <row r="1247" s="14" customFormat="1">
      <c r="A1247" s="14"/>
      <c r="B1247" s="238"/>
      <c r="C1247" s="239"/>
      <c r="D1247" s="213" t="s">
        <v>189</v>
      </c>
      <c r="E1247" s="240" t="s">
        <v>19</v>
      </c>
      <c r="F1247" s="241" t="s">
        <v>1229</v>
      </c>
      <c r="G1247" s="239"/>
      <c r="H1247" s="240" t="s">
        <v>19</v>
      </c>
      <c r="I1247" s="242"/>
      <c r="J1247" s="239"/>
      <c r="K1247" s="239"/>
      <c r="L1247" s="243"/>
      <c r="M1247" s="244"/>
      <c r="N1247" s="245"/>
      <c r="O1247" s="245"/>
      <c r="P1247" s="245"/>
      <c r="Q1247" s="245"/>
      <c r="R1247" s="245"/>
      <c r="S1247" s="245"/>
      <c r="T1247" s="246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47" t="s">
        <v>189</v>
      </c>
      <c r="AU1247" s="247" t="s">
        <v>77</v>
      </c>
      <c r="AV1247" s="14" t="s">
        <v>77</v>
      </c>
      <c r="AW1247" s="14" t="s">
        <v>31</v>
      </c>
      <c r="AX1247" s="14" t="s">
        <v>69</v>
      </c>
      <c r="AY1247" s="247" t="s">
        <v>180</v>
      </c>
    </row>
    <row r="1248" s="14" customFormat="1">
      <c r="A1248" s="14"/>
      <c r="B1248" s="238"/>
      <c r="C1248" s="239"/>
      <c r="D1248" s="213" t="s">
        <v>189</v>
      </c>
      <c r="E1248" s="240" t="s">
        <v>19</v>
      </c>
      <c r="F1248" s="241" t="s">
        <v>1230</v>
      </c>
      <c r="G1248" s="239"/>
      <c r="H1248" s="240" t="s">
        <v>19</v>
      </c>
      <c r="I1248" s="242"/>
      <c r="J1248" s="239"/>
      <c r="K1248" s="239"/>
      <c r="L1248" s="243"/>
      <c r="M1248" s="244"/>
      <c r="N1248" s="245"/>
      <c r="O1248" s="245"/>
      <c r="P1248" s="245"/>
      <c r="Q1248" s="245"/>
      <c r="R1248" s="245"/>
      <c r="S1248" s="245"/>
      <c r="T1248" s="246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47" t="s">
        <v>189</v>
      </c>
      <c r="AU1248" s="247" t="s">
        <v>77</v>
      </c>
      <c r="AV1248" s="14" t="s">
        <v>77</v>
      </c>
      <c r="AW1248" s="14" t="s">
        <v>31</v>
      </c>
      <c r="AX1248" s="14" t="s">
        <v>69</v>
      </c>
      <c r="AY1248" s="247" t="s">
        <v>180</v>
      </c>
    </row>
    <row r="1249" s="14" customFormat="1">
      <c r="A1249" s="14"/>
      <c r="B1249" s="238"/>
      <c r="C1249" s="239"/>
      <c r="D1249" s="213" t="s">
        <v>189</v>
      </c>
      <c r="E1249" s="240" t="s">
        <v>19</v>
      </c>
      <c r="F1249" s="241" t="s">
        <v>1070</v>
      </c>
      <c r="G1249" s="239"/>
      <c r="H1249" s="240" t="s">
        <v>19</v>
      </c>
      <c r="I1249" s="242"/>
      <c r="J1249" s="239"/>
      <c r="K1249" s="239"/>
      <c r="L1249" s="243"/>
      <c r="M1249" s="244"/>
      <c r="N1249" s="245"/>
      <c r="O1249" s="245"/>
      <c r="P1249" s="245"/>
      <c r="Q1249" s="245"/>
      <c r="R1249" s="245"/>
      <c r="S1249" s="245"/>
      <c r="T1249" s="246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47" t="s">
        <v>189</v>
      </c>
      <c r="AU1249" s="247" t="s">
        <v>77</v>
      </c>
      <c r="AV1249" s="14" t="s">
        <v>77</v>
      </c>
      <c r="AW1249" s="14" t="s">
        <v>31</v>
      </c>
      <c r="AX1249" s="14" t="s">
        <v>69</v>
      </c>
      <c r="AY1249" s="247" t="s">
        <v>180</v>
      </c>
    </row>
    <row r="1250" s="12" customFormat="1">
      <c r="A1250" s="12"/>
      <c r="B1250" s="211"/>
      <c r="C1250" s="212"/>
      <c r="D1250" s="213" t="s">
        <v>189</v>
      </c>
      <c r="E1250" s="214" t="s">
        <v>19</v>
      </c>
      <c r="F1250" s="215" t="s">
        <v>1231</v>
      </c>
      <c r="G1250" s="212"/>
      <c r="H1250" s="216">
        <v>104.59999999999999</v>
      </c>
      <c r="I1250" s="217"/>
      <c r="J1250" s="212"/>
      <c r="K1250" s="212"/>
      <c r="L1250" s="218"/>
      <c r="M1250" s="219"/>
      <c r="N1250" s="220"/>
      <c r="O1250" s="220"/>
      <c r="P1250" s="220"/>
      <c r="Q1250" s="220"/>
      <c r="R1250" s="220"/>
      <c r="S1250" s="220"/>
      <c r="T1250" s="221"/>
      <c r="U1250" s="12"/>
      <c r="V1250" s="12"/>
      <c r="W1250" s="12"/>
      <c r="X1250" s="12"/>
      <c r="Y1250" s="12"/>
      <c r="Z1250" s="12"/>
      <c r="AA1250" s="12"/>
      <c r="AB1250" s="12"/>
      <c r="AC1250" s="12"/>
      <c r="AD1250" s="12"/>
      <c r="AE1250" s="12"/>
      <c r="AT1250" s="222" t="s">
        <v>189</v>
      </c>
      <c r="AU1250" s="222" t="s">
        <v>77</v>
      </c>
      <c r="AV1250" s="12" t="s">
        <v>79</v>
      </c>
      <c r="AW1250" s="12" t="s">
        <v>31</v>
      </c>
      <c r="AX1250" s="12" t="s">
        <v>69</v>
      </c>
      <c r="AY1250" s="222" t="s">
        <v>180</v>
      </c>
    </row>
    <row r="1251" s="15" customFormat="1">
      <c r="A1251" s="15"/>
      <c r="B1251" s="248"/>
      <c r="C1251" s="249"/>
      <c r="D1251" s="213" t="s">
        <v>189</v>
      </c>
      <c r="E1251" s="250" t="s">
        <v>19</v>
      </c>
      <c r="F1251" s="251" t="s">
        <v>256</v>
      </c>
      <c r="G1251" s="249"/>
      <c r="H1251" s="252">
        <v>104.59999999999999</v>
      </c>
      <c r="I1251" s="253"/>
      <c r="J1251" s="249"/>
      <c r="K1251" s="249"/>
      <c r="L1251" s="254"/>
      <c r="M1251" s="255"/>
      <c r="N1251" s="256"/>
      <c r="O1251" s="256"/>
      <c r="P1251" s="256"/>
      <c r="Q1251" s="256"/>
      <c r="R1251" s="256"/>
      <c r="S1251" s="256"/>
      <c r="T1251" s="257"/>
      <c r="U1251" s="15"/>
      <c r="V1251" s="15"/>
      <c r="W1251" s="15"/>
      <c r="X1251" s="15"/>
      <c r="Y1251" s="15"/>
      <c r="Z1251" s="15"/>
      <c r="AA1251" s="15"/>
      <c r="AB1251" s="15"/>
      <c r="AC1251" s="15"/>
      <c r="AD1251" s="15"/>
      <c r="AE1251" s="15"/>
      <c r="AT1251" s="258" t="s">
        <v>189</v>
      </c>
      <c r="AU1251" s="258" t="s">
        <v>77</v>
      </c>
      <c r="AV1251" s="15" t="s">
        <v>195</v>
      </c>
      <c r="AW1251" s="15" t="s">
        <v>31</v>
      </c>
      <c r="AX1251" s="15" t="s">
        <v>69</v>
      </c>
      <c r="AY1251" s="258" t="s">
        <v>180</v>
      </c>
    </row>
    <row r="1252" s="13" customFormat="1">
      <c r="A1252" s="13"/>
      <c r="B1252" s="223"/>
      <c r="C1252" s="224"/>
      <c r="D1252" s="213" t="s">
        <v>189</v>
      </c>
      <c r="E1252" s="225" t="s">
        <v>19</v>
      </c>
      <c r="F1252" s="226" t="s">
        <v>194</v>
      </c>
      <c r="G1252" s="224"/>
      <c r="H1252" s="227">
        <v>104.59999999999999</v>
      </c>
      <c r="I1252" s="228"/>
      <c r="J1252" s="224"/>
      <c r="K1252" s="224"/>
      <c r="L1252" s="229"/>
      <c r="M1252" s="230"/>
      <c r="N1252" s="231"/>
      <c r="O1252" s="231"/>
      <c r="P1252" s="231"/>
      <c r="Q1252" s="231"/>
      <c r="R1252" s="231"/>
      <c r="S1252" s="231"/>
      <c r="T1252" s="232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33" t="s">
        <v>189</v>
      </c>
      <c r="AU1252" s="233" t="s">
        <v>77</v>
      </c>
      <c r="AV1252" s="13" t="s">
        <v>185</v>
      </c>
      <c r="AW1252" s="13" t="s">
        <v>31</v>
      </c>
      <c r="AX1252" s="13" t="s">
        <v>77</v>
      </c>
      <c r="AY1252" s="233" t="s">
        <v>180</v>
      </c>
    </row>
    <row r="1253" s="2" customFormat="1" ht="16.5" customHeight="1">
      <c r="A1253" s="40"/>
      <c r="B1253" s="41"/>
      <c r="C1253" s="198" t="s">
        <v>824</v>
      </c>
      <c r="D1253" s="198" t="s">
        <v>181</v>
      </c>
      <c r="E1253" s="199" t="s">
        <v>1232</v>
      </c>
      <c r="F1253" s="200" t="s">
        <v>1233</v>
      </c>
      <c r="G1253" s="201" t="s">
        <v>307</v>
      </c>
      <c r="H1253" s="202">
        <v>490</v>
      </c>
      <c r="I1253" s="203"/>
      <c r="J1253" s="204">
        <f>ROUND(I1253*H1253,2)</f>
        <v>0</v>
      </c>
      <c r="K1253" s="200" t="s">
        <v>19</v>
      </c>
      <c r="L1253" s="46"/>
      <c r="M1253" s="205" t="s">
        <v>19</v>
      </c>
      <c r="N1253" s="206" t="s">
        <v>40</v>
      </c>
      <c r="O1253" s="86"/>
      <c r="P1253" s="207">
        <f>O1253*H1253</f>
        <v>0</v>
      </c>
      <c r="Q1253" s="207">
        <v>0</v>
      </c>
      <c r="R1253" s="207">
        <f>Q1253*H1253</f>
        <v>0</v>
      </c>
      <c r="S1253" s="207">
        <v>0</v>
      </c>
      <c r="T1253" s="208">
        <f>S1253*H1253</f>
        <v>0</v>
      </c>
      <c r="U1253" s="40"/>
      <c r="V1253" s="40"/>
      <c r="W1253" s="40"/>
      <c r="X1253" s="40"/>
      <c r="Y1253" s="40"/>
      <c r="Z1253" s="40"/>
      <c r="AA1253" s="40"/>
      <c r="AB1253" s="40"/>
      <c r="AC1253" s="40"/>
      <c r="AD1253" s="40"/>
      <c r="AE1253" s="40"/>
      <c r="AR1253" s="209" t="s">
        <v>216</v>
      </c>
      <c r="AT1253" s="209" t="s">
        <v>181</v>
      </c>
      <c r="AU1253" s="209" t="s">
        <v>77</v>
      </c>
      <c r="AY1253" s="19" t="s">
        <v>180</v>
      </c>
      <c r="BE1253" s="210">
        <f>IF(N1253="základní",J1253,0)</f>
        <v>0</v>
      </c>
      <c r="BF1253" s="210">
        <f>IF(N1253="snížená",J1253,0)</f>
        <v>0</v>
      </c>
      <c r="BG1253" s="210">
        <f>IF(N1253="zákl. přenesená",J1253,0)</f>
        <v>0</v>
      </c>
      <c r="BH1253" s="210">
        <f>IF(N1253="sníž. přenesená",J1253,0)</f>
        <v>0</v>
      </c>
      <c r="BI1253" s="210">
        <f>IF(N1253="nulová",J1253,0)</f>
        <v>0</v>
      </c>
      <c r="BJ1253" s="19" t="s">
        <v>77</v>
      </c>
      <c r="BK1253" s="210">
        <f>ROUND(I1253*H1253,2)</f>
        <v>0</v>
      </c>
      <c r="BL1253" s="19" t="s">
        <v>216</v>
      </c>
      <c r="BM1253" s="209" t="s">
        <v>1234</v>
      </c>
    </row>
    <row r="1254" s="2" customFormat="1">
      <c r="A1254" s="40"/>
      <c r="B1254" s="41"/>
      <c r="C1254" s="42"/>
      <c r="D1254" s="213" t="s">
        <v>217</v>
      </c>
      <c r="E1254" s="42"/>
      <c r="F1254" s="234" t="s">
        <v>1235</v>
      </c>
      <c r="G1254" s="42"/>
      <c r="H1254" s="42"/>
      <c r="I1254" s="235"/>
      <c r="J1254" s="42"/>
      <c r="K1254" s="42"/>
      <c r="L1254" s="46"/>
      <c r="M1254" s="236"/>
      <c r="N1254" s="237"/>
      <c r="O1254" s="86"/>
      <c r="P1254" s="86"/>
      <c r="Q1254" s="86"/>
      <c r="R1254" s="86"/>
      <c r="S1254" s="86"/>
      <c r="T1254" s="87"/>
      <c r="U1254" s="40"/>
      <c r="V1254" s="40"/>
      <c r="W1254" s="40"/>
      <c r="X1254" s="40"/>
      <c r="Y1254" s="40"/>
      <c r="Z1254" s="40"/>
      <c r="AA1254" s="40"/>
      <c r="AB1254" s="40"/>
      <c r="AC1254" s="40"/>
      <c r="AD1254" s="40"/>
      <c r="AE1254" s="40"/>
      <c r="AT1254" s="19" t="s">
        <v>217</v>
      </c>
      <c r="AU1254" s="19" t="s">
        <v>77</v>
      </c>
    </row>
    <row r="1255" s="14" customFormat="1">
      <c r="A1255" s="14"/>
      <c r="B1255" s="238"/>
      <c r="C1255" s="239"/>
      <c r="D1255" s="213" t="s">
        <v>189</v>
      </c>
      <c r="E1255" s="240" t="s">
        <v>19</v>
      </c>
      <c r="F1255" s="241" t="s">
        <v>1069</v>
      </c>
      <c r="G1255" s="239"/>
      <c r="H1255" s="240" t="s">
        <v>19</v>
      </c>
      <c r="I1255" s="242"/>
      <c r="J1255" s="239"/>
      <c r="K1255" s="239"/>
      <c r="L1255" s="243"/>
      <c r="M1255" s="244"/>
      <c r="N1255" s="245"/>
      <c r="O1255" s="245"/>
      <c r="P1255" s="245"/>
      <c r="Q1255" s="245"/>
      <c r="R1255" s="245"/>
      <c r="S1255" s="245"/>
      <c r="T1255" s="246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47" t="s">
        <v>189</v>
      </c>
      <c r="AU1255" s="247" t="s">
        <v>77</v>
      </c>
      <c r="AV1255" s="14" t="s">
        <v>77</v>
      </c>
      <c r="AW1255" s="14" t="s">
        <v>31</v>
      </c>
      <c r="AX1255" s="14" t="s">
        <v>69</v>
      </c>
      <c r="AY1255" s="247" t="s">
        <v>180</v>
      </c>
    </row>
    <row r="1256" s="14" customFormat="1">
      <c r="A1256" s="14"/>
      <c r="B1256" s="238"/>
      <c r="C1256" s="239"/>
      <c r="D1256" s="213" t="s">
        <v>189</v>
      </c>
      <c r="E1256" s="240" t="s">
        <v>19</v>
      </c>
      <c r="F1256" s="241" t="s">
        <v>1236</v>
      </c>
      <c r="G1256" s="239"/>
      <c r="H1256" s="240" t="s">
        <v>19</v>
      </c>
      <c r="I1256" s="242"/>
      <c r="J1256" s="239"/>
      <c r="K1256" s="239"/>
      <c r="L1256" s="243"/>
      <c r="M1256" s="244"/>
      <c r="N1256" s="245"/>
      <c r="O1256" s="245"/>
      <c r="P1256" s="245"/>
      <c r="Q1256" s="245"/>
      <c r="R1256" s="245"/>
      <c r="S1256" s="245"/>
      <c r="T1256" s="246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T1256" s="247" t="s">
        <v>189</v>
      </c>
      <c r="AU1256" s="247" t="s">
        <v>77</v>
      </c>
      <c r="AV1256" s="14" t="s">
        <v>77</v>
      </c>
      <c r="AW1256" s="14" t="s">
        <v>31</v>
      </c>
      <c r="AX1256" s="14" t="s">
        <v>69</v>
      </c>
      <c r="AY1256" s="247" t="s">
        <v>180</v>
      </c>
    </row>
    <row r="1257" s="14" customFormat="1">
      <c r="A1257" s="14"/>
      <c r="B1257" s="238"/>
      <c r="C1257" s="239"/>
      <c r="D1257" s="213" t="s">
        <v>189</v>
      </c>
      <c r="E1257" s="240" t="s">
        <v>19</v>
      </c>
      <c r="F1257" s="241" t="s">
        <v>1237</v>
      </c>
      <c r="G1257" s="239"/>
      <c r="H1257" s="240" t="s">
        <v>19</v>
      </c>
      <c r="I1257" s="242"/>
      <c r="J1257" s="239"/>
      <c r="K1257" s="239"/>
      <c r="L1257" s="243"/>
      <c r="M1257" s="244"/>
      <c r="N1257" s="245"/>
      <c r="O1257" s="245"/>
      <c r="P1257" s="245"/>
      <c r="Q1257" s="245"/>
      <c r="R1257" s="245"/>
      <c r="S1257" s="245"/>
      <c r="T1257" s="246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7" t="s">
        <v>189</v>
      </c>
      <c r="AU1257" s="247" t="s">
        <v>77</v>
      </c>
      <c r="AV1257" s="14" t="s">
        <v>77</v>
      </c>
      <c r="AW1257" s="14" t="s">
        <v>31</v>
      </c>
      <c r="AX1257" s="14" t="s">
        <v>69</v>
      </c>
      <c r="AY1257" s="247" t="s">
        <v>180</v>
      </c>
    </row>
    <row r="1258" s="14" customFormat="1">
      <c r="A1258" s="14"/>
      <c r="B1258" s="238"/>
      <c r="C1258" s="239"/>
      <c r="D1258" s="213" t="s">
        <v>189</v>
      </c>
      <c r="E1258" s="240" t="s">
        <v>19</v>
      </c>
      <c r="F1258" s="241" t="s">
        <v>1238</v>
      </c>
      <c r="G1258" s="239"/>
      <c r="H1258" s="240" t="s">
        <v>19</v>
      </c>
      <c r="I1258" s="242"/>
      <c r="J1258" s="239"/>
      <c r="K1258" s="239"/>
      <c r="L1258" s="243"/>
      <c r="M1258" s="244"/>
      <c r="N1258" s="245"/>
      <c r="O1258" s="245"/>
      <c r="P1258" s="245"/>
      <c r="Q1258" s="245"/>
      <c r="R1258" s="245"/>
      <c r="S1258" s="245"/>
      <c r="T1258" s="246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T1258" s="247" t="s">
        <v>189</v>
      </c>
      <c r="AU1258" s="247" t="s">
        <v>77</v>
      </c>
      <c r="AV1258" s="14" t="s">
        <v>77</v>
      </c>
      <c r="AW1258" s="14" t="s">
        <v>31</v>
      </c>
      <c r="AX1258" s="14" t="s">
        <v>69</v>
      </c>
      <c r="AY1258" s="247" t="s">
        <v>180</v>
      </c>
    </row>
    <row r="1259" s="14" customFormat="1">
      <c r="A1259" s="14"/>
      <c r="B1259" s="238"/>
      <c r="C1259" s="239"/>
      <c r="D1259" s="213" t="s">
        <v>189</v>
      </c>
      <c r="E1259" s="240" t="s">
        <v>19</v>
      </c>
      <c r="F1259" s="241" t="s">
        <v>1239</v>
      </c>
      <c r="G1259" s="239"/>
      <c r="H1259" s="240" t="s">
        <v>19</v>
      </c>
      <c r="I1259" s="242"/>
      <c r="J1259" s="239"/>
      <c r="K1259" s="239"/>
      <c r="L1259" s="243"/>
      <c r="M1259" s="244"/>
      <c r="N1259" s="245"/>
      <c r="O1259" s="245"/>
      <c r="P1259" s="245"/>
      <c r="Q1259" s="245"/>
      <c r="R1259" s="245"/>
      <c r="S1259" s="245"/>
      <c r="T1259" s="246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47" t="s">
        <v>189</v>
      </c>
      <c r="AU1259" s="247" t="s">
        <v>77</v>
      </c>
      <c r="AV1259" s="14" t="s">
        <v>77</v>
      </c>
      <c r="AW1259" s="14" t="s">
        <v>31</v>
      </c>
      <c r="AX1259" s="14" t="s">
        <v>69</v>
      </c>
      <c r="AY1259" s="247" t="s">
        <v>180</v>
      </c>
    </row>
    <row r="1260" s="14" customFormat="1">
      <c r="A1260" s="14"/>
      <c r="B1260" s="238"/>
      <c r="C1260" s="239"/>
      <c r="D1260" s="213" t="s">
        <v>189</v>
      </c>
      <c r="E1260" s="240" t="s">
        <v>19</v>
      </c>
      <c r="F1260" s="241" t="s">
        <v>1240</v>
      </c>
      <c r="G1260" s="239"/>
      <c r="H1260" s="240" t="s">
        <v>19</v>
      </c>
      <c r="I1260" s="242"/>
      <c r="J1260" s="239"/>
      <c r="K1260" s="239"/>
      <c r="L1260" s="243"/>
      <c r="M1260" s="244"/>
      <c r="N1260" s="245"/>
      <c r="O1260" s="245"/>
      <c r="P1260" s="245"/>
      <c r="Q1260" s="245"/>
      <c r="R1260" s="245"/>
      <c r="S1260" s="245"/>
      <c r="T1260" s="246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47" t="s">
        <v>189</v>
      </c>
      <c r="AU1260" s="247" t="s">
        <v>77</v>
      </c>
      <c r="AV1260" s="14" t="s">
        <v>77</v>
      </c>
      <c r="AW1260" s="14" t="s">
        <v>31</v>
      </c>
      <c r="AX1260" s="14" t="s">
        <v>69</v>
      </c>
      <c r="AY1260" s="247" t="s">
        <v>180</v>
      </c>
    </row>
    <row r="1261" s="14" customFormat="1">
      <c r="A1261" s="14"/>
      <c r="B1261" s="238"/>
      <c r="C1261" s="239"/>
      <c r="D1261" s="213" t="s">
        <v>189</v>
      </c>
      <c r="E1261" s="240" t="s">
        <v>19</v>
      </c>
      <c r="F1261" s="241" t="s">
        <v>631</v>
      </c>
      <c r="G1261" s="239"/>
      <c r="H1261" s="240" t="s">
        <v>19</v>
      </c>
      <c r="I1261" s="242"/>
      <c r="J1261" s="239"/>
      <c r="K1261" s="239"/>
      <c r="L1261" s="243"/>
      <c r="M1261" s="244"/>
      <c r="N1261" s="245"/>
      <c r="O1261" s="245"/>
      <c r="P1261" s="245"/>
      <c r="Q1261" s="245"/>
      <c r="R1261" s="245"/>
      <c r="S1261" s="245"/>
      <c r="T1261" s="246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47" t="s">
        <v>189</v>
      </c>
      <c r="AU1261" s="247" t="s">
        <v>77</v>
      </c>
      <c r="AV1261" s="14" t="s">
        <v>77</v>
      </c>
      <c r="AW1261" s="14" t="s">
        <v>31</v>
      </c>
      <c r="AX1261" s="14" t="s">
        <v>69</v>
      </c>
      <c r="AY1261" s="247" t="s">
        <v>180</v>
      </c>
    </row>
    <row r="1262" s="14" customFormat="1">
      <c r="A1262" s="14"/>
      <c r="B1262" s="238"/>
      <c r="C1262" s="239"/>
      <c r="D1262" s="213" t="s">
        <v>189</v>
      </c>
      <c r="E1262" s="240" t="s">
        <v>19</v>
      </c>
      <c r="F1262" s="241" t="s">
        <v>1236</v>
      </c>
      <c r="G1262" s="239"/>
      <c r="H1262" s="240" t="s">
        <v>19</v>
      </c>
      <c r="I1262" s="242"/>
      <c r="J1262" s="239"/>
      <c r="K1262" s="239"/>
      <c r="L1262" s="243"/>
      <c r="M1262" s="244"/>
      <c r="N1262" s="245"/>
      <c r="O1262" s="245"/>
      <c r="P1262" s="245"/>
      <c r="Q1262" s="245"/>
      <c r="R1262" s="245"/>
      <c r="S1262" s="245"/>
      <c r="T1262" s="246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47" t="s">
        <v>189</v>
      </c>
      <c r="AU1262" s="247" t="s">
        <v>77</v>
      </c>
      <c r="AV1262" s="14" t="s">
        <v>77</v>
      </c>
      <c r="AW1262" s="14" t="s">
        <v>31</v>
      </c>
      <c r="AX1262" s="14" t="s">
        <v>69</v>
      </c>
      <c r="AY1262" s="247" t="s">
        <v>180</v>
      </c>
    </row>
    <row r="1263" s="14" customFormat="1">
      <c r="A1263" s="14"/>
      <c r="B1263" s="238"/>
      <c r="C1263" s="239"/>
      <c r="D1263" s="213" t="s">
        <v>189</v>
      </c>
      <c r="E1263" s="240" t="s">
        <v>19</v>
      </c>
      <c r="F1263" s="241" t="s">
        <v>1237</v>
      </c>
      <c r="G1263" s="239"/>
      <c r="H1263" s="240" t="s">
        <v>19</v>
      </c>
      <c r="I1263" s="242"/>
      <c r="J1263" s="239"/>
      <c r="K1263" s="239"/>
      <c r="L1263" s="243"/>
      <c r="M1263" s="244"/>
      <c r="N1263" s="245"/>
      <c r="O1263" s="245"/>
      <c r="P1263" s="245"/>
      <c r="Q1263" s="245"/>
      <c r="R1263" s="245"/>
      <c r="S1263" s="245"/>
      <c r="T1263" s="246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T1263" s="247" t="s">
        <v>189</v>
      </c>
      <c r="AU1263" s="247" t="s">
        <v>77</v>
      </c>
      <c r="AV1263" s="14" t="s">
        <v>77</v>
      </c>
      <c r="AW1263" s="14" t="s">
        <v>31</v>
      </c>
      <c r="AX1263" s="14" t="s">
        <v>69</v>
      </c>
      <c r="AY1263" s="247" t="s">
        <v>180</v>
      </c>
    </row>
    <row r="1264" s="14" customFormat="1">
      <c r="A1264" s="14"/>
      <c r="B1264" s="238"/>
      <c r="C1264" s="239"/>
      <c r="D1264" s="213" t="s">
        <v>189</v>
      </c>
      <c r="E1264" s="240" t="s">
        <v>19</v>
      </c>
      <c r="F1264" s="241" t="s">
        <v>1238</v>
      </c>
      <c r="G1264" s="239"/>
      <c r="H1264" s="240" t="s">
        <v>19</v>
      </c>
      <c r="I1264" s="242"/>
      <c r="J1264" s="239"/>
      <c r="K1264" s="239"/>
      <c r="L1264" s="243"/>
      <c r="M1264" s="244"/>
      <c r="N1264" s="245"/>
      <c r="O1264" s="245"/>
      <c r="P1264" s="245"/>
      <c r="Q1264" s="245"/>
      <c r="R1264" s="245"/>
      <c r="S1264" s="245"/>
      <c r="T1264" s="246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47" t="s">
        <v>189</v>
      </c>
      <c r="AU1264" s="247" t="s">
        <v>77</v>
      </c>
      <c r="AV1264" s="14" t="s">
        <v>77</v>
      </c>
      <c r="AW1264" s="14" t="s">
        <v>31</v>
      </c>
      <c r="AX1264" s="14" t="s">
        <v>69</v>
      </c>
      <c r="AY1264" s="247" t="s">
        <v>180</v>
      </c>
    </row>
    <row r="1265" s="14" customFormat="1">
      <c r="A1265" s="14"/>
      <c r="B1265" s="238"/>
      <c r="C1265" s="239"/>
      <c r="D1265" s="213" t="s">
        <v>189</v>
      </c>
      <c r="E1265" s="240" t="s">
        <v>19</v>
      </c>
      <c r="F1265" s="241" t="s">
        <v>1070</v>
      </c>
      <c r="G1265" s="239"/>
      <c r="H1265" s="240" t="s">
        <v>19</v>
      </c>
      <c r="I1265" s="242"/>
      <c r="J1265" s="239"/>
      <c r="K1265" s="239"/>
      <c r="L1265" s="243"/>
      <c r="M1265" s="244"/>
      <c r="N1265" s="245"/>
      <c r="O1265" s="245"/>
      <c r="P1265" s="245"/>
      <c r="Q1265" s="245"/>
      <c r="R1265" s="245"/>
      <c r="S1265" s="245"/>
      <c r="T1265" s="246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T1265" s="247" t="s">
        <v>189</v>
      </c>
      <c r="AU1265" s="247" t="s">
        <v>77</v>
      </c>
      <c r="AV1265" s="14" t="s">
        <v>77</v>
      </c>
      <c r="AW1265" s="14" t="s">
        <v>31</v>
      </c>
      <c r="AX1265" s="14" t="s">
        <v>69</v>
      </c>
      <c r="AY1265" s="247" t="s">
        <v>180</v>
      </c>
    </row>
    <row r="1266" s="12" customFormat="1">
      <c r="A1266" s="12"/>
      <c r="B1266" s="211"/>
      <c r="C1266" s="212"/>
      <c r="D1266" s="213" t="s">
        <v>189</v>
      </c>
      <c r="E1266" s="214" t="s">
        <v>19</v>
      </c>
      <c r="F1266" s="215" t="s">
        <v>1071</v>
      </c>
      <c r="G1266" s="212"/>
      <c r="H1266" s="216">
        <v>490</v>
      </c>
      <c r="I1266" s="217"/>
      <c r="J1266" s="212"/>
      <c r="K1266" s="212"/>
      <c r="L1266" s="218"/>
      <c r="M1266" s="219"/>
      <c r="N1266" s="220"/>
      <c r="O1266" s="220"/>
      <c r="P1266" s="220"/>
      <c r="Q1266" s="220"/>
      <c r="R1266" s="220"/>
      <c r="S1266" s="220"/>
      <c r="T1266" s="221"/>
      <c r="U1266" s="12"/>
      <c r="V1266" s="12"/>
      <c r="W1266" s="12"/>
      <c r="X1266" s="12"/>
      <c r="Y1266" s="12"/>
      <c r="Z1266" s="12"/>
      <c r="AA1266" s="12"/>
      <c r="AB1266" s="12"/>
      <c r="AC1266" s="12"/>
      <c r="AD1266" s="12"/>
      <c r="AE1266" s="12"/>
      <c r="AT1266" s="222" t="s">
        <v>189</v>
      </c>
      <c r="AU1266" s="222" t="s">
        <v>77</v>
      </c>
      <c r="AV1266" s="12" t="s">
        <v>79</v>
      </c>
      <c r="AW1266" s="12" t="s">
        <v>31</v>
      </c>
      <c r="AX1266" s="12" t="s">
        <v>69</v>
      </c>
      <c r="AY1266" s="222" t="s">
        <v>180</v>
      </c>
    </row>
    <row r="1267" s="13" customFormat="1">
      <c r="A1267" s="13"/>
      <c r="B1267" s="223"/>
      <c r="C1267" s="224"/>
      <c r="D1267" s="213" t="s">
        <v>189</v>
      </c>
      <c r="E1267" s="225" t="s">
        <v>19</v>
      </c>
      <c r="F1267" s="226" t="s">
        <v>194</v>
      </c>
      <c r="G1267" s="224"/>
      <c r="H1267" s="227">
        <v>490</v>
      </c>
      <c r="I1267" s="228"/>
      <c r="J1267" s="224"/>
      <c r="K1267" s="224"/>
      <c r="L1267" s="229"/>
      <c r="M1267" s="230"/>
      <c r="N1267" s="231"/>
      <c r="O1267" s="231"/>
      <c r="P1267" s="231"/>
      <c r="Q1267" s="231"/>
      <c r="R1267" s="231"/>
      <c r="S1267" s="231"/>
      <c r="T1267" s="232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33" t="s">
        <v>189</v>
      </c>
      <c r="AU1267" s="233" t="s">
        <v>77</v>
      </c>
      <c r="AV1267" s="13" t="s">
        <v>185</v>
      </c>
      <c r="AW1267" s="13" t="s">
        <v>31</v>
      </c>
      <c r="AX1267" s="13" t="s">
        <v>77</v>
      </c>
      <c r="AY1267" s="233" t="s">
        <v>180</v>
      </c>
    </row>
    <row r="1268" s="2" customFormat="1" ht="21.75" customHeight="1">
      <c r="A1268" s="40"/>
      <c r="B1268" s="41"/>
      <c r="C1268" s="198" t="s">
        <v>1241</v>
      </c>
      <c r="D1268" s="198" t="s">
        <v>181</v>
      </c>
      <c r="E1268" s="199" t="s">
        <v>1242</v>
      </c>
      <c r="F1268" s="200" t="s">
        <v>1243</v>
      </c>
      <c r="G1268" s="201" t="s">
        <v>227</v>
      </c>
      <c r="H1268" s="202">
        <v>1</v>
      </c>
      <c r="I1268" s="203"/>
      <c r="J1268" s="204">
        <f>ROUND(I1268*H1268,2)</f>
        <v>0</v>
      </c>
      <c r="K1268" s="200" t="s">
        <v>19</v>
      </c>
      <c r="L1268" s="46"/>
      <c r="M1268" s="205" t="s">
        <v>19</v>
      </c>
      <c r="N1268" s="206" t="s">
        <v>40</v>
      </c>
      <c r="O1268" s="86"/>
      <c r="P1268" s="207">
        <f>O1268*H1268</f>
        <v>0</v>
      </c>
      <c r="Q1268" s="207">
        <v>0</v>
      </c>
      <c r="R1268" s="207">
        <f>Q1268*H1268</f>
        <v>0</v>
      </c>
      <c r="S1268" s="207">
        <v>0</v>
      </c>
      <c r="T1268" s="208">
        <f>S1268*H1268</f>
        <v>0</v>
      </c>
      <c r="U1268" s="40"/>
      <c r="V1268" s="40"/>
      <c r="W1268" s="40"/>
      <c r="X1268" s="40"/>
      <c r="Y1268" s="40"/>
      <c r="Z1268" s="40"/>
      <c r="AA1268" s="40"/>
      <c r="AB1268" s="40"/>
      <c r="AC1268" s="40"/>
      <c r="AD1268" s="40"/>
      <c r="AE1268" s="40"/>
      <c r="AR1268" s="209" t="s">
        <v>216</v>
      </c>
      <c r="AT1268" s="209" t="s">
        <v>181</v>
      </c>
      <c r="AU1268" s="209" t="s">
        <v>77</v>
      </c>
      <c r="AY1268" s="19" t="s">
        <v>180</v>
      </c>
      <c r="BE1268" s="210">
        <f>IF(N1268="základní",J1268,0)</f>
        <v>0</v>
      </c>
      <c r="BF1268" s="210">
        <f>IF(N1268="snížená",J1268,0)</f>
        <v>0</v>
      </c>
      <c r="BG1268" s="210">
        <f>IF(N1268="zákl. přenesená",J1268,0)</f>
        <v>0</v>
      </c>
      <c r="BH1268" s="210">
        <f>IF(N1268="sníž. přenesená",J1268,0)</f>
        <v>0</v>
      </c>
      <c r="BI1268" s="210">
        <f>IF(N1268="nulová",J1268,0)</f>
        <v>0</v>
      </c>
      <c r="BJ1268" s="19" t="s">
        <v>77</v>
      </c>
      <c r="BK1268" s="210">
        <f>ROUND(I1268*H1268,2)</f>
        <v>0</v>
      </c>
      <c r="BL1268" s="19" t="s">
        <v>216</v>
      </c>
      <c r="BM1268" s="209" t="s">
        <v>1244</v>
      </c>
    </row>
    <row r="1269" s="2" customFormat="1" ht="21.75" customHeight="1">
      <c r="A1269" s="40"/>
      <c r="B1269" s="41"/>
      <c r="C1269" s="198" t="s">
        <v>829</v>
      </c>
      <c r="D1269" s="198" t="s">
        <v>181</v>
      </c>
      <c r="E1269" s="199" t="s">
        <v>1245</v>
      </c>
      <c r="F1269" s="200" t="s">
        <v>1246</v>
      </c>
      <c r="G1269" s="201" t="s">
        <v>227</v>
      </c>
      <c r="H1269" s="202">
        <v>1</v>
      </c>
      <c r="I1269" s="203"/>
      <c r="J1269" s="204">
        <f>ROUND(I1269*H1269,2)</f>
        <v>0</v>
      </c>
      <c r="K1269" s="200" t="s">
        <v>19</v>
      </c>
      <c r="L1269" s="46"/>
      <c r="M1269" s="205" t="s">
        <v>19</v>
      </c>
      <c r="N1269" s="206" t="s">
        <v>40</v>
      </c>
      <c r="O1269" s="86"/>
      <c r="P1269" s="207">
        <f>O1269*H1269</f>
        <v>0</v>
      </c>
      <c r="Q1269" s="207">
        <v>0</v>
      </c>
      <c r="R1269" s="207">
        <f>Q1269*H1269</f>
        <v>0</v>
      </c>
      <c r="S1269" s="207">
        <v>0</v>
      </c>
      <c r="T1269" s="208">
        <f>S1269*H1269</f>
        <v>0</v>
      </c>
      <c r="U1269" s="40"/>
      <c r="V1269" s="40"/>
      <c r="W1269" s="40"/>
      <c r="X1269" s="40"/>
      <c r="Y1269" s="40"/>
      <c r="Z1269" s="40"/>
      <c r="AA1269" s="40"/>
      <c r="AB1269" s="40"/>
      <c r="AC1269" s="40"/>
      <c r="AD1269" s="40"/>
      <c r="AE1269" s="40"/>
      <c r="AR1269" s="209" t="s">
        <v>216</v>
      </c>
      <c r="AT1269" s="209" t="s">
        <v>181</v>
      </c>
      <c r="AU1269" s="209" t="s">
        <v>77</v>
      </c>
      <c r="AY1269" s="19" t="s">
        <v>180</v>
      </c>
      <c r="BE1269" s="210">
        <f>IF(N1269="základní",J1269,0)</f>
        <v>0</v>
      </c>
      <c r="BF1269" s="210">
        <f>IF(N1269="snížená",J1269,0)</f>
        <v>0</v>
      </c>
      <c r="BG1269" s="210">
        <f>IF(N1269="zákl. přenesená",J1269,0)</f>
        <v>0</v>
      </c>
      <c r="BH1269" s="210">
        <f>IF(N1269="sníž. přenesená",J1269,0)</f>
        <v>0</v>
      </c>
      <c r="BI1269" s="210">
        <f>IF(N1269="nulová",J1269,0)</f>
        <v>0</v>
      </c>
      <c r="BJ1269" s="19" t="s">
        <v>77</v>
      </c>
      <c r="BK1269" s="210">
        <f>ROUND(I1269*H1269,2)</f>
        <v>0</v>
      </c>
      <c r="BL1269" s="19" t="s">
        <v>216</v>
      </c>
      <c r="BM1269" s="209" t="s">
        <v>1247</v>
      </c>
    </row>
    <row r="1270" s="2" customFormat="1" ht="16.5" customHeight="1">
      <c r="A1270" s="40"/>
      <c r="B1270" s="41"/>
      <c r="C1270" s="198" t="s">
        <v>1248</v>
      </c>
      <c r="D1270" s="198" t="s">
        <v>181</v>
      </c>
      <c r="E1270" s="199" t="s">
        <v>1249</v>
      </c>
      <c r="F1270" s="200" t="s">
        <v>1250</v>
      </c>
      <c r="G1270" s="201" t="s">
        <v>227</v>
      </c>
      <c r="H1270" s="202">
        <v>1</v>
      </c>
      <c r="I1270" s="203"/>
      <c r="J1270" s="204">
        <f>ROUND(I1270*H1270,2)</f>
        <v>0</v>
      </c>
      <c r="K1270" s="200" t="s">
        <v>19</v>
      </c>
      <c r="L1270" s="46"/>
      <c r="M1270" s="205" t="s">
        <v>19</v>
      </c>
      <c r="N1270" s="206" t="s">
        <v>40</v>
      </c>
      <c r="O1270" s="86"/>
      <c r="P1270" s="207">
        <f>O1270*H1270</f>
        <v>0</v>
      </c>
      <c r="Q1270" s="207">
        <v>0</v>
      </c>
      <c r="R1270" s="207">
        <f>Q1270*H1270</f>
        <v>0</v>
      </c>
      <c r="S1270" s="207">
        <v>0</v>
      </c>
      <c r="T1270" s="208">
        <f>S1270*H1270</f>
        <v>0</v>
      </c>
      <c r="U1270" s="40"/>
      <c r="V1270" s="40"/>
      <c r="W1270" s="40"/>
      <c r="X1270" s="40"/>
      <c r="Y1270" s="40"/>
      <c r="Z1270" s="40"/>
      <c r="AA1270" s="40"/>
      <c r="AB1270" s="40"/>
      <c r="AC1270" s="40"/>
      <c r="AD1270" s="40"/>
      <c r="AE1270" s="40"/>
      <c r="AR1270" s="209" t="s">
        <v>216</v>
      </c>
      <c r="AT1270" s="209" t="s">
        <v>181</v>
      </c>
      <c r="AU1270" s="209" t="s">
        <v>77</v>
      </c>
      <c r="AY1270" s="19" t="s">
        <v>180</v>
      </c>
      <c r="BE1270" s="210">
        <f>IF(N1270="základní",J1270,0)</f>
        <v>0</v>
      </c>
      <c r="BF1270" s="210">
        <f>IF(N1270="snížená",J1270,0)</f>
        <v>0</v>
      </c>
      <c r="BG1270" s="210">
        <f>IF(N1270="zákl. přenesená",J1270,0)</f>
        <v>0</v>
      </c>
      <c r="BH1270" s="210">
        <f>IF(N1270="sníž. přenesená",J1270,0)</f>
        <v>0</v>
      </c>
      <c r="BI1270" s="210">
        <f>IF(N1270="nulová",J1270,0)</f>
        <v>0</v>
      </c>
      <c r="BJ1270" s="19" t="s">
        <v>77</v>
      </c>
      <c r="BK1270" s="210">
        <f>ROUND(I1270*H1270,2)</f>
        <v>0</v>
      </c>
      <c r="BL1270" s="19" t="s">
        <v>216</v>
      </c>
      <c r="BM1270" s="209" t="s">
        <v>1251</v>
      </c>
    </row>
    <row r="1271" s="2" customFormat="1" ht="24.15" customHeight="1">
      <c r="A1271" s="40"/>
      <c r="B1271" s="41"/>
      <c r="C1271" s="198" t="s">
        <v>834</v>
      </c>
      <c r="D1271" s="198" t="s">
        <v>181</v>
      </c>
      <c r="E1271" s="199" t="s">
        <v>1252</v>
      </c>
      <c r="F1271" s="200" t="s">
        <v>1253</v>
      </c>
      <c r="G1271" s="201" t="s">
        <v>227</v>
      </c>
      <c r="H1271" s="202">
        <v>1</v>
      </c>
      <c r="I1271" s="203"/>
      <c r="J1271" s="204">
        <f>ROUND(I1271*H1271,2)</f>
        <v>0</v>
      </c>
      <c r="K1271" s="200" t="s">
        <v>19</v>
      </c>
      <c r="L1271" s="46"/>
      <c r="M1271" s="205" t="s">
        <v>19</v>
      </c>
      <c r="N1271" s="206" t="s">
        <v>40</v>
      </c>
      <c r="O1271" s="86"/>
      <c r="P1271" s="207">
        <f>O1271*H1271</f>
        <v>0</v>
      </c>
      <c r="Q1271" s="207">
        <v>0</v>
      </c>
      <c r="R1271" s="207">
        <f>Q1271*H1271</f>
        <v>0</v>
      </c>
      <c r="S1271" s="207">
        <v>0</v>
      </c>
      <c r="T1271" s="208">
        <f>S1271*H1271</f>
        <v>0</v>
      </c>
      <c r="U1271" s="40"/>
      <c r="V1271" s="40"/>
      <c r="W1271" s="40"/>
      <c r="X1271" s="40"/>
      <c r="Y1271" s="40"/>
      <c r="Z1271" s="40"/>
      <c r="AA1271" s="40"/>
      <c r="AB1271" s="40"/>
      <c r="AC1271" s="40"/>
      <c r="AD1271" s="40"/>
      <c r="AE1271" s="40"/>
      <c r="AR1271" s="209" t="s">
        <v>216</v>
      </c>
      <c r="AT1271" s="209" t="s">
        <v>181</v>
      </c>
      <c r="AU1271" s="209" t="s">
        <v>77</v>
      </c>
      <c r="AY1271" s="19" t="s">
        <v>180</v>
      </c>
      <c r="BE1271" s="210">
        <f>IF(N1271="základní",J1271,0)</f>
        <v>0</v>
      </c>
      <c r="BF1271" s="210">
        <f>IF(N1271="snížená",J1271,0)</f>
        <v>0</v>
      </c>
      <c r="BG1271" s="210">
        <f>IF(N1271="zákl. přenesená",J1271,0)</f>
        <v>0</v>
      </c>
      <c r="BH1271" s="210">
        <f>IF(N1271="sníž. přenesená",J1271,0)</f>
        <v>0</v>
      </c>
      <c r="BI1271" s="210">
        <f>IF(N1271="nulová",J1271,0)</f>
        <v>0</v>
      </c>
      <c r="BJ1271" s="19" t="s">
        <v>77</v>
      </c>
      <c r="BK1271" s="210">
        <f>ROUND(I1271*H1271,2)</f>
        <v>0</v>
      </c>
      <c r="BL1271" s="19" t="s">
        <v>216</v>
      </c>
      <c r="BM1271" s="209" t="s">
        <v>1254</v>
      </c>
    </row>
    <row r="1272" s="2" customFormat="1" ht="16.5" customHeight="1">
      <c r="A1272" s="40"/>
      <c r="B1272" s="41"/>
      <c r="C1272" s="198" t="s">
        <v>1255</v>
      </c>
      <c r="D1272" s="198" t="s">
        <v>181</v>
      </c>
      <c r="E1272" s="199" t="s">
        <v>1256</v>
      </c>
      <c r="F1272" s="200" t="s">
        <v>1257</v>
      </c>
      <c r="G1272" s="201" t="s">
        <v>227</v>
      </c>
      <c r="H1272" s="202">
        <v>1</v>
      </c>
      <c r="I1272" s="203"/>
      <c r="J1272" s="204">
        <f>ROUND(I1272*H1272,2)</f>
        <v>0</v>
      </c>
      <c r="K1272" s="200" t="s">
        <v>19</v>
      </c>
      <c r="L1272" s="46"/>
      <c r="M1272" s="205" t="s">
        <v>19</v>
      </c>
      <c r="N1272" s="206" t="s">
        <v>40</v>
      </c>
      <c r="O1272" s="86"/>
      <c r="P1272" s="207">
        <f>O1272*H1272</f>
        <v>0</v>
      </c>
      <c r="Q1272" s="207">
        <v>0</v>
      </c>
      <c r="R1272" s="207">
        <f>Q1272*H1272</f>
        <v>0</v>
      </c>
      <c r="S1272" s="207">
        <v>0</v>
      </c>
      <c r="T1272" s="208">
        <f>S1272*H1272</f>
        <v>0</v>
      </c>
      <c r="U1272" s="40"/>
      <c r="V1272" s="40"/>
      <c r="W1272" s="40"/>
      <c r="X1272" s="40"/>
      <c r="Y1272" s="40"/>
      <c r="Z1272" s="40"/>
      <c r="AA1272" s="40"/>
      <c r="AB1272" s="40"/>
      <c r="AC1272" s="40"/>
      <c r="AD1272" s="40"/>
      <c r="AE1272" s="40"/>
      <c r="AR1272" s="209" t="s">
        <v>216</v>
      </c>
      <c r="AT1272" s="209" t="s">
        <v>181</v>
      </c>
      <c r="AU1272" s="209" t="s">
        <v>77</v>
      </c>
      <c r="AY1272" s="19" t="s">
        <v>180</v>
      </c>
      <c r="BE1272" s="210">
        <f>IF(N1272="základní",J1272,0)</f>
        <v>0</v>
      </c>
      <c r="BF1272" s="210">
        <f>IF(N1272="snížená",J1272,0)</f>
        <v>0</v>
      </c>
      <c r="BG1272" s="210">
        <f>IF(N1272="zákl. přenesená",J1272,0)</f>
        <v>0</v>
      </c>
      <c r="BH1272" s="210">
        <f>IF(N1272="sníž. přenesená",J1272,0)</f>
        <v>0</v>
      </c>
      <c r="BI1272" s="210">
        <f>IF(N1272="nulová",J1272,0)</f>
        <v>0</v>
      </c>
      <c r="BJ1272" s="19" t="s">
        <v>77</v>
      </c>
      <c r="BK1272" s="210">
        <f>ROUND(I1272*H1272,2)</f>
        <v>0</v>
      </c>
      <c r="BL1272" s="19" t="s">
        <v>216</v>
      </c>
      <c r="BM1272" s="209" t="s">
        <v>1258</v>
      </c>
    </row>
    <row r="1273" s="2" customFormat="1" ht="16.5" customHeight="1">
      <c r="A1273" s="40"/>
      <c r="B1273" s="41"/>
      <c r="C1273" s="198" t="s">
        <v>839</v>
      </c>
      <c r="D1273" s="198" t="s">
        <v>181</v>
      </c>
      <c r="E1273" s="199" t="s">
        <v>1259</v>
      </c>
      <c r="F1273" s="200" t="s">
        <v>1260</v>
      </c>
      <c r="G1273" s="201" t="s">
        <v>227</v>
      </c>
      <c r="H1273" s="202">
        <v>1</v>
      </c>
      <c r="I1273" s="203"/>
      <c r="J1273" s="204">
        <f>ROUND(I1273*H1273,2)</f>
        <v>0</v>
      </c>
      <c r="K1273" s="200" t="s">
        <v>19</v>
      </c>
      <c r="L1273" s="46"/>
      <c r="M1273" s="205" t="s">
        <v>19</v>
      </c>
      <c r="N1273" s="206" t="s">
        <v>40</v>
      </c>
      <c r="O1273" s="86"/>
      <c r="P1273" s="207">
        <f>O1273*H1273</f>
        <v>0</v>
      </c>
      <c r="Q1273" s="207">
        <v>0</v>
      </c>
      <c r="R1273" s="207">
        <f>Q1273*H1273</f>
        <v>0</v>
      </c>
      <c r="S1273" s="207">
        <v>0</v>
      </c>
      <c r="T1273" s="208">
        <f>S1273*H1273</f>
        <v>0</v>
      </c>
      <c r="U1273" s="40"/>
      <c r="V1273" s="40"/>
      <c r="W1273" s="40"/>
      <c r="X1273" s="40"/>
      <c r="Y1273" s="40"/>
      <c r="Z1273" s="40"/>
      <c r="AA1273" s="40"/>
      <c r="AB1273" s="40"/>
      <c r="AC1273" s="40"/>
      <c r="AD1273" s="40"/>
      <c r="AE1273" s="40"/>
      <c r="AR1273" s="209" t="s">
        <v>216</v>
      </c>
      <c r="AT1273" s="209" t="s">
        <v>181</v>
      </c>
      <c r="AU1273" s="209" t="s">
        <v>77</v>
      </c>
      <c r="AY1273" s="19" t="s">
        <v>180</v>
      </c>
      <c r="BE1273" s="210">
        <f>IF(N1273="základní",J1273,0)</f>
        <v>0</v>
      </c>
      <c r="BF1273" s="210">
        <f>IF(N1273="snížená",J1273,0)</f>
        <v>0</v>
      </c>
      <c r="BG1273" s="210">
        <f>IF(N1273="zákl. přenesená",J1273,0)</f>
        <v>0</v>
      </c>
      <c r="BH1273" s="210">
        <f>IF(N1273="sníž. přenesená",J1273,0)</f>
        <v>0</v>
      </c>
      <c r="BI1273" s="210">
        <f>IF(N1273="nulová",J1273,0)</f>
        <v>0</v>
      </c>
      <c r="BJ1273" s="19" t="s">
        <v>77</v>
      </c>
      <c r="BK1273" s="210">
        <f>ROUND(I1273*H1273,2)</f>
        <v>0</v>
      </c>
      <c r="BL1273" s="19" t="s">
        <v>216</v>
      </c>
      <c r="BM1273" s="209" t="s">
        <v>1261</v>
      </c>
    </row>
    <row r="1274" s="2" customFormat="1">
      <c r="A1274" s="40"/>
      <c r="B1274" s="41"/>
      <c r="C1274" s="42"/>
      <c r="D1274" s="213" t="s">
        <v>217</v>
      </c>
      <c r="E1274" s="42"/>
      <c r="F1274" s="234" t="s">
        <v>1262</v>
      </c>
      <c r="G1274" s="42"/>
      <c r="H1274" s="42"/>
      <c r="I1274" s="235"/>
      <c r="J1274" s="42"/>
      <c r="K1274" s="42"/>
      <c r="L1274" s="46"/>
      <c r="M1274" s="236"/>
      <c r="N1274" s="237"/>
      <c r="O1274" s="86"/>
      <c r="P1274" s="86"/>
      <c r="Q1274" s="86"/>
      <c r="R1274" s="86"/>
      <c r="S1274" s="86"/>
      <c r="T1274" s="87"/>
      <c r="U1274" s="40"/>
      <c r="V1274" s="40"/>
      <c r="W1274" s="40"/>
      <c r="X1274" s="40"/>
      <c r="Y1274" s="40"/>
      <c r="Z1274" s="40"/>
      <c r="AA1274" s="40"/>
      <c r="AB1274" s="40"/>
      <c r="AC1274" s="40"/>
      <c r="AD1274" s="40"/>
      <c r="AE1274" s="40"/>
      <c r="AT1274" s="19" t="s">
        <v>217</v>
      </c>
      <c r="AU1274" s="19" t="s">
        <v>77</v>
      </c>
    </row>
    <row r="1275" s="2" customFormat="1" ht="16.5" customHeight="1">
      <c r="A1275" s="40"/>
      <c r="B1275" s="41"/>
      <c r="C1275" s="198" t="s">
        <v>1263</v>
      </c>
      <c r="D1275" s="198" t="s">
        <v>181</v>
      </c>
      <c r="E1275" s="199" t="s">
        <v>1264</v>
      </c>
      <c r="F1275" s="200" t="s">
        <v>1265</v>
      </c>
      <c r="G1275" s="201" t="s">
        <v>227</v>
      </c>
      <c r="H1275" s="202">
        <v>1</v>
      </c>
      <c r="I1275" s="203"/>
      <c r="J1275" s="204">
        <f>ROUND(I1275*H1275,2)</f>
        <v>0</v>
      </c>
      <c r="K1275" s="200" t="s">
        <v>19</v>
      </c>
      <c r="L1275" s="46"/>
      <c r="M1275" s="205" t="s">
        <v>19</v>
      </c>
      <c r="N1275" s="206" t="s">
        <v>40</v>
      </c>
      <c r="O1275" s="86"/>
      <c r="P1275" s="207">
        <f>O1275*H1275</f>
        <v>0</v>
      </c>
      <c r="Q1275" s="207">
        <v>0</v>
      </c>
      <c r="R1275" s="207">
        <f>Q1275*H1275</f>
        <v>0</v>
      </c>
      <c r="S1275" s="207">
        <v>0</v>
      </c>
      <c r="T1275" s="208">
        <f>S1275*H1275</f>
        <v>0</v>
      </c>
      <c r="U1275" s="40"/>
      <c r="V1275" s="40"/>
      <c r="W1275" s="40"/>
      <c r="X1275" s="40"/>
      <c r="Y1275" s="40"/>
      <c r="Z1275" s="40"/>
      <c r="AA1275" s="40"/>
      <c r="AB1275" s="40"/>
      <c r="AC1275" s="40"/>
      <c r="AD1275" s="40"/>
      <c r="AE1275" s="40"/>
      <c r="AR1275" s="209" t="s">
        <v>216</v>
      </c>
      <c r="AT1275" s="209" t="s">
        <v>181</v>
      </c>
      <c r="AU1275" s="209" t="s">
        <v>77</v>
      </c>
      <c r="AY1275" s="19" t="s">
        <v>180</v>
      </c>
      <c r="BE1275" s="210">
        <f>IF(N1275="základní",J1275,0)</f>
        <v>0</v>
      </c>
      <c r="BF1275" s="210">
        <f>IF(N1275="snížená",J1275,0)</f>
        <v>0</v>
      </c>
      <c r="BG1275" s="210">
        <f>IF(N1275="zákl. přenesená",J1275,0)</f>
        <v>0</v>
      </c>
      <c r="BH1275" s="210">
        <f>IF(N1275="sníž. přenesená",J1275,0)</f>
        <v>0</v>
      </c>
      <c r="BI1275" s="210">
        <f>IF(N1275="nulová",J1275,0)</f>
        <v>0</v>
      </c>
      <c r="BJ1275" s="19" t="s">
        <v>77</v>
      </c>
      <c r="BK1275" s="210">
        <f>ROUND(I1275*H1275,2)</f>
        <v>0</v>
      </c>
      <c r="BL1275" s="19" t="s">
        <v>216</v>
      </c>
      <c r="BM1275" s="209" t="s">
        <v>1266</v>
      </c>
    </row>
    <row r="1276" s="2" customFormat="1" ht="16.5" customHeight="1">
      <c r="A1276" s="40"/>
      <c r="B1276" s="41"/>
      <c r="C1276" s="198" t="s">
        <v>850</v>
      </c>
      <c r="D1276" s="198" t="s">
        <v>181</v>
      </c>
      <c r="E1276" s="199" t="s">
        <v>1267</v>
      </c>
      <c r="F1276" s="200" t="s">
        <v>1268</v>
      </c>
      <c r="G1276" s="201" t="s">
        <v>716</v>
      </c>
      <c r="H1276" s="202">
        <v>2</v>
      </c>
      <c r="I1276" s="203"/>
      <c r="J1276" s="204">
        <f>ROUND(I1276*H1276,2)</f>
        <v>0</v>
      </c>
      <c r="K1276" s="200" t="s">
        <v>19</v>
      </c>
      <c r="L1276" s="46"/>
      <c r="M1276" s="205" t="s">
        <v>19</v>
      </c>
      <c r="N1276" s="206" t="s">
        <v>40</v>
      </c>
      <c r="O1276" s="86"/>
      <c r="P1276" s="207">
        <f>O1276*H1276</f>
        <v>0</v>
      </c>
      <c r="Q1276" s="207">
        <v>0</v>
      </c>
      <c r="R1276" s="207">
        <f>Q1276*H1276</f>
        <v>0</v>
      </c>
      <c r="S1276" s="207">
        <v>0</v>
      </c>
      <c r="T1276" s="208">
        <f>S1276*H1276</f>
        <v>0</v>
      </c>
      <c r="U1276" s="40"/>
      <c r="V1276" s="40"/>
      <c r="W1276" s="40"/>
      <c r="X1276" s="40"/>
      <c r="Y1276" s="40"/>
      <c r="Z1276" s="40"/>
      <c r="AA1276" s="40"/>
      <c r="AB1276" s="40"/>
      <c r="AC1276" s="40"/>
      <c r="AD1276" s="40"/>
      <c r="AE1276" s="40"/>
      <c r="AR1276" s="209" t="s">
        <v>216</v>
      </c>
      <c r="AT1276" s="209" t="s">
        <v>181</v>
      </c>
      <c r="AU1276" s="209" t="s">
        <v>77</v>
      </c>
      <c r="AY1276" s="19" t="s">
        <v>180</v>
      </c>
      <c r="BE1276" s="210">
        <f>IF(N1276="základní",J1276,0)</f>
        <v>0</v>
      </c>
      <c r="BF1276" s="210">
        <f>IF(N1276="snížená",J1276,0)</f>
        <v>0</v>
      </c>
      <c r="BG1276" s="210">
        <f>IF(N1276="zákl. přenesená",J1276,0)</f>
        <v>0</v>
      </c>
      <c r="BH1276" s="210">
        <f>IF(N1276="sníž. přenesená",J1276,0)</f>
        <v>0</v>
      </c>
      <c r="BI1276" s="210">
        <f>IF(N1276="nulová",J1276,0)</f>
        <v>0</v>
      </c>
      <c r="BJ1276" s="19" t="s">
        <v>77</v>
      </c>
      <c r="BK1276" s="210">
        <f>ROUND(I1276*H1276,2)</f>
        <v>0</v>
      </c>
      <c r="BL1276" s="19" t="s">
        <v>216</v>
      </c>
      <c r="BM1276" s="209" t="s">
        <v>1269</v>
      </c>
    </row>
    <row r="1277" s="2" customFormat="1" ht="24.15" customHeight="1">
      <c r="A1277" s="40"/>
      <c r="B1277" s="41"/>
      <c r="C1277" s="198" t="s">
        <v>1270</v>
      </c>
      <c r="D1277" s="198" t="s">
        <v>181</v>
      </c>
      <c r="E1277" s="199" t="s">
        <v>1271</v>
      </c>
      <c r="F1277" s="200" t="s">
        <v>1272</v>
      </c>
      <c r="G1277" s="201" t="s">
        <v>227</v>
      </c>
      <c r="H1277" s="202">
        <v>1</v>
      </c>
      <c r="I1277" s="203"/>
      <c r="J1277" s="204">
        <f>ROUND(I1277*H1277,2)</f>
        <v>0</v>
      </c>
      <c r="K1277" s="200" t="s">
        <v>19</v>
      </c>
      <c r="L1277" s="46"/>
      <c r="M1277" s="205" t="s">
        <v>19</v>
      </c>
      <c r="N1277" s="206" t="s">
        <v>40</v>
      </c>
      <c r="O1277" s="86"/>
      <c r="P1277" s="207">
        <f>O1277*H1277</f>
        <v>0</v>
      </c>
      <c r="Q1277" s="207">
        <v>0</v>
      </c>
      <c r="R1277" s="207">
        <f>Q1277*H1277</f>
        <v>0</v>
      </c>
      <c r="S1277" s="207">
        <v>0</v>
      </c>
      <c r="T1277" s="208">
        <f>S1277*H1277</f>
        <v>0</v>
      </c>
      <c r="U1277" s="40"/>
      <c r="V1277" s="40"/>
      <c r="W1277" s="40"/>
      <c r="X1277" s="40"/>
      <c r="Y1277" s="40"/>
      <c r="Z1277" s="40"/>
      <c r="AA1277" s="40"/>
      <c r="AB1277" s="40"/>
      <c r="AC1277" s="40"/>
      <c r="AD1277" s="40"/>
      <c r="AE1277" s="40"/>
      <c r="AR1277" s="209" t="s">
        <v>216</v>
      </c>
      <c r="AT1277" s="209" t="s">
        <v>181</v>
      </c>
      <c r="AU1277" s="209" t="s">
        <v>77</v>
      </c>
      <c r="AY1277" s="19" t="s">
        <v>180</v>
      </c>
      <c r="BE1277" s="210">
        <f>IF(N1277="základní",J1277,0)</f>
        <v>0</v>
      </c>
      <c r="BF1277" s="210">
        <f>IF(N1277="snížená",J1277,0)</f>
        <v>0</v>
      </c>
      <c r="BG1277" s="210">
        <f>IF(N1277="zákl. přenesená",J1277,0)</f>
        <v>0</v>
      </c>
      <c r="BH1277" s="210">
        <f>IF(N1277="sníž. přenesená",J1277,0)</f>
        <v>0</v>
      </c>
      <c r="BI1277" s="210">
        <f>IF(N1277="nulová",J1277,0)</f>
        <v>0</v>
      </c>
      <c r="BJ1277" s="19" t="s">
        <v>77</v>
      </c>
      <c r="BK1277" s="210">
        <f>ROUND(I1277*H1277,2)</f>
        <v>0</v>
      </c>
      <c r="BL1277" s="19" t="s">
        <v>216</v>
      </c>
      <c r="BM1277" s="209" t="s">
        <v>1273</v>
      </c>
    </row>
    <row r="1278" s="2" customFormat="1" ht="16.5" customHeight="1">
      <c r="A1278" s="40"/>
      <c r="B1278" s="41"/>
      <c r="C1278" s="198" t="s">
        <v>854</v>
      </c>
      <c r="D1278" s="198" t="s">
        <v>181</v>
      </c>
      <c r="E1278" s="199" t="s">
        <v>1274</v>
      </c>
      <c r="F1278" s="200" t="s">
        <v>1275</v>
      </c>
      <c r="G1278" s="201" t="s">
        <v>227</v>
      </c>
      <c r="H1278" s="202">
        <v>1</v>
      </c>
      <c r="I1278" s="203"/>
      <c r="J1278" s="204">
        <f>ROUND(I1278*H1278,2)</f>
        <v>0</v>
      </c>
      <c r="K1278" s="200" t="s">
        <v>19</v>
      </c>
      <c r="L1278" s="46"/>
      <c r="M1278" s="205" t="s">
        <v>19</v>
      </c>
      <c r="N1278" s="206" t="s">
        <v>40</v>
      </c>
      <c r="O1278" s="86"/>
      <c r="P1278" s="207">
        <f>O1278*H1278</f>
        <v>0</v>
      </c>
      <c r="Q1278" s="207">
        <v>0</v>
      </c>
      <c r="R1278" s="207">
        <f>Q1278*H1278</f>
        <v>0</v>
      </c>
      <c r="S1278" s="207">
        <v>0</v>
      </c>
      <c r="T1278" s="208">
        <f>S1278*H1278</f>
        <v>0</v>
      </c>
      <c r="U1278" s="40"/>
      <c r="V1278" s="40"/>
      <c r="W1278" s="40"/>
      <c r="X1278" s="40"/>
      <c r="Y1278" s="40"/>
      <c r="Z1278" s="40"/>
      <c r="AA1278" s="40"/>
      <c r="AB1278" s="40"/>
      <c r="AC1278" s="40"/>
      <c r="AD1278" s="40"/>
      <c r="AE1278" s="40"/>
      <c r="AR1278" s="209" t="s">
        <v>216</v>
      </c>
      <c r="AT1278" s="209" t="s">
        <v>181</v>
      </c>
      <c r="AU1278" s="209" t="s">
        <v>77</v>
      </c>
      <c r="AY1278" s="19" t="s">
        <v>180</v>
      </c>
      <c r="BE1278" s="210">
        <f>IF(N1278="základní",J1278,0)</f>
        <v>0</v>
      </c>
      <c r="BF1278" s="210">
        <f>IF(N1278="snížená",J1278,0)</f>
        <v>0</v>
      </c>
      <c r="BG1278" s="210">
        <f>IF(N1278="zákl. přenesená",J1278,0)</f>
        <v>0</v>
      </c>
      <c r="BH1278" s="210">
        <f>IF(N1278="sníž. přenesená",J1278,0)</f>
        <v>0</v>
      </c>
      <c r="BI1278" s="210">
        <f>IF(N1278="nulová",J1278,0)</f>
        <v>0</v>
      </c>
      <c r="BJ1278" s="19" t="s">
        <v>77</v>
      </c>
      <c r="BK1278" s="210">
        <f>ROUND(I1278*H1278,2)</f>
        <v>0</v>
      </c>
      <c r="BL1278" s="19" t="s">
        <v>216</v>
      </c>
      <c r="BM1278" s="209" t="s">
        <v>1276</v>
      </c>
    </row>
    <row r="1279" s="2" customFormat="1" ht="16.5" customHeight="1">
      <c r="A1279" s="40"/>
      <c r="B1279" s="41"/>
      <c r="C1279" s="198" t="s">
        <v>1277</v>
      </c>
      <c r="D1279" s="198" t="s">
        <v>181</v>
      </c>
      <c r="E1279" s="199" t="s">
        <v>1278</v>
      </c>
      <c r="F1279" s="200" t="s">
        <v>1279</v>
      </c>
      <c r="G1279" s="201" t="s">
        <v>227</v>
      </c>
      <c r="H1279" s="202">
        <v>1</v>
      </c>
      <c r="I1279" s="203"/>
      <c r="J1279" s="204">
        <f>ROUND(I1279*H1279,2)</f>
        <v>0</v>
      </c>
      <c r="K1279" s="200" t="s">
        <v>19</v>
      </c>
      <c r="L1279" s="46"/>
      <c r="M1279" s="205" t="s">
        <v>19</v>
      </c>
      <c r="N1279" s="206" t="s">
        <v>40</v>
      </c>
      <c r="O1279" s="86"/>
      <c r="P1279" s="207">
        <f>O1279*H1279</f>
        <v>0</v>
      </c>
      <c r="Q1279" s="207">
        <v>0</v>
      </c>
      <c r="R1279" s="207">
        <f>Q1279*H1279</f>
        <v>0</v>
      </c>
      <c r="S1279" s="207">
        <v>0</v>
      </c>
      <c r="T1279" s="208">
        <f>S1279*H1279</f>
        <v>0</v>
      </c>
      <c r="U1279" s="40"/>
      <c r="V1279" s="40"/>
      <c r="W1279" s="40"/>
      <c r="X1279" s="40"/>
      <c r="Y1279" s="40"/>
      <c r="Z1279" s="40"/>
      <c r="AA1279" s="40"/>
      <c r="AB1279" s="40"/>
      <c r="AC1279" s="40"/>
      <c r="AD1279" s="40"/>
      <c r="AE1279" s="40"/>
      <c r="AR1279" s="209" t="s">
        <v>216</v>
      </c>
      <c r="AT1279" s="209" t="s">
        <v>181</v>
      </c>
      <c r="AU1279" s="209" t="s">
        <v>77</v>
      </c>
      <c r="AY1279" s="19" t="s">
        <v>180</v>
      </c>
      <c r="BE1279" s="210">
        <f>IF(N1279="základní",J1279,0)</f>
        <v>0</v>
      </c>
      <c r="BF1279" s="210">
        <f>IF(N1279="snížená",J1279,0)</f>
        <v>0</v>
      </c>
      <c r="BG1279" s="210">
        <f>IF(N1279="zákl. přenesená",J1279,0)</f>
        <v>0</v>
      </c>
      <c r="BH1279" s="210">
        <f>IF(N1279="sníž. přenesená",J1279,0)</f>
        <v>0</v>
      </c>
      <c r="BI1279" s="210">
        <f>IF(N1279="nulová",J1279,0)</f>
        <v>0</v>
      </c>
      <c r="BJ1279" s="19" t="s">
        <v>77</v>
      </c>
      <c r="BK1279" s="210">
        <f>ROUND(I1279*H1279,2)</f>
        <v>0</v>
      </c>
      <c r="BL1279" s="19" t="s">
        <v>216</v>
      </c>
      <c r="BM1279" s="209" t="s">
        <v>1280</v>
      </c>
    </row>
    <row r="1280" s="2" customFormat="1" ht="21.75" customHeight="1">
      <c r="A1280" s="40"/>
      <c r="B1280" s="41"/>
      <c r="C1280" s="198" t="s">
        <v>861</v>
      </c>
      <c r="D1280" s="198" t="s">
        <v>181</v>
      </c>
      <c r="E1280" s="199" t="s">
        <v>1281</v>
      </c>
      <c r="F1280" s="200" t="s">
        <v>1282</v>
      </c>
      <c r="G1280" s="201" t="s">
        <v>716</v>
      </c>
      <c r="H1280" s="202">
        <v>2</v>
      </c>
      <c r="I1280" s="203"/>
      <c r="J1280" s="204">
        <f>ROUND(I1280*H1280,2)</f>
        <v>0</v>
      </c>
      <c r="K1280" s="200" t="s">
        <v>19</v>
      </c>
      <c r="L1280" s="46"/>
      <c r="M1280" s="205" t="s">
        <v>19</v>
      </c>
      <c r="N1280" s="206" t="s">
        <v>40</v>
      </c>
      <c r="O1280" s="86"/>
      <c r="P1280" s="207">
        <f>O1280*H1280</f>
        <v>0</v>
      </c>
      <c r="Q1280" s="207">
        <v>0</v>
      </c>
      <c r="R1280" s="207">
        <f>Q1280*H1280</f>
        <v>0</v>
      </c>
      <c r="S1280" s="207">
        <v>0</v>
      </c>
      <c r="T1280" s="208">
        <f>S1280*H1280</f>
        <v>0</v>
      </c>
      <c r="U1280" s="40"/>
      <c r="V1280" s="40"/>
      <c r="W1280" s="40"/>
      <c r="X1280" s="40"/>
      <c r="Y1280" s="40"/>
      <c r="Z1280" s="40"/>
      <c r="AA1280" s="40"/>
      <c r="AB1280" s="40"/>
      <c r="AC1280" s="40"/>
      <c r="AD1280" s="40"/>
      <c r="AE1280" s="40"/>
      <c r="AR1280" s="209" t="s">
        <v>216</v>
      </c>
      <c r="AT1280" s="209" t="s">
        <v>181</v>
      </c>
      <c r="AU1280" s="209" t="s">
        <v>77</v>
      </c>
      <c r="AY1280" s="19" t="s">
        <v>180</v>
      </c>
      <c r="BE1280" s="210">
        <f>IF(N1280="základní",J1280,0)</f>
        <v>0</v>
      </c>
      <c r="BF1280" s="210">
        <f>IF(N1280="snížená",J1280,0)</f>
        <v>0</v>
      </c>
      <c r="BG1280" s="210">
        <f>IF(N1280="zákl. přenesená",J1280,0)</f>
        <v>0</v>
      </c>
      <c r="BH1280" s="210">
        <f>IF(N1280="sníž. přenesená",J1280,0)</f>
        <v>0</v>
      </c>
      <c r="BI1280" s="210">
        <f>IF(N1280="nulová",J1280,0)</f>
        <v>0</v>
      </c>
      <c r="BJ1280" s="19" t="s">
        <v>77</v>
      </c>
      <c r="BK1280" s="210">
        <f>ROUND(I1280*H1280,2)</f>
        <v>0</v>
      </c>
      <c r="BL1280" s="19" t="s">
        <v>216</v>
      </c>
      <c r="BM1280" s="209" t="s">
        <v>1283</v>
      </c>
    </row>
    <row r="1281" s="2" customFormat="1" ht="16.5" customHeight="1">
      <c r="A1281" s="40"/>
      <c r="B1281" s="41"/>
      <c r="C1281" s="198" t="s">
        <v>1284</v>
      </c>
      <c r="D1281" s="198" t="s">
        <v>181</v>
      </c>
      <c r="E1281" s="199" t="s">
        <v>1285</v>
      </c>
      <c r="F1281" s="200" t="s">
        <v>1286</v>
      </c>
      <c r="G1281" s="201" t="s">
        <v>716</v>
      </c>
      <c r="H1281" s="202">
        <v>1</v>
      </c>
      <c r="I1281" s="203"/>
      <c r="J1281" s="204">
        <f>ROUND(I1281*H1281,2)</f>
        <v>0</v>
      </c>
      <c r="K1281" s="200" t="s">
        <v>19</v>
      </c>
      <c r="L1281" s="46"/>
      <c r="M1281" s="205" t="s">
        <v>19</v>
      </c>
      <c r="N1281" s="206" t="s">
        <v>40</v>
      </c>
      <c r="O1281" s="86"/>
      <c r="P1281" s="207">
        <f>O1281*H1281</f>
        <v>0</v>
      </c>
      <c r="Q1281" s="207">
        <v>0</v>
      </c>
      <c r="R1281" s="207">
        <f>Q1281*H1281</f>
        <v>0</v>
      </c>
      <c r="S1281" s="207">
        <v>0</v>
      </c>
      <c r="T1281" s="208">
        <f>S1281*H1281</f>
        <v>0</v>
      </c>
      <c r="U1281" s="40"/>
      <c r="V1281" s="40"/>
      <c r="W1281" s="40"/>
      <c r="X1281" s="40"/>
      <c r="Y1281" s="40"/>
      <c r="Z1281" s="40"/>
      <c r="AA1281" s="40"/>
      <c r="AB1281" s="40"/>
      <c r="AC1281" s="40"/>
      <c r="AD1281" s="40"/>
      <c r="AE1281" s="40"/>
      <c r="AR1281" s="209" t="s">
        <v>216</v>
      </c>
      <c r="AT1281" s="209" t="s">
        <v>181</v>
      </c>
      <c r="AU1281" s="209" t="s">
        <v>77</v>
      </c>
      <c r="AY1281" s="19" t="s">
        <v>180</v>
      </c>
      <c r="BE1281" s="210">
        <f>IF(N1281="základní",J1281,0)</f>
        <v>0</v>
      </c>
      <c r="BF1281" s="210">
        <f>IF(N1281="snížená",J1281,0)</f>
        <v>0</v>
      </c>
      <c r="BG1281" s="210">
        <f>IF(N1281="zákl. přenesená",J1281,0)</f>
        <v>0</v>
      </c>
      <c r="BH1281" s="210">
        <f>IF(N1281="sníž. přenesená",J1281,0)</f>
        <v>0</v>
      </c>
      <c r="BI1281" s="210">
        <f>IF(N1281="nulová",J1281,0)</f>
        <v>0</v>
      </c>
      <c r="BJ1281" s="19" t="s">
        <v>77</v>
      </c>
      <c r="BK1281" s="210">
        <f>ROUND(I1281*H1281,2)</f>
        <v>0</v>
      </c>
      <c r="BL1281" s="19" t="s">
        <v>216</v>
      </c>
      <c r="BM1281" s="209" t="s">
        <v>1287</v>
      </c>
    </row>
    <row r="1282" s="2" customFormat="1" ht="16.5" customHeight="1">
      <c r="A1282" s="40"/>
      <c r="B1282" s="41"/>
      <c r="C1282" s="198" t="s">
        <v>869</v>
      </c>
      <c r="D1282" s="198" t="s">
        <v>181</v>
      </c>
      <c r="E1282" s="199" t="s">
        <v>1288</v>
      </c>
      <c r="F1282" s="200" t="s">
        <v>1289</v>
      </c>
      <c r="G1282" s="201" t="s">
        <v>716</v>
      </c>
      <c r="H1282" s="202">
        <v>1</v>
      </c>
      <c r="I1282" s="203"/>
      <c r="J1282" s="204">
        <f>ROUND(I1282*H1282,2)</f>
        <v>0</v>
      </c>
      <c r="K1282" s="200" t="s">
        <v>19</v>
      </c>
      <c r="L1282" s="46"/>
      <c r="M1282" s="205" t="s">
        <v>19</v>
      </c>
      <c r="N1282" s="206" t="s">
        <v>40</v>
      </c>
      <c r="O1282" s="86"/>
      <c r="P1282" s="207">
        <f>O1282*H1282</f>
        <v>0</v>
      </c>
      <c r="Q1282" s="207">
        <v>0</v>
      </c>
      <c r="R1282" s="207">
        <f>Q1282*H1282</f>
        <v>0</v>
      </c>
      <c r="S1282" s="207">
        <v>0</v>
      </c>
      <c r="T1282" s="208">
        <f>S1282*H1282</f>
        <v>0</v>
      </c>
      <c r="U1282" s="40"/>
      <c r="V1282" s="40"/>
      <c r="W1282" s="40"/>
      <c r="X1282" s="40"/>
      <c r="Y1282" s="40"/>
      <c r="Z1282" s="40"/>
      <c r="AA1282" s="40"/>
      <c r="AB1282" s="40"/>
      <c r="AC1282" s="40"/>
      <c r="AD1282" s="40"/>
      <c r="AE1282" s="40"/>
      <c r="AR1282" s="209" t="s">
        <v>216</v>
      </c>
      <c r="AT1282" s="209" t="s">
        <v>181</v>
      </c>
      <c r="AU1282" s="209" t="s">
        <v>77</v>
      </c>
      <c r="AY1282" s="19" t="s">
        <v>180</v>
      </c>
      <c r="BE1282" s="210">
        <f>IF(N1282="základní",J1282,0)</f>
        <v>0</v>
      </c>
      <c r="BF1282" s="210">
        <f>IF(N1282="snížená",J1282,0)</f>
        <v>0</v>
      </c>
      <c r="BG1282" s="210">
        <f>IF(N1282="zákl. přenesená",J1282,0)</f>
        <v>0</v>
      </c>
      <c r="BH1282" s="210">
        <f>IF(N1282="sníž. přenesená",J1282,0)</f>
        <v>0</v>
      </c>
      <c r="BI1282" s="210">
        <f>IF(N1282="nulová",J1282,0)</f>
        <v>0</v>
      </c>
      <c r="BJ1282" s="19" t="s">
        <v>77</v>
      </c>
      <c r="BK1282" s="210">
        <f>ROUND(I1282*H1282,2)</f>
        <v>0</v>
      </c>
      <c r="BL1282" s="19" t="s">
        <v>216</v>
      </c>
      <c r="BM1282" s="209" t="s">
        <v>1290</v>
      </c>
    </row>
    <row r="1283" s="2" customFormat="1" ht="24.15" customHeight="1">
      <c r="A1283" s="40"/>
      <c r="B1283" s="41"/>
      <c r="C1283" s="198" t="s">
        <v>1291</v>
      </c>
      <c r="D1283" s="198" t="s">
        <v>181</v>
      </c>
      <c r="E1283" s="199" t="s">
        <v>1292</v>
      </c>
      <c r="F1283" s="200" t="s">
        <v>1293</v>
      </c>
      <c r="G1283" s="201" t="s">
        <v>716</v>
      </c>
      <c r="H1283" s="202">
        <v>1</v>
      </c>
      <c r="I1283" s="203"/>
      <c r="J1283" s="204">
        <f>ROUND(I1283*H1283,2)</f>
        <v>0</v>
      </c>
      <c r="K1283" s="200" t="s">
        <v>19</v>
      </c>
      <c r="L1283" s="46"/>
      <c r="M1283" s="205" t="s">
        <v>19</v>
      </c>
      <c r="N1283" s="206" t="s">
        <v>40</v>
      </c>
      <c r="O1283" s="86"/>
      <c r="P1283" s="207">
        <f>O1283*H1283</f>
        <v>0</v>
      </c>
      <c r="Q1283" s="207">
        <v>0</v>
      </c>
      <c r="R1283" s="207">
        <f>Q1283*H1283</f>
        <v>0</v>
      </c>
      <c r="S1283" s="207">
        <v>0</v>
      </c>
      <c r="T1283" s="208">
        <f>S1283*H1283</f>
        <v>0</v>
      </c>
      <c r="U1283" s="40"/>
      <c r="V1283" s="40"/>
      <c r="W1283" s="40"/>
      <c r="X1283" s="40"/>
      <c r="Y1283" s="40"/>
      <c r="Z1283" s="40"/>
      <c r="AA1283" s="40"/>
      <c r="AB1283" s="40"/>
      <c r="AC1283" s="40"/>
      <c r="AD1283" s="40"/>
      <c r="AE1283" s="40"/>
      <c r="AR1283" s="209" t="s">
        <v>216</v>
      </c>
      <c r="AT1283" s="209" t="s">
        <v>181</v>
      </c>
      <c r="AU1283" s="209" t="s">
        <v>77</v>
      </c>
      <c r="AY1283" s="19" t="s">
        <v>180</v>
      </c>
      <c r="BE1283" s="210">
        <f>IF(N1283="základní",J1283,0)</f>
        <v>0</v>
      </c>
      <c r="BF1283" s="210">
        <f>IF(N1283="snížená",J1283,0)</f>
        <v>0</v>
      </c>
      <c r="BG1283" s="210">
        <f>IF(N1283="zákl. přenesená",J1283,0)</f>
        <v>0</v>
      </c>
      <c r="BH1283" s="210">
        <f>IF(N1283="sníž. přenesená",J1283,0)</f>
        <v>0</v>
      </c>
      <c r="BI1283" s="210">
        <f>IF(N1283="nulová",J1283,0)</f>
        <v>0</v>
      </c>
      <c r="BJ1283" s="19" t="s">
        <v>77</v>
      </c>
      <c r="BK1283" s="210">
        <f>ROUND(I1283*H1283,2)</f>
        <v>0</v>
      </c>
      <c r="BL1283" s="19" t="s">
        <v>216</v>
      </c>
      <c r="BM1283" s="209" t="s">
        <v>1294</v>
      </c>
    </row>
    <row r="1284" s="2" customFormat="1" ht="33" customHeight="1">
      <c r="A1284" s="40"/>
      <c r="B1284" s="41"/>
      <c r="C1284" s="198" t="s">
        <v>875</v>
      </c>
      <c r="D1284" s="198" t="s">
        <v>181</v>
      </c>
      <c r="E1284" s="199" t="s">
        <v>1295</v>
      </c>
      <c r="F1284" s="200" t="s">
        <v>1296</v>
      </c>
      <c r="G1284" s="201" t="s">
        <v>823</v>
      </c>
      <c r="H1284" s="271"/>
      <c r="I1284" s="203"/>
      <c r="J1284" s="204">
        <f>ROUND(I1284*H1284,2)</f>
        <v>0</v>
      </c>
      <c r="K1284" s="200" t="s">
        <v>19</v>
      </c>
      <c r="L1284" s="46"/>
      <c r="M1284" s="205" t="s">
        <v>19</v>
      </c>
      <c r="N1284" s="206" t="s">
        <v>40</v>
      </c>
      <c r="O1284" s="86"/>
      <c r="P1284" s="207">
        <f>O1284*H1284</f>
        <v>0</v>
      </c>
      <c r="Q1284" s="207">
        <v>0</v>
      </c>
      <c r="R1284" s="207">
        <f>Q1284*H1284</f>
        <v>0</v>
      </c>
      <c r="S1284" s="207">
        <v>0</v>
      </c>
      <c r="T1284" s="208">
        <f>S1284*H1284</f>
        <v>0</v>
      </c>
      <c r="U1284" s="40"/>
      <c r="V1284" s="40"/>
      <c r="W1284" s="40"/>
      <c r="X1284" s="40"/>
      <c r="Y1284" s="40"/>
      <c r="Z1284" s="40"/>
      <c r="AA1284" s="40"/>
      <c r="AB1284" s="40"/>
      <c r="AC1284" s="40"/>
      <c r="AD1284" s="40"/>
      <c r="AE1284" s="40"/>
      <c r="AR1284" s="209" t="s">
        <v>216</v>
      </c>
      <c r="AT1284" s="209" t="s">
        <v>181</v>
      </c>
      <c r="AU1284" s="209" t="s">
        <v>77</v>
      </c>
      <c r="AY1284" s="19" t="s">
        <v>180</v>
      </c>
      <c r="BE1284" s="210">
        <f>IF(N1284="základní",J1284,0)</f>
        <v>0</v>
      </c>
      <c r="BF1284" s="210">
        <f>IF(N1284="snížená",J1284,0)</f>
        <v>0</v>
      </c>
      <c r="BG1284" s="210">
        <f>IF(N1284="zákl. přenesená",J1284,0)</f>
        <v>0</v>
      </c>
      <c r="BH1284" s="210">
        <f>IF(N1284="sníž. přenesená",J1284,0)</f>
        <v>0</v>
      </c>
      <c r="BI1284" s="210">
        <f>IF(N1284="nulová",J1284,0)</f>
        <v>0</v>
      </c>
      <c r="BJ1284" s="19" t="s">
        <v>77</v>
      </c>
      <c r="BK1284" s="210">
        <f>ROUND(I1284*H1284,2)</f>
        <v>0</v>
      </c>
      <c r="BL1284" s="19" t="s">
        <v>216</v>
      </c>
      <c r="BM1284" s="209" t="s">
        <v>1297</v>
      </c>
    </row>
    <row r="1285" s="11" customFormat="1" ht="25.92" customHeight="1">
      <c r="A1285" s="11"/>
      <c r="B1285" s="184"/>
      <c r="C1285" s="185"/>
      <c r="D1285" s="186" t="s">
        <v>68</v>
      </c>
      <c r="E1285" s="187" t="s">
        <v>1298</v>
      </c>
      <c r="F1285" s="187" t="s">
        <v>1299</v>
      </c>
      <c r="G1285" s="185"/>
      <c r="H1285" s="185"/>
      <c r="I1285" s="188"/>
      <c r="J1285" s="189">
        <f>BK1285</f>
        <v>0</v>
      </c>
      <c r="K1285" s="185"/>
      <c r="L1285" s="190"/>
      <c r="M1285" s="191"/>
      <c r="N1285" s="192"/>
      <c r="O1285" s="192"/>
      <c r="P1285" s="193">
        <f>SUM(P1286:P1312)</f>
        <v>0</v>
      </c>
      <c r="Q1285" s="192"/>
      <c r="R1285" s="193">
        <f>SUM(R1286:R1312)</f>
        <v>0</v>
      </c>
      <c r="S1285" s="192"/>
      <c r="T1285" s="194">
        <f>SUM(T1286:T1312)</f>
        <v>0</v>
      </c>
      <c r="U1285" s="11"/>
      <c r="V1285" s="11"/>
      <c r="W1285" s="11"/>
      <c r="X1285" s="11"/>
      <c r="Y1285" s="11"/>
      <c r="Z1285" s="11"/>
      <c r="AA1285" s="11"/>
      <c r="AB1285" s="11"/>
      <c r="AC1285" s="11"/>
      <c r="AD1285" s="11"/>
      <c r="AE1285" s="11"/>
      <c r="AR1285" s="195" t="s">
        <v>79</v>
      </c>
      <c r="AT1285" s="196" t="s">
        <v>68</v>
      </c>
      <c r="AU1285" s="196" t="s">
        <v>69</v>
      </c>
      <c r="AY1285" s="195" t="s">
        <v>180</v>
      </c>
      <c r="BK1285" s="197">
        <f>SUM(BK1286:BK1312)</f>
        <v>0</v>
      </c>
    </row>
    <row r="1286" s="2" customFormat="1" ht="33" customHeight="1">
      <c r="A1286" s="40"/>
      <c r="B1286" s="41"/>
      <c r="C1286" s="198" t="s">
        <v>1300</v>
      </c>
      <c r="D1286" s="198" t="s">
        <v>181</v>
      </c>
      <c r="E1286" s="199" t="s">
        <v>1301</v>
      </c>
      <c r="F1286" s="200" t="s">
        <v>1302</v>
      </c>
      <c r="G1286" s="201" t="s">
        <v>307</v>
      </c>
      <c r="H1286" s="202">
        <v>49.275399999999998</v>
      </c>
      <c r="I1286" s="203"/>
      <c r="J1286" s="204">
        <f>ROUND(I1286*H1286,2)</f>
        <v>0</v>
      </c>
      <c r="K1286" s="200" t="s">
        <v>19</v>
      </c>
      <c r="L1286" s="46"/>
      <c r="M1286" s="205" t="s">
        <v>19</v>
      </c>
      <c r="N1286" s="206" t="s">
        <v>40</v>
      </c>
      <c r="O1286" s="86"/>
      <c r="P1286" s="207">
        <f>O1286*H1286</f>
        <v>0</v>
      </c>
      <c r="Q1286" s="207">
        <v>0</v>
      </c>
      <c r="R1286" s="207">
        <f>Q1286*H1286</f>
        <v>0</v>
      </c>
      <c r="S1286" s="207">
        <v>0</v>
      </c>
      <c r="T1286" s="208">
        <f>S1286*H1286</f>
        <v>0</v>
      </c>
      <c r="U1286" s="40"/>
      <c r="V1286" s="40"/>
      <c r="W1286" s="40"/>
      <c r="X1286" s="40"/>
      <c r="Y1286" s="40"/>
      <c r="Z1286" s="40"/>
      <c r="AA1286" s="40"/>
      <c r="AB1286" s="40"/>
      <c r="AC1286" s="40"/>
      <c r="AD1286" s="40"/>
      <c r="AE1286" s="40"/>
      <c r="AR1286" s="209" t="s">
        <v>216</v>
      </c>
      <c r="AT1286" s="209" t="s">
        <v>181</v>
      </c>
      <c r="AU1286" s="209" t="s">
        <v>77</v>
      </c>
      <c r="AY1286" s="19" t="s">
        <v>180</v>
      </c>
      <c r="BE1286" s="210">
        <f>IF(N1286="základní",J1286,0)</f>
        <v>0</v>
      </c>
      <c r="BF1286" s="210">
        <f>IF(N1286="snížená",J1286,0)</f>
        <v>0</v>
      </c>
      <c r="BG1286" s="210">
        <f>IF(N1286="zákl. přenesená",J1286,0)</f>
        <v>0</v>
      </c>
      <c r="BH1286" s="210">
        <f>IF(N1286="sníž. přenesená",J1286,0)</f>
        <v>0</v>
      </c>
      <c r="BI1286" s="210">
        <f>IF(N1286="nulová",J1286,0)</f>
        <v>0</v>
      </c>
      <c r="BJ1286" s="19" t="s">
        <v>77</v>
      </c>
      <c r="BK1286" s="210">
        <f>ROUND(I1286*H1286,2)</f>
        <v>0</v>
      </c>
      <c r="BL1286" s="19" t="s">
        <v>216</v>
      </c>
      <c r="BM1286" s="209" t="s">
        <v>1303</v>
      </c>
    </row>
    <row r="1287" s="12" customFormat="1">
      <c r="A1287" s="12"/>
      <c r="B1287" s="211"/>
      <c r="C1287" s="212"/>
      <c r="D1287" s="213" t="s">
        <v>189</v>
      </c>
      <c r="E1287" s="214" t="s">
        <v>19</v>
      </c>
      <c r="F1287" s="215" t="s">
        <v>1304</v>
      </c>
      <c r="G1287" s="212"/>
      <c r="H1287" s="216">
        <v>26.686</v>
      </c>
      <c r="I1287" s="217"/>
      <c r="J1287" s="212"/>
      <c r="K1287" s="212"/>
      <c r="L1287" s="218"/>
      <c r="M1287" s="219"/>
      <c r="N1287" s="220"/>
      <c r="O1287" s="220"/>
      <c r="P1287" s="220"/>
      <c r="Q1287" s="220"/>
      <c r="R1287" s="220"/>
      <c r="S1287" s="220"/>
      <c r="T1287" s="221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T1287" s="222" t="s">
        <v>189</v>
      </c>
      <c r="AU1287" s="222" t="s">
        <v>77</v>
      </c>
      <c r="AV1287" s="12" t="s">
        <v>79</v>
      </c>
      <c r="AW1287" s="12" t="s">
        <v>31</v>
      </c>
      <c r="AX1287" s="12" t="s">
        <v>69</v>
      </c>
      <c r="AY1287" s="222" t="s">
        <v>180</v>
      </c>
    </row>
    <row r="1288" s="12" customFormat="1">
      <c r="A1288" s="12"/>
      <c r="B1288" s="211"/>
      <c r="C1288" s="212"/>
      <c r="D1288" s="213" t="s">
        <v>189</v>
      </c>
      <c r="E1288" s="214" t="s">
        <v>19</v>
      </c>
      <c r="F1288" s="215" t="s">
        <v>1305</v>
      </c>
      <c r="G1288" s="212"/>
      <c r="H1288" s="216">
        <v>-2.6400000000000001</v>
      </c>
      <c r="I1288" s="217"/>
      <c r="J1288" s="212"/>
      <c r="K1288" s="212"/>
      <c r="L1288" s="218"/>
      <c r="M1288" s="219"/>
      <c r="N1288" s="220"/>
      <c r="O1288" s="220"/>
      <c r="P1288" s="220"/>
      <c r="Q1288" s="220"/>
      <c r="R1288" s="220"/>
      <c r="S1288" s="220"/>
      <c r="T1288" s="221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T1288" s="222" t="s">
        <v>189</v>
      </c>
      <c r="AU1288" s="222" t="s">
        <v>77</v>
      </c>
      <c r="AV1288" s="12" t="s">
        <v>79</v>
      </c>
      <c r="AW1288" s="12" t="s">
        <v>31</v>
      </c>
      <c r="AX1288" s="12" t="s">
        <v>69</v>
      </c>
      <c r="AY1288" s="222" t="s">
        <v>180</v>
      </c>
    </row>
    <row r="1289" s="15" customFormat="1">
      <c r="A1289" s="15"/>
      <c r="B1289" s="248"/>
      <c r="C1289" s="249"/>
      <c r="D1289" s="213" t="s">
        <v>189</v>
      </c>
      <c r="E1289" s="250" t="s">
        <v>19</v>
      </c>
      <c r="F1289" s="251" t="s">
        <v>256</v>
      </c>
      <c r="G1289" s="249"/>
      <c r="H1289" s="252">
        <v>24.045999999999999</v>
      </c>
      <c r="I1289" s="253"/>
      <c r="J1289" s="249"/>
      <c r="K1289" s="249"/>
      <c r="L1289" s="254"/>
      <c r="M1289" s="255"/>
      <c r="N1289" s="256"/>
      <c r="O1289" s="256"/>
      <c r="P1289" s="256"/>
      <c r="Q1289" s="256"/>
      <c r="R1289" s="256"/>
      <c r="S1289" s="256"/>
      <c r="T1289" s="257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T1289" s="258" t="s">
        <v>189</v>
      </c>
      <c r="AU1289" s="258" t="s">
        <v>77</v>
      </c>
      <c r="AV1289" s="15" t="s">
        <v>195</v>
      </c>
      <c r="AW1289" s="15" t="s">
        <v>31</v>
      </c>
      <c r="AX1289" s="15" t="s">
        <v>69</v>
      </c>
      <c r="AY1289" s="258" t="s">
        <v>180</v>
      </c>
    </row>
    <row r="1290" s="12" customFormat="1">
      <c r="A1290" s="12"/>
      <c r="B1290" s="211"/>
      <c r="C1290" s="212"/>
      <c r="D1290" s="213" t="s">
        <v>189</v>
      </c>
      <c r="E1290" s="214" t="s">
        <v>19</v>
      </c>
      <c r="F1290" s="215" t="s">
        <v>1306</v>
      </c>
      <c r="G1290" s="212"/>
      <c r="H1290" s="216">
        <v>26.805399999999999</v>
      </c>
      <c r="I1290" s="217"/>
      <c r="J1290" s="212"/>
      <c r="K1290" s="212"/>
      <c r="L1290" s="218"/>
      <c r="M1290" s="219"/>
      <c r="N1290" s="220"/>
      <c r="O1290" s="220"/>
      <c r="P1290" s="220"/>
      <c r="Q1290" s="220"/>
      <c r="R1290" s="220"/>
      <c r="S1290" s="220"/>
      <c r="T1290" s="221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T1290" s="222" t="s">
        <v>189</v>
      </c>
      <c r="AU1290" s="222" t="s">
        <v>77</v>
      </c>
      <c r="AV1290" s="12" t="s">
        <v>79</v>
      </c>
      <c r="AW1290" s="12" t="s">
        <v>31</v>
      </c>
      <c r="AX1290" s="12" t="s">
        <v>69</v>
      </c>
      <c r="AY1290" s="222" t="s">
        <v>180</v>
      </c>
    </row>
    <row r="1291" s="12" customFormat="1">
      <c r="A1291" s="12"/>
      <c r="B1291" s="211"/>
      <c r="C1291" s="212"/>
      <c r="D1291" s="213" t="s">
        <v>189</v>
      </c>
      <c r="E1291" s="214" t="s">
        <v>19</v>
      </c>
      <c r="F1291" s="215" t="s">
        <v>1307</v>
      </c>
      <c r="G1291" s="212"/>
      <c r="H1291" s="216">
        <v>-1.5760000000000001</v>
      </c>
      <c r="I1291" s="217"/>
      <c r="J1291" s="212"/>
      <c r="K1291" s="212"/>
      <c r="L1291" s="218"/>
      <c r="M1291" s="219"/>
      <c r="N1291" s="220"/>
      <c r="O1291" s="220"/>
      <c r="P1291" s="220"/>
      <c r="Q1291" s="220"/>
      <c r="R1291" s="220"/>
      <c r="S1291" s="220"/>
      <c r="T1291" s="221"/>
      <c r="U1291" s="12"/>
      <c r="V1291" s="12"/>
      <c r="W1291" s="12"/>
      <c r="X1291" s="12"/>
      <c r="Y1291" s="12"/>
      <c r="Z1291" s="12"/>
      <c r="AA1291" s="12"/>
      <c r="AB1291" s="12"/>
      <c r="AC1291" s="12"/>
      <c r="AD1291" s="12"/>
      <c r="AE1291" s="12"/>
      <c r="AT1291" s="222" t="s">
        <v>189</v>
      </c>
      <c r="AU1291" s="222" t="s">
        <v>77</v>
      </c>
      <c r="AV1291" s="12" t="s">
        <v>79</v>
      </c>
      <c r="AW1291" s="12" t="s">
        <v>31</v>
      </c>
      <c r="AX1291" s="12" t="s">
        <v>69</v>
      </c>
      <c r="AY1291" s="222" t="s">
        <v>180</v>
      </c>
    </row>
    <row r="1292" s="15" customFormat="1">
      <c r="A1292" s="15"/>
      <c r="B1292" s="248"/>
      <c r="C1292" s="249"/>
      <c r="D1292" s="213" t="s">
        <v>189</v>
      </c>
      <c r="E1292" s="250" t="s">
        <v>19</v>
      </c>
      <c r="F1292" s="251" t="s">
        <v>256</v>
      </c>
      <c r="G1292" s="249"/>
      <c r="H1292" s="252">
        <v>25.229399999999998</v>
      </c>
      <c r="I1292" s="253"/>
      <c r="J1292" s="249"/>
      <c r="K1292" s="249"/>
      <c r="L1292" s="254"/>
      <c r="M1292" s="255"/>
      <c r="N1292" s="256"/>
      <c r="O1292" s="256"/>
      <c r="P1292" s="256"/>
      <c r="Q1292" s="256"/>
      <c r="R1292" s="256"/>
      <c r="S1292" s="256"/>
      <c r="T1292" s="257"/>
      <c r="U1292" s="15"/>
      <c r="V1292" s="15"/>
      <c r="W1292" s="15"/>
      <c r="X1292" s="15"/>
      <c r="Y1292" s="15"/>
      <c r="Z1292" s="15"/>
      <c r="AA1292" s="15"/>
      <c r="AB1292" s="15"/>
      <c r="AC1292" s="15"/>
      <c r="AD1292" s="15"/>
      <c r="AE1292" s="15"/>
      <c r="AT1292" s="258" t="s">
        <v>189</v>
      </c>
      <c r="AU1292" s="258" t="s">
        <v>77</v>
      </c>
      <c r="AV1292" s="15" t="s">
        <v>195</v>
      </c>
      <c r="AW1292" s="15" t="s">
        <v>31</v>
      </c>
      <c r="AX1292" s="15" t="s">
        <v>69</v>
      </c>
      <c r="AY1292" s="258" t="s">
        <v>180</v>
      </c>
    </row>
    <row r="1293" s="13" customFormat="1">
      <c r="A1293" s="13"/>
      <c r="B1293" s="223"/>
      <c r="C1293" s="224"/>
      <c r="D1293" s="213" t="s">
        <v>189</v>
      </c>
      <c r="E1293" s="225" t="s">
        <v>19</v>
      </c>
      <c r="F1293" s="226" t="s">
        <v>194</v>
      </c>
      <c r="G1293" s="224"/>
      <c r="H1293" s="227">
        <v>49.275399999999998</v>
      </c>
      <c r="I1293" s="228"/>
      <c r="J1293" s="224"/>
      <c r="K1293" s="224"/>
      <c r="L1293" s="229"/>
      <c r="M1293" s="230"/>
      <c r="N1293" s="231"/>
      <c r="O1293" s="231"/>
      <c r="P1293" s="231"/>
      <c r="Q1293" s="231"/>
      <c r="R1293" s="231"/>
      <c r="S1293" s="231"/>
      <c r="T1293" s="232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3" t="s">
        <v>189</v>
      </c>
      <c r="AU1293" s="233" t="s">
        <v>77</v>
      </c>
      <c r="AV1293" s="13" t="s">
        <v>185</v>
      </c>
      <c r="AW1293" s="13" t="s">
        <v>31</v>
      </c>
      <c r="AX1293" s="13" t="s">
        <v>77</v>
      </c>
      <c r="AY1293" s="233" t="s">
        <v>180</v>
      </c>
    </row>
    <row r="1294" s="2" customFormat="1" ht="55.5" customHeight="1">
      <c r="A1294" s="40"/>
      <c r="B1294" s="41"/>
      <c r="C1294" s="198" t="s">
        <v>878</v>
      </c>
      <c r="D1294" s="198" t="s">
        <v>181</v>
      </c>
      <c r="E1294" s="199" t="s">
        <v>1308</v>
      </c>
      <c r="F1294" s="200" t="s">
        <v>1309</v>
      </c>
      <c r="G1294" s="201" t="s">
        <v>307</v>
      </c>
      <c r="H1294" s="202">
        <v>49.275399999999998</v>
      </c>
      <c r="I1294" s="203"/>
      <c r="J1294" s="204">
        <f>ROUND(I1294*H1294,2)</f>
        <v>0</v>
      </c>
      <c r="K1294" s="200" t="s">
        <v>19</v>
      </c>
      <c r="L1294" s="46"/>
      <c r="M1294" s="205" t="s">
        <v>19</v>
      </c>
      <c r="N1294" s="206" t="s">
        <v>40</v>
      </c>
      <c r="O1294" s="86"/>
      <c r="P1294" s="207">
        <f>O1294*H1294</f>
        <v>0</v>
      </c>
      <c r="Q1294" s="207">
        <v>0</v>
      </c>
      <c r="R1294" s="207">
        <f>Q1294*H1294</f>
        <v>0</v>
      </c>
      <c r="S1294" s="207">
        <v>0</v>
      </c>
      <c r="T1294" s="208">
        <f>S1294*H1294</f>
        <v>0</v>
      </c>
      <c r="U1294" s="40"/>
      <c r="V1294" s="40"/>
      <c r="W1294" s="40"/>
      <c r="X1294" s="40"/>
      <c r="Y1294" s="40"/>
      <c r="Z1294" s="40"/>
      <c r="AA1294" s="40"/>
      <c r="AB1294" s="40"/>
      <c r="AC1294" s="40"/>
      <c r="AD1294" s="40"/>
      <c r="AE1294" s="40"/>
      <c r="AR1294" s="209" t="s">
        <v>216</v>
      </c>
      <c r="AT1294" s="209" t="s">
        <v>181</v>
      </c>
      <c r="AU1294" s="209" t="s">
        <v>77</v>
      </c>
      <c r="AY1294" s="19" t="s">
        <v>180</v>
      </c>
      <c r="BE1294" s="210">
        <f>IF(N1294="základní",J1294,0)</f>
        <v>0</v>
      </c>
      <c r="BF1294" s="210">
        <f>IF(N1294="snížená",J1294,0)</f>
        <v>0</v>
      </c>
      <c r="BG1294" s="210">
        <f>IF(N1294="zákl. přenesená",J1294,0)</f>
        <v>0</v>
      </c>
      <c r="BH1294" s="210">
        <f>IF(N1294="sníž. přenesená",J1294,0)</f>
        <v>0</v>
      </c>
      <c r="BI1294" s="210">
        <f>IF(N1294="nulová",J1294,0)</f>
        <v>0</v>
      </c>
      <c r="BJ1294" s="19" t="s">
        <v>77</v>
      </c>
      <c r="BK1294" s="210">
        <f>ROUND(I1294*H1294,2)</f>
        <v>0</v>
      </c>
      <c r="BL1294" s="19" t="s">
        <v>216</v>
      </c>
      <c r="BM1294" s="209" t="s">
        <v>1310</v>
      </c>
    </row>
    <row r="1295" s="12" customFormat="1">
      <c r="A1295" s="12"/>
      <c r="B1295" s="211"/>
      <c r="C1295" s="212"/>
      <c r="D1295" s="213" t="s">
        <v>189</v>
      </c>
      <c r="E1295" s="214" t="s">
        <v>19</v>
      </c>
      <c r="F1295" s="215" t="s">
        <v>1311</v>
      </c>
      <c r="G1295" s="212"/>
      <c r="H1295" s="216">
        <v>26.686</v>
      </c>
      <c r="I1295" s="217"/>
      <c r="J1295" s="212"/>
      <c r="K1295" s="212"/>
      <c r="L1295" s="218"/>
      <c r="M1295" s="219"/>
      <c r="N1295" s="220"/>
      <c r="O1295" s="220"/>
      <c r="P1295" s="220"/>
      <c r="Q1295" s="220"/>
      <c r="R1295" s="220"/>
      <c r="S1295" s="220"/>
      <c r="T1295" s="221"/>
      <c r="U1295" s="12"/>
      <c r="V1295" s="12"/>
      <c r="W1295" s="12"/>
      <c r="X1295" s="12"/>
      <c r="Y1295" s="12"/>
      <c r="Z1295" s="12"/>
      <c r="AA1295" s="12"/>
      <c r="AB1295" s="12"/>
      <c r="AC1295" s="12"/>
      <c r="AD1295" s="12"/>
      <c r="AE1295" s="12"/>
      <c r="AT1295" s="222" t="s">
        <v>189</v>
      </c>
      <c r="AU1295" s="222" t="s">
        <v>77</v>
      </c>
      <c r="AV1295" s="12" t="s">
        <v>79</v>
      </c>
      <c r="AW1295" s="12" t="s">
        <v>31</v>
      </c>
      <c r="AX1295" s="12" t="s">
        <v>69</v>
      </c>
      <c r="AY1295" s="222" t="s">
        <v>180</v>
      </c>
    </row>
    <row r="1296" s="12" customFormat="1">
      <c r="A1296" s="12"/>
      <c r="B1296" s="211"/>
      <c r="C1296" s="212"/>
      <c r="D1296" s="213" t="s">
        <v>189</v>
      </c>
      <c r="E1296" s="214" t="s">
        <v>19</v>
      </c>
      <c r="F1296" s="215" t="s">
        <v>1305</v>
      </c>
      <c r="G1296" s="212"/>
      <c r="H1296" s="216">
        <v>-2.6400000000000001</v>
      </c>
      <c r="I1296" s="217"/>
      <c r="J1296" s="212"/>
      <c r="K1296" s="212"/>
      <c r="L1296" s="218"/>
      <c r="M1296" s="219"/>
      <c r="N1296" s="220"/>
      <c r="O1296" s="220"/>
      <c r="P1296" s="220"/>
      <c r="Q1296" s="220"/>
      <c r="R1296" s="220"/>
      <c r="S1296" s="220"/>
      <c r="T1296" s="221"/>
      <c r="U1296" s="12"/>
      <c r="V1296" s="12"/>
      <c r="W1296" s="12"/>
      <c r="X1296" s="12"/>
      <c r="Y1296" s="12"/>
      <c r="Z1296" s="12"/>
      <c r="AA1296" s="12"/>
      <c r="AB1296" s="12"/>
      <c r="AC1296" s="12"/>
      <c r="AD1296" s="12"/>
      <c r="AE1296" s="12"/>
      <c r="AT1296" s="222" t="s">
        <v>189</v>
      </c>
      <c r="AU1296" s="222" t="s">
        <v>77</v>
      </c>
      <c r="AV1296" s="12" t="s">
        <v>79</v>
      </c>
      <c r="AW1296" s="12" t="s">
        <v>31</v>
      </c>
      <c r="AX1296" s="12" t="s">
        <v>69</v>
      </c>
      <c r="AY1296" s="222" t="s">
        <v>180</v>
      </c>
    </row>
    <row r="1297" s="15" customFormat="1">
      <c r="A1297" s="15"/>
      <c r="B1297" s="248"/>
      <c r="C1297" s="249"/>
      <c r="D1297" s="213" t="s">
        <v>189</v>
      </c>
      <c r="E1297" s="250" t="s">
        <v>19</v>
      </c>
      <c r="F1297" s="251" t="s">
        <v>256</v>
      </c>
      <c r="G1297" s="249"/>
      <c r="H1297" s="252">
        <v>24.045999999999999</v>
      </c>
      <c r="I1297" s="253"/>
      <c r="J1297" s="249"/>
      <c r="K1297" s="249"/>
      <c r="L1297" s="254"/>
      <c r="M1297" s="255"/>
      <c r="N1297" s="256"/>
      <c r="O1297" s="256"/>
      <c r="P1297" s="256"/>
      <c r="Q1297" s="256"/>
      <c r="R1297" s="256"/>
      <c r="S1297" s="256"/>
      <c r="T1297" s="257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T1297" s="258" t="s">
        <v>189</v>
      </c>
      <c r="AU1297" s="258" t="s">
        <v>77</v>
      </c>
      <c r="AV1297" s="15" t="s">
        <v>195</v>
      </c>
      <c r="AW1297" s="15" t="s">
        <v>31</v>
      </c>
      <c r="AX1297" s="15" t="s">
        <v>69</v>
      </c>
      <c r="AY1297" s="258" t="s">
        <v>180</v>
      </c>
    </row>
    <row r="1298" s="12" customFormat="1">
      <c r="A1298" s="12"/>
      <c r="B1298" s="211"/>
      <c r="C1298" s="212"/>
      <c r="D1298" s="213" t="s">
        <v>189</v>
      </c>
      <c r="E1298" s="214" t="s">
        <v>19</v>
      </c>
      <c r="F1298" s="215" t="s">
        <v>1312</v>
      </c>
      <c r="G1298" s="212"/>
      <c r="H1298" s="216">
        <v>26.805399999999999</v>
      </c>
      <c r="I1298" s="217"/>
      <c r="J1298" s="212"/>
      <c r="K1298" s="212"/>
      <c r="L1298" s="218"/>
      <c r="M1298" s="219"/>
      <c r="N1298" s="220"/>
      <c r="O1298" s="220"/>
      <c r="P1298" s="220"/>
      <c r="Q1298" s="220"/>
      <c r="R1298" s="220"/>
      <c r="S1298" s="220"/>
      <c r="T1298" s="221"/>
      <c r="U1298" s="12"/>
      <c r="V1298" s="12"/>
      <c r="W1298" s="12"/>
      <c r="X1298" s="12"/>
      <c r="Y1298" s="12"/>
      <c r="Z1298" s="12"/>
      <c r="AA1298" s="12"/>
      <c r="AB1298" s="12"/>
      <c r="AC1298" s="12"/>
      <c r="AD1298" s="12"/>
      <c r="AE1298" s="12"/>
      <c r="AT1298" s="222" t="s">
        <v>189</v>
      </c>
      <c r="AU1298" s="222" t="s">
        <v>77</v>
      </c>
      <c r="AV1298" s="12" t="s">
        <v>79</v>
      </c>
      <c r="AW1298" s="12" t="s">
        <v>31</v>
      </c>
      <c r="AX1298" s="12" t="s">
        <v>69</v>
      </c>
      <c r="AY1298" s="222" t="s">
        <v>180</v>
      </c>
    </row>
    <row r="1299" s="12" customFormat="1">
      <c r="A1299" s="12"/>
      <c r="B1299" s="211"/>
      <c r="C1299" s="212"/>
      <c r="D1299" s="213" t="s">
        <v>189</v>
      </c>
      <c r="E1299" s="214" t="s">
        <v>19</v>
      </c>
      <c r="F1299" s="215" t="s">
        <v>1307</v>
      </c>
      <c r="G1299" s="212"/>
      <c r="H1299" s="216">
        <v>-1.5760000000000001</v>
      </c>
      <c r="I1299" s="217"/>
      <c r="J1299" s="212"/>
      <c r="K1299" s="212"/>
      <c r="L1299" s="218"/>
      <c r="M1299" s="219"/>
      <c r="N1299" s="220"/>
      <c r="O1299" s="220"/>
      <c r="P1299" s="220"/>
      <c r="Q1299" s="220"/>
      <c r="R1299" s="220"/>
      <c r="S1299" s="220"/>
      <c r="T1299" s="221"/>
      <c r="U1299" s="12"/>
      <c r="V1299" s="12"/>
      <c r="W1299" s="12"/>
      <c r="X1299" s="12"/>
      <c r="Y1299" s="12"/>
      <c r="Z1299" s="12"/>
      <c r="AA1299" s="12"/>
      <c r="AB1299" s="12"/>
      <c r="AC1299" s="12"/>
      <c r="AD1299" s="12"/>
      <c r="AE1299" s="12"/>
      <c r="AT1299" s="222" t="s">
        <v>189</v>
      </c>
      <c r="AU1299" s="222" t="s">
        <v>77</v>
      </c>
      <c r="AV1299" s="12" t="s">
        <v>79</v>
      </c>
      <c r="AW1299" s="12" t="s">
        <v>31</v>
      </c>
      <c r="AX1299" s="12" t="s">
        <v>69</v>
      </c>
      <c r="AY1299" s="222" t="s">
        <v>180</v>
      </c>
    </row>
    <row r="1300" s="15" customFormat="1">
      <c r="A1300" s="15"/>
      <c r="B1300" s="248"/>
      <c r="C1300" s="249"/>
      <c r="D1300" s="213" t="s">
        <v>189</v>
      </c>
      <c r="E1300" s="250" t="s">
        <v>19</v>
      </c>
      <c r="F1300" s="251" t="s">
        <v>256</v>
      </c>
      <c r="G1300" s="249"/>
      <c r="H1300" s="252">
        <v>25.229399999999998</v>
      </c>
      <c r="I1300" s="253"/>
      <c r="J1300" s="249"/>
      <c r="K1300" s="249"/>
      <c r="L1300" s="254"/>
      <c r="M1300" s="255"/>
      <c r="N1300" s="256"/>
      <c r="O1300" s="256"/>
      <c r="P1300" s="256"/>
      <c r="Q1300" s="256"/>
      <c r="R1300" s="256"/>
      <c r="S1300" s="256"/>
      <c r="T1300" s="257"/>
      <c r="U1300" s="15"/>
      <c r="V1300" s="15"/>
      <c r="W1300" s="15"/>
      <c r="X1300" s="15"/>
      <c r="Y1300" s="15"/>
      <c r="Z1300" s="15"/>
      <c r="AA1300" s="15"/>
      <c r="AB1300" s="15"/>
      <c r="AC1300" s="15"/>
      <c r="AD1300" s="15"/>
      <c r="AE1300" s="15"/>
      <c r="AT1300" s="258" t="s">
        <v>189</v>
      </c>
      <c r="AU1300" s="258" t="s">
        <v>77</v>
      </c>
      <c r="AV1300" s="15" t="s">
        <v>195</v>
      </c>
      <c r="AW1300" s="15" t="s">
        <v>31</v>
      </c>
      <c r="AX1300" s="15" t="s">
        <v>69</v>
      </c>
      <c r="AY1300" s="258" t="s">
        <v>180</v>
      </c>
    </row>
    <row r="1301" s="13" customFormat="1">
      <c r="A1301" s="13"/>
      <c r="B1301" s="223"/>
      <c r="C1301" s="224"/>
      <c r="D1301" s="213" t="s">
        <v>189</v>
      </c>
      <c r="E1301" s="225" t="s">
        <v>19</v>
      </c>
      <c r="F1301" s="226" t="s">
        <v>194</v>
      </c>
      <c r="G1301" s="224"/>
      <c r="H1301" s="227">
        <v>49.275399999999998</v>
      </c>
      <c r="I1301" s="228"/>
      <c r="J1301" s="224"/>
      <c r="K1301" s="224"/>
      <c r="L1301" s="229"/>
      <c r="M1301" s="230"/>
      <c r="N1301" s="231"/>
      <c r="O1301" s="231"/>
      <c r="P1301" s="231"/>
      <c r="Q1301" s="231"/>
      <c r="R1301" s="231"/>
      <c r="S1301" s="231"/>
      <c r="T1301" s="232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3" t="s">
        <v>189</v>
      </c>
      <c r="AU1301" s="233" t="s">
        <v>77</v>
      </c>
      <c r="AV1301" s="13" t="s">
        <v>185</v>
      </c>
      <c r="AW1301" s="13" t="s">
        <v>31</v>
      </c>
      <c r="AX1301" s="13" t="s">
        <v>77</v>
      </c>
      <c r="AY1301" s="233" t="s">
        <v>180</v>
      </c>
    </row>
    <row r="1302" s="2" customFormat="1" ht="16.5" customHeight="1">
      <c r="A1302" s="40"/>
      <c r="B1302" s="41"/>
      <c r="C1302" s="198" t="s">
        <v>1313</v>
      </c>
      <c r="D1302" s="198" t="s">
        <v>181</v>
      </c>
      <c r="E1302" s="199" t="s">
        <v>1314</v>
      </c>
      <c r="F1302" s="200" t="s">
        <v>1315</v>
      </c>
      <c r="G1302" s="201" t="s">
        <v>307</v>
      </c>
      <c r="H1302" s="202">
        <v>53.059750000000001</v>
      </c>
      <c r="I1302" s="203"/>
      <c r="J1302" s="204">
        <f>ROUND(I1302*H1302,2)</f>
        <v>0</v>
      </c>
      <c r="K1302" s="200" t="s">
        <v>19</v>
      </c>
      <c r="L1302" s="46"/>
      <c r="M1302" s="205" t="s">
        <v>19</v>
      </c>
      <c r="N1302" s="206" t="s">
        <v>40</v>
      </c>
      <c r="O1302" s="86"/>
      <c r="P1302" s="207">
        <f>O1302*H1302</f>
        <v>0</v>
      </c>
      <c r="Q1302" s="207">
        <v>0</v>
      </c>
      <c r="R1302" s="207">
        <f>Q1302*H1302</f>
        <v>0</v>
      </c>
      <c r="S1302" s="207">
        <v>0</v>
      </c>
      <c r="T1302" s="208">
        <f>S1302*H1302</f>
        <v>0</v>
      </c>
      <c r="U1302" s="40"/>
      <c r="V1302" s="40"/>
      <c r="W1302" s="40"/>
      <c r="X1302" s="40"/>
      <c r="Y1302" s="40"/>
      <c r="Z1302" s="40"/>
      <c r="AA1302" s="40"/>
      <c r="AB1302" s="40"/>
      <c r="AC1302" s="40"/>
      <c r="AD1302" s="40"/>
      <c r="AE1302" s="40"/>
      <c r="AR1302" s="209" t="s">
        <v>216</v>
      </c>
      <c r="AT1302" s="209" t="s">
        <v>181</v>
      </c>
      <c r="AU1302" s="209" t="s">
        <v>77</v>
      </c>
      <c r="AY1302" s="19" t="s">
        <v>180</v>
      </c>
      <c r="BE1302" s="210">
        <f>IF(N1302="základní",J1302,0)</f>
        <v>0</v>
      </c>
      <c r="BF1302" s="210">
        <f>IF(N1302="snížená",J1302,0)</f>
        <v>0</v>
      </c>
      <c r="BG1302" s="210">
        <f>IF(N1302="zákl. přenesená",J1302,0)</f>
        <v>0</v>
      </c>
      <c r="BH1302" s="210">
        <f>IF(N1302="sníž. přenesená",J1302,0)</f>
        <v>0</v>
      </c>
      <c r="BI1302" s="210">
        <f>IF(N1302="nulová",J1302,0)</f>
        <v>0</v>
      </c>
      <c r="BJ1302" s="19" t="s">
        <v>77</v>
      </c>
      <c r="BK1302" s="210">
        <f>ROUND(I1302*H1302,2)</f>
        <v>0</v>
      </c>
      <c r="BL1302" s="19" t="s">
        <v>216</v>
      </c>
      <c r="BM1302" s="209" t="s">
        <v>1316</v>
      </c>
    </row>
    <row r="1303" s="12" customFormat="1">
      <c r="A1303" s="12"/>
      <c r="B1303" s="211"/>
      <c r="C1303" s="212"/>
      <c r="D1303" s="213" t="s">
        <v>189</v>
      </c>
      <c r="E1303" s="214" t="s">
        <v>19</v>
      </c>
      <c r="F1303" s="215" t="s">
        <v>1311</v>
      </c>
      <c r="G1303" s="212"/>
      <c r="H1303" s="216">
        <v>26.686</v>
      </c>
      <c r="I1303" s="217"/>
      <c r="J1303" s="212"/>
      <c r="K1303" s="212"/>
      <c r="L1303" s="218"/>
      <c r="M1303" s="219"/>
      <c r="N1303" s="220"/>
      <c r="O1303" s="220"/>
      <c r="P1303" s="220"/>
      <c r="Q1303" s="220"/>
      <c r="R1303" s="220"/>
      <c r="S1303" s="220"/>
      <c r="T1303" s="221"/>
      <c r="U1303" s="12"/>
      <c r="V1303" s="12"/>
      <c r="W1303" s="12"/>
      <c r="X1303" s="12"/>
      <c r="Y1303" s="12"/>
      <c r="Z1303" s="12"/>
      <c r="AA1303" s="12"/>
      <c r="AB1303" s="12"/>
      <c r="AC1303" s="12"/>
      <c r="AD1303" s="12"/>
      <c r="AE1303" s="12"/>
      <c r="AT1303" s="222" t="s">
        <v>189</v>
      </c>
      <c r="AU1303" s="222" t="s">
        <v>77</v>
      </c>
      <c r="AV1303" s="12" t="s">
        <v>79</v>
      </c>
      <c r="AW1303" s="12" t="s">
        <v>31</v>
      </c>
      <c r="AX1303" s="12" t="s">
        <v>69</v>
      </c>
      <c r="AY1303" s="222" t="s">
        <v>180</v>
      </c>
    </row>
    <row r="1304" s="12" customFormat="1">
      <c r="A1304" s="12"/>
      <c r="B1304" s="211"/>
      <c r="C1304" s="212"/>
      <c r="D1304" s="213" t="s">
        <v>189</v>
      </c>
      <c r="E1304" s="214" t="s">
        <v>19</v>
      </c>
      <c r="F1304" s="215" t="s">
        <v>1305</v>
      </c>
      <c r="G1304" s="212"/>
      <c r="H1304" s="216">
        <v>-2.6400000000000001</v>
      </c>
      <c r="I1304" s="217"/>
      <c r="J1304" s="212"/>
      <c r="K1304" s="212"/>
      <c r="L1304" s="218"/>
      <c r="M1304" s="219"/>
      <c r="N1304" s="220"/>
      <c r="O1304" s="220"/>
      <c r="P1304" s="220"/>
      <c r="Q1304" s="220"/>
      <c r="R1304" s="220"/>
      <c r="S1304" s="220"/>
      <c r="T1304" s="221"/>
      <c r="U1304" s="12"/>
      <c r="V1304" s="12"/>
      <c r="W1304" s="12"/>
      <c r="X1304" s="12"/>
      <c r="Y1304" s="12"/>
      <c r="Z1304" s="12"/>
      <c r="AA1304" s="12"/>
      <c r="AB1304" s="12"/>
      <c r="AC1304" s="12"/>
      <c r="AD1304" s="12"/>
      <c r="AE1304" s="12"/>
      <c r="AT1304" s="222" t="s">
        <v>189</v>
      </c>
      <c r="AU1304" s="222" t="s">
        <v>77</v>
      </c>
      <c r="AV1304" s="12" t="s">
        <v>79</v>
      </c>
      <c r="AW1304" s="12" t="s">
        <v>31</v>
      </c>
      <c r="AX1304" s="12" t="s">
        <v>69</v>
      </c>
      <c r="AY1304" s="222" t="s">
        <v>180</v>
      </c>
    </row>
    <row r="1305" s="14" customFormat="1">
      <c r="A1305" s="14"/>
      <c r="B1305" s="238"/>
      <c r="C1305" s="239"/>
      <c r="D1305" s="213" t="s">
        <v>189</v>
      </c>
      <c r="E1305" s="240" t="s">
        <v>19</v>
      </c>
      <c r="F1305" s="241" t="s">
        <v>1317</v>
      </c>
      <c r="G1305" s="239"/>
      <c r="H1305" s="240" t="s">
        <v>19</v>
      </c>
      <c r="I1305" s="242"/>
      <c r="J1305" s="239"/>
      <c r="K1305" s="239"/>
      <c r="L1305" s="243"/>
      <c r="M1305" s="244"/>
      <c r="N1305" s="245"/>
      <c r="O1305" s="245"/>
      <c r="P1305" s="245"/>
      <c r="Q1305" s="245"/>
      <c r="R1305" s="245"/>
      <c r="S1305" s="245"/>
      <c r="T1305" s="246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47" t="s">
        <v>189</v>
      </c>
      <c r="AU1305" s="247" t="s">
        <v>77</v>
      </c>
      <c r="AV1305" s="14" t="s">
        <v>77</v>
      </c>
      <c r="AW1305" s="14" t="s">
        <v>31</v>
      </c>
      <c r="AX1305" s="14" t="s">
        <v>69</v>
      </c>
      <c r="AY1305" s="247" t="s">
        <v>180</v>
      </c>
    </row>
    <row r="1306" s="15" customFormat="1">
      <c r="A1306" s="15"/>
      <c r="B1306" s="248"/>
      <c r="C1306" s="249"/>
      <c r="D1306" s="213" t="s">
        <v>189</v>
      </c>
      <c r="E1306" s="250" t="s">
        <v>19</v>
      </c>
      <c r="F1306" s="251" t="s">
        <v>256</v>
      </c>
      <c r="G1306" s="249"/>
      <c r="H1306" s="252">
        <v>24.045999999999999</v>
      </c>
      <c r="I1306" s="253"/>
      <c r="J1306" s="249"/>
      <c r="K1306" s="249"/>
      <c r="L1306" s="254"/>
      <c r="M1306" s="255"/>
      <c r="N1306" s="256"/>
      <c r="O1306" s="256"/>
      <c r="P1306" s="256"/>
      <c r="Q1306" s="256"/>
      <c r="R1306" s="256"/>
      <c r="S1306" s="256"/>
      <c r="T1306" s="257"/>
      <c r="U1306" s="15"/>
      <c r="V1306" s="15"/>
      <c r="W1306" s="15"/>
      <c r="X1306" s="15"/>
      <c r="Y1306" s="15"/>
      <c r="Z1306" s="15"/>
      <c r="AA1306" s="15"/>
      <c r="AB1306" s="15"/>
      <c r="AC1306" s="15"/>
      <c r="AD1306" s="15"/>
      <c r="AE1306" s="15"/>
      <c r="AT1306" s="258" t="s">
        <v>189</v>
      </c>
      <c r="AU1306" s="258" t="s">
        <v>77</v>
      </c>
      <c r="AV1306" s="15" t="s">
        <v>195</v>
      </c>
      <c r="AW1306" s="15" t="s">
        <v>31</v>
      </c>
      <c r="AX1306" s="15" t="s">
        <v>69</v>
      </c>
      <c r="AY1306" s="258" t="s">
        <v>180</v>
      </c>
    </row>
    <row r="1307" s="12" customFormat="1">
      <c r="A1307" s="12"/>
      <c r="B1307" s="211"/>
      <c r="C1307" s="212"/>
      <c r="D1307" s="213" t="s">
        <v>189</v>
      </c>
      <c r="E1307" s="214" t="s">
        <v>19</v>
      </c>
      <c r="F1307" s="215" t="s">
        <v>1312</v>
      </c>
      <c r="G1307" s="212"/>
      <c r="H1307" s="216">
        <v>26.805399999999999</v>
      </c>
      <c r="I1307" s="217"/>
      <c r="J1307" s="212"/>
      <c r="K1307" s="212"/>
      <c r="L1307" s="218"/>
      <c r="M1307" s="219"/>
      <c r="N1307" s="220"/>
      <c r="O1307" s="220"/>
      <c r="P1307" s="220"/>
      <c r="Q1307" s="220"/>
      <c r="R1307" s="220"/>
      <c r="S1307" s="220"/>
      <c r="T1307" s="221"/>
      <c r="U1307" s="12"/>
      <c r="V1307" s="12"/>
      <c r="W1307" s="12"/>
      <c r="X1307" s="12"/>
      <c r="Y1307" s="12"/>
      <c r="Z1307" s="12"/>
      <c r="AA1307" s="12"/>
      <c r="AB1307" s="12"/>
      <c r="AC1307" s="12"/>
      <c r="AD1307" s="12"/>
      <c r="AE1307" s="12"/>
      <c r="AT1307" s="222" t="s">
        <v>189</v>
      </c>
      <c r="AU1307" s="222" t="s">
        <v>77</v>
      </c>
      <c r="AV1307" s="12" t="s">
        <v>79</v>
      </c>
      <c r="AW1307" s="12" t="s">
        <v>31</v>
      </c>
      <c r="AX1307" s="12" t="s">
        <v>69</v>
      </c>
      <c r="AY1307" s="222" t="s">
        <v>180</v>
      </c>
    </row>
    <row r="1308" s="12" customFormat="1">
      <c r="A1308" s="12"/>
      <c r="B1308" s="211"/>
      <c r="C1308" s="212"/>
      <c r="D1308" s="213" t="s">
        <v>189</v>
      </c>
      <c r="E1308" s="214" t="s">
        <v>19</v>
      </c>
      <c r="F1308" s="215" t="s">
        <v>1307</v>
      </c>
      <c r="G1308" s="212"/>
      <c r="H1308" s="216">
        <v>-1.5760000000000001</v>
      </c>
      <c r="I1308" s="217"/>
      <c r="J1308" s="212"/>
      <c r="K1308" s="212"/>
      <c r="L1308" s="218"/>
      <c r="M1308" s="219"/>
      <c r="N1308" s="220"/>
      <c r="O1308" s="220"/>
      <c r="P1308" s="220"/>
      <c r="Q1308" s="220"/>
      <c r="R1308" s="220"/>
      <c r="S1308" s="220"/>
      <c r="T1308" s="221"/>
      <c r="U1308" s="12"/>
      <c r="V1308" s="12"/>
      <c r="W1308" s="12"/>
      <c r="X1308" s="12"/>
      <c r="Y1308" s="12"/>
      <c r="Z1308" s="12"/>
      <c r="AA1308" s="12"/>
      <c r="AB1308" s="12"/>
      <c r="AC1308" s="12"/>
      <c r="AD1308" s="12"/>
      <c r="AE1308" s="12"/>
      <c r="AT1308" s="222" t="s">
        <v>189</v>
      </c>
      <c r="AU1308" s="222" t="s">
        <v>77</v>
      </c>
      <c r="AV1308" s="12" t="s">
        <v>79</v>
      </c>
      <c r="AW1308" s="12" t="s">
        <v>31</v>
      </c>
      <c r="AX1308" s="12" t="s">
        <v>69</v>
      </c>
      <c r="AY1308" s="222" t="s">
        <v>180</v>
      </c>
    </row>
    <row r="1309" s="12" customFormat="1">
      <c r="A1309" s="12"/>
      <c r="B1309" s="211"/>
      <c r="C1309" s="212"/>
      <c r="D1309" s="213" t="s">
        <v>189</v>
      </c>
      <c r="E1309" s="214" t="s">
        <v>19</v>
      </c>
      <c r="F1309" s="215" t="s">
        <v>1318</v>
      </c>
      <c r="G1309" s="212"/>
      <c r="H1309" s="216">
        <v>3.7843499999999999</v>
      </c>
      <c r="I1309" s="217"/>
      <c r="J1309" s="212"/>
      <c r="K1309" s="212"/>
      <c r="L1309" s="218"/>
      <c r="M1309" s="219"/>
      <c r="N1309" s="220"/>
      <c r="O1309" s="220"/>
      <c r="P1309" s="220"/>
      <c r="Q1309" s="220"/>
      <c r="R1309" s="220"/>
      <c r="S1309" s="220"/>
      <c r="T1309" s="221"/>
      <c r="U1309" s="12"/>
      <c r="V1309" s="12"/>
      <c r="W1309" s="12"/>
      <c r="X1309" s="12"/>
      <c r="Y1309" s="12"/>
      <c r="Z1309" s="12"/>
      <c r="AA1309" s="12"/>
      <c r="AB1309" s="12"/>
      <c r="AC1309" s="12"/>
      <c r="AD1309" s="12"/>
      <c r="AE1309" s="12"/>
      <c r="AT1309" s="222" t="s">
        <v>189</v>
      </c>
      <c r="AU1309" s="222" t="s">
        <v>77</v>
      </c>
      <c r="AV1309" s="12" t="s">
        <v>79</v>
      </c>
      <c r="AW1309" s="12" t="s">
        <v>31</v>
      </c>
      <c r="AX1309" s="12" t="s">
        <v>69</v>
      </c>
      <c r="AY1309" s="222" t="s">
        <v>180</v>
      </c>
    </row>
    <row r="1310" s="15" customFormat="1">
      <c r="A1310" s="15"/>
      <c r="B1310" s="248"/>
      <c r="C1310" s="249"/>
      <c r="D1310" s="213" t="s">
        <v>189</v>
      </c>
      <c r="E1310" s="250" t="s">
        <v>19</v>
      </c>
      <c r="F1310" s="251" t="s">
        <v>256</v>
      </c>
      <c r="G1310" s="249"/>
      <c r="H1310" s="252">
        <v>29.013749999999998</v>
      </c>
      <c r="I1310" s="253"/>
      <c r="J1310" s="249"/>
      <c r="K1310" s="249"/>
      <c r="L1310" s="254"/>
      <c r="M1310" s="255"/>
      <c r="N1310" s="256"/>
      <c r="O1310" s="256"/>
      <c r="P1310" s="256"/>
      <c r="Q1310" s="256"/>
      <c r="R1310" s="256"/>
      <c r="S1310" s="256"/>
      <c r="T1310" s="257"/>
      <c r="U1310" s="15"/>
      <c r="V1310" s="15"/>
      <c r="W1310" s="15"/>
      <c r="X1310" s="15"/>
      <c r="Y1310" s="15"/>
      <c r="Z1310" s="15"/>
      <c r="AA1310" s="15"/>
      <c r="AB1310" s="15"/>
      <c r="AC1310" s="15"/>
      <c r="AD1310" s="15"/>
      <c r="AE1310" s="15"/>
      <c r="AT1310" s="258" t="s">
        <v>189</v>
      </c>
      <c r="AU1310" s="258" t="s">
        <v>77</v>
      </c>
      <c r="AV1310" s="15" t="s">
        <v>195</v>
      </c>
      <c r="AW1310" s="15" t="s">
        <v>31</v>
      </c>
      <c r="AX1310" s="15" t="s">
        <v>69</v>
      </c>
      <c r="AY1310" s="258" t="s">
        <v>180</v>
      </c>
    </row>
    <row r="1311" s="13" customFormat="1">
      <c r="A1311" s="13"/>
      <c r="B1311" s="223"/>
      <c r="C1311" s="224"/>
      <c r="D1311" s="213" t="s">
        <v>189</v>
      </c>
      <c r="E1311" s="225" t="s">
        <v>19</v>
      </c>
      <c r="F1311" s="226" t="s">
        <v>194</v>
      </c>
      <c r="G1311" s="224"/>
      <c r="H1311" s="227">
        <v>53.059749999999994</v>
      </c>
      <c r="I1311" s="228"/>
      <c r="J1311" s="224"/>
      <c r="K1311" s="224"/>
      <c r="L1311" s="229"/>
      <c r="M1311" s="230"/>
      <c r="N1311" s="231"/>
      <c r="O1311" s="231"/>
      <c r="P1311" s="231"/>
      <c r="Q1311" s="231"/>
      <c r="R1311" s="231"/>
      <c r="S1311" s="231"/>
      <c r="T1311" s="232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3" t="s">
        <v>189</v>
      </c>
      <c r="AU1311" s="233" t="s">
        <v>77</v>
      </c>
      <c r="AV1311" s="13" t="s">
        <v>185</v>
      </c>
      <c r="AW1311" s="13" t="s">
        <v>31</v>
      </c>
      <c r="AX1311" s="13" t="s">
        <v>77</v>
      </c>
      <c r="AY1311" s="233" t="s">
        <v>180</v>
      </c>
    </row>
    <row r="1312" s="2" customFormat="1" ht="24.15" customHeight="1">
      <c r="A1312" s="40"/>
      <c r="B1312" s="41"/>
      <c r="C1312" s="198" t="s">
        <v>883</v>
      </c>
      <c r="D1312" s="198" t="s">
        <v>181</v>
      </c>
      <c r="E1312" s="199" t="s">
        <v>1319</v>
      </c>
      <c r="F1312" s="200" t="s">
        <v>1320</v>
      </c>
      <c r="G1312" s="201" t="s">
        <v>823</v>
      </c>
      <c r="H1312" s="271"/>
      <c r="I1312" s="203"/>
      <c r="J1312" s="204">
        <f>ROUND(I1312*H1312,2)</f>
        <v>0</v>
      </c>
      <c r="K1312" s="200" t="s">
        <v>19</v>
      </c>
      <c r="L1312" s="46"/>
      <c r="M1312" s="205" t="s">
        <v>19</v>
      </c>
      <c r="N1312" s="206" t="s">
        <v>40</v>
      </c>
      <c r="O1312" s="86"/>
      <c r="P1312" s="207">
        <f>O1312*H1312</f>
        <v>0</v>
      </c>
      <c r="Q1312" s="207">
        <v>0</v>
      </c>
      <c r="R1312" s="207">
        <f>Q1312*H1312</f>
        <v>0</v>
      </c>
      <c r="S1312" s="207">
        <v>0</v>
      </c>
      <c r="T1312" s="208">
        <f>S1312*H1312</f>
        <v>0</v>
      </c>
      <c r="U1312" s="40"/>
      <c r="V1312" s="40"/>
      <c r="W1312" s="40"/>
      <c r="X1312" s="40"/>
      <c r="Y1312" s="40"/>
      <c r="Z1312" s="40"/>
      <c r="AA1312" s="40"/>
      <c r="AB1312" s="40"/>
      <c r="AC1312" s="40"/>
      <c r="AD1312" s="40"/>
      <c r="AE1312" s="40"/>
      <c r="AR1312" s="209" t="s">
        <v>216</v>
      </c>
      <c r="AT1312" s="209" t="s">
        <v>181</v>
      </c>
      <c r="AU1312" s="209" t="s">
        <v>77</v>
      </c>
      <c r="AY1312" s="19" t="s">
        <v>180</v>
      </c>
      <c r="BE1312" s="210">
        <f>IF(N1312="základní",J1312,0)</f>
        <v>0</v>
      </c>
      <c r="BF1312" s="210">
        <f>IF(N1312="snížená",J1312,0)</f>
        <v>0</v>
      </c>
      <c r="BG1312" s="210">
        <f>IF(N1312="zákl. přenesená",J1312,0)</f>
        <v>0</v>
      </c>
      <c r="BH1312" s="210">
        <f>IF(N1312="sníž. přenesená",J1312,0)</f>
        <v>0</v>
      </c>
      <c r="BI1312" s="210">
        <f>IF(N1312="nulová",J1312,0)</f>
        <v>0</v>
      </c>
      <c r="BJ1312" s="19" t="s">
        <v>77</v>
      </c>
      <c r="BK1312" s="210">
        <f>ROUND(I1312*H1312,2)</f>
        <v>0</v>
      </c>
      <c r="BL1312" s="19" t="s">
        <v>216</v>
      </c>
      <c r="BM1312" s="209" t="s">
        <v>1321</v>
      </c>
    </row>
    <row r="1313" s="11" customFormat="1" ht="25.92" customHeight="1">
      <c r="A1313" s="11"/>
      <c r="B1313" s="184"/>
      <c r="C1313" s="185"/>
      <c r="D1313" s="186" t="s">
        <v>68</v>
      </c>
      <c r="E1313" s="187" t="s">
        <v>1322</v>
      </c>
      <c r="F1313" s="187" t="s">
        <v>1323</v>
      </c>
      <c r="G1313" s="185"/>
      <c r="H1313" s="185"/>
      <c r="I1313" s="188"/>
      <c r="J1313" s="189">
        <f>BK1313</f>
        <v>0</v>
      </c>
      <c r="K1313" s="185"/>
      <c r="L1313" s="190"/>
      <c r="M1313" s="191"/>
      <c r="N1313" s="192"/>
      <c r="O1313" s="192"/>
      <c r="P1313" s="193">
        <f>SUM(P1314:P1356)</f>
        <v>0</v>
      </c>
      <c r="Q1313" s="192"/>
      <c r="R1313" s="193">
        <f>SUM(R1314:R1356)</f>
        <v>0</v>
      </c>
      <c r="S1313" s="192"/>
      <c r="T1313" s="194">
        <f>SUM(T1314:T1356)</f>
        <v>0</v>
      </c>
      <c r="U1313" s="11"/>
      <c r="V1313" s="11"/>
      <c r="W1313" s="11"/>
      <c r="X1313" s="11"/>
      <c r="Y1313" s="11"/>
      <c r="Z1313" s="11"/>
      <c r="AA1313" s="11"/>
      <c r="AB1313" s="11"/>
      <c r="AC1313" s="11"/>
      <c r="AD1313" s="11"/>
      <c r="AE1313" s="11"/>
      <c r="AR1313" s="195" t="s">
        <v>79</v>
      </c>
      <c r="AT1313" s="196" t="s">
        <v>68</v>
      </c>
      <c r="AU1313" s="196" t="s">
        <v>69</v>
      </c>
      <c r="AY1313" s="195" t="s">
        <v>180</v>
      </c>
      <c r="BK1313" s="197">
        <f>SUM(BK1314:BK1356)</f>
        <v>0</v>
      </c>
    </row>
    <row r="1314" s="2" customFormat="1" ht="16.5" customHeight="1">
      <c r="A1314" s="40"/>
      <c r="B1314" s="41"/>
      <c r="C1314" s="198" t="s">
        <v>1324</v>
      </c>
      <c r="D1314" s="198" t="s">
        <v>181</v>
      </c>
      <c r="E1314" s="199" t="s">
        <v>1325</v>
      </c>
      <c r="F1314" s="200" t="s">
        <v>1326</v>
      </c>
      <c r="G1314" s="201" t="s">
        <v>307</v>
      </c>
      <c r="H1314" s="202">
        <v>1577.1084000000001</v>
      </c>
      <c r="I1314" s="203"/>
      <c r="J1314" s="204">
        <f>ROUND(I1314*H1314,2)</f>
        <v>0</v>
      </c>
      <c r="K1314" s="200" t="s">
        <v>19</v>
      </c>
      <c r="L1314" s="46"/>
      <c r="M1314" s="205" t="s">
        <v>19</v>
      </c>
      <c r="N1314" s="206" t="s">
        <v>40</v>
      </c>
      <c r="O1314" s="86"/>
      <c r="P1314" s="207">
        <f>O1314*H1314</f>
        <v>0</v>
      </c>
      <c r="Q1314" s="207">
        <v>0</v>
      </c>
      <c r="R1314" s="207">
        <f>Q1314*H1314</f>
        <v>0</v>
      </c>
      <c r="S1314" s="207">
        <v>0</v>
      </c>
      <c r="T1314" s="208">
        <f>S1314*H1314</f>
        <v>0</v>
      </c>
      <c r="U1314" s="40"/>
      <c r="V1314" s="40"/>
      <c r="W1314" s="40"/>
      <c r="X1314" s="40"/>
      <c r="Y1314" s="40"/>
      <c r="Z1314" s="40"/>
      <c r="AA1314" s="40"/>
      <c r="AB1314" s="40"/>
      <c r="AC1314" s="40"/>
      <c r="AD1314" s="40"/>
      <c r="AE1314" s="40"/>
      <c r="AR1314" s="209" t="s">
        <v>216</v>
      </c>
      <c r="AT1314" s="209" t="s">
        <v>181</v>
      </c>
      <c r="AU1314" s="209" t="s">
        <v>77</v>
      </c>
      <c r="AY1314" s="19" t="s">
        <v>180</v>
      </c>
      <c r="BE1314" s="210">
        <f>IF(N1314="základní",J1314,0)</f>
        <v>0</v>
      </c>
      <c r="BF1314" s="210">
        <f>IF(N1314="snížená",J1314,0)</f>
        <v>0</v>
      </c>
      <c r="BG1314" s="210">
        <f>IF(N1314="zákl. přenesená",J1314,0)</f>
        <v>0</v>
      </c>
      <c r="BH1314" s="210">
        <f>IF(N1314="sníž. přenesená",J1314,0)</f>
        <v>0</v>
      </c>
      <c r="BI1314" s="210">
        <f>IF(N1314="nulová",J1314,0)</f>
        <v>0</v>
      </c>
      <c r="BJ1314" s="19" t="s">
        <v>77</v>
      </c>
      <c r="BK1314" s="210">
        <f>ROUND(I1314*H1314,2)</f>
        <v>0</v>
      </c>
      <c r="BL1314" s="19" t="s">
        <v>216</v>
      </c>
      <c r="BM1314" s="209" t="s">
        <v>1327</v>
      </c>
    </row>
    <row r="1315" s="14" customFormat="1">
      <c r="A1315" s="14"/>
      <c r="B1315" s="238"/>
      <c r="C1315" s="239"/>
      <c r="D1315" s="213" t="s">
        <v>189</v>
      </c>
      <c r="E1315" s="240" t="s">
        <v>19</v>
      </c>
      <c r="F1315" s="241" t="s">
        <v>655</v>
      </c>
      <c r="G1315" s="239"/>
      <c r="H1315" s="240" t="s">
        <v>19</v>
      </c>
      <c r="I1315" s="242"/>
      <c r="J1315" s="239"/>
      <c r="K1315" s="239"/>
      <c r="L1315" s="243"/>
      <c r="M1315" s="244"/>
      <c r="N1315" s="245"/>
      <c r="O1315" s="245"/>
      <c r="P1315" s="245"/>
      <c r="Q1315" s="245"/>
      <c r="R1315" s="245"/>
      <c r="S1315" s="245"/>
      <c r="T1315" s="246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7" t="s">
        <v>189</v>
      </c>
      <c r="AU1315" s="247" t="s">
        <v>77</v>
      </c>
      <c r="AV1315" s="14" t="s">
        <v>77</v>
      </c>
      <c r="AW1315" s="14" t="s">
        <v>31</v>
      </c>
      <c r="AX1315" s="14" t="s">
        <v>69</v>
      </c>
      <c r="AY1315" s="247" t="s">
        <v>180</v>
      </c>
    </row>
    <row r="1316" s="14" customFormat="1">
      <c r="A1316" s="14"/>
      <c r="B1316" s="238"/>
      <c r="C1316" s="239"/>
      <c r="D1316" s="213" t="s">
        <v>189</v>
      </c>
      <c r="E1316" s="240" t="s">
        <v>19</v>
      </c>
      <c r="F1316" s="241" t="s">
        <v>1328</v>
      </c>
      <c r="G1316" s="239"/>
      <c r="H1316" s="240" t="s">
        <v>19</v>
      </c>
      <c r="I1316" s="242"/>
      <c r="J1316" s="239"/>
      <c r="K1316" s="239"/>
      <c r="L1316" s="243"/>
      <c r="M1316" s="244"/>
      <c r="N1316" s="245"/>
      <c r="O1316" s="245"/>
      <c r="P1316" s="245"/>
      <c r="Q1316" s="245"/>
      <c r="R1316" s="245"/>
      <c r="S1316" s="245"/>
      <c r="T1316" s="246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T1316" s="247" t="s">
        <v>189</v>
      </c>
      <c r="AU1316" s="247" t="s">
        <v>77</v>
      </c>
      <c r="AV1316" s="14" t="s">
        <v>77</v>
      </c>
      <c r="AW1316" s="14" t="s">
        <v>31</v>
      </c>
      <c r="AX1316" s="14" t="s">
        <v>69</v>
      </c>
      <c r="AY1316" s="247" t="s">
        <v>180</v>
      </c>
    </row>
    <row r="1317" s="12" customFormat="1">
      <c r="A1317" s="12"/>
      <c r="B1317" s="211"/>
      <c r="C1317" s="212"/>
      <c r="D1317" s="213" t="s">
        <v>189</v>
      </c>
      <c r="E1317" s="214" t="s">
        <v>19</v>
      </c>
      <c r="F1317" s="215" t="s">
        <v>702</v>
      </c>
      <c r="G1317" s="212"/>
      <c r="H1317" s="216">
        <v>88.299999999999997</v>
      </c>
      <c r="I1317" s="217"/>
      <c r="J1317" s="212"/>
      <c r="K1317" s="212"/>
      <c r="L1317" s="218"/>
      <c r="M1317" s="219"/>
      <c r="N1317" s="220"/>
      <c r="O1317" s="220"/>
      <c r="P1317" s="220"/>
      <c r="Q1317" s="220"/>
      <c r="R1317" s="220"/>
      <c r="S1317" s="220"/>
      <c r="T1317" s="221"/>
      <c r="U1317" s="12"/>
      <c r="V1317" s="12"/>
      <c r="W1317" s="12"/>
      <c r="X1317" s="12"/>
      <c r="Y1317" s="12"/>
      <c r="Z1317" s="12"/>
      <c r="AA1317" s="12"/>
      <c r="AB1317" s="12"/>
      <c r="AC1317" s="12"/>
      <c r="AD1317" s="12"/>
      <c r="AE1317" s="12"/>
      <c r="AT1317" s="222" t="s">
        <v>189</v>
      </c>
      <c r="AU1317" s="222" t="s">
        <v>77</v>
      </c>
      <c r="AV1317" s="12" t="s">
        <v>79</v>
      </c>
      <c r="AW1317" s="12" t="s">
        <v>31</v>
      </c>
      <c r="AX1317" s="12" t="s">
        <v>69</v>
      </c>
      <c r="AY1317" s="222" t="s">
        <v>180</v>
      </c>
    </row>
    <row r="1318" s="12" customFormat="1">
      <c r="A1318" s="12"/>
      <c r="B1318" s="211"/>
      <c r="C1318" s="212"/>
      <c r="D1318" s="213" t="s">
        <v>189</v>
      </c>
      <c r="E1318" s="214" t="s">
        <v>19</v>
      </c>
      <c r="F1318" s="215" t="s">
        <v>965</v>
      </c>
      <c r="G1318" s="212"/>
      <c r="H1318" s="216">
        <v>9.3000000000000007</v>
      </c>
      <c r="I1318" s="217"/>
      <c r="J1318" s="212"/>
      <c r="K1318" s="212"/>
      <c r="L1318" s="218"/>
      <c r="M1318" s="219"/>
      <c r="N1318" s="220"/>
      <c r="O1318" s="220"/>
      <c r="P1318" s="220"/>
      <c r="Q1318" s="220"/>
      <c r="R1318" s="220"/>
      <c r="S1318" s="220"/>
      <c r="T1318" s="221"/>
      <c r="U1318" s="12"/>
      <c r="V1318" s="12"/>
      <c r="W1318" s="12"/>
      <c r="X1318" s="12"/>
      <c r="Y1318" s="12"/>
      <c r="Z1318" s="12"/>
      <c r="AA1318" s="12"/>
      <c r="AB1318" s="12"/>
      <c r="AC1318" s="12"/>
      <c r="AD1318" s="12"/>
      <c r="AE1318" s="12"/>
      <c r="AT1318" s="222" t="s">
        <v>189</v>
      </c>
      <c r="AU1318" s="222" t="s">
        <v>77</v>
      </c>
      <c r="AV1318" s="12" t="s">
        <v>79</v>
      </c>
      <c r="AW1318" s="12" t="s">
        <v>31</v>
      </c>
      <c r="AX1318" s="12" t="s">
        <v>69</v>
      </c>
      <c r="AY1318" s="222" t="s">
        <v>180</v>
      </c>
    </row>
    <row r="1319" s="12" customFormat="1">
      <c r="A1319" s="12"/>
      <c r="B1319" s="211"/>
      <c r="C1319" s="212"/>
      <c r="D1319" s="213" t="s">
        <v>189</v>
      </c>
      <c r="E1319" s="214" t="s">
        <v>19</v>
      </c>
      <c r="F1319" s="215" t="s">
        <v>966</v>
      </c>
      <c r="G1319" s="212"/>
      <c r="H1319" s="216">
        <v>9.3000000000000007</v>
      </c>
      <c r="I1319" s="217"/>
      <c r="J1319" s="212"/>
      <c r="K1319" s="212"/>
      <c r="L1319" s="218"/>
      <c r="M1319" s="219"/>
      <c r="N1319" s="220"/>
      <c r="O1319" s="220"/>
      <c r="P1319" s="220"/>
      <c r="Q1319" s="220"/>
      <c r="R1319" s="220"/>
      <c r="S1319" s="220"/>
      <c r="T1319" s="221"/>
      <c r="U1319" s="12"/>
      <c r="V1319" s="12"/>
      <c r="W1319" s="12"/>
      <c r="X1319" s="12"/>
      <c r="Y1319" s="12"/>
      <c r="Z1319" s="12"/>
      <c r="AA1319" s="12"/>
      <c r="AB1319" s="12"/>
      <c r="AC1319" s="12"/>
      <c r="AD1319" s="12"/>
      <c r="AE1319" s="12"/>
      <c r="AT1319" s="222" t="s">
        <v>189</v>
      </c>
      <c r="AU1319" s="222" t="s">
        <v>77</v>
      </c>
      <c r="AV1319" s="12" t="s">
        <v>79</v>
      </c>
      <c r="AW1319" s="12" t="s">
        <v>31</v>
      </c>
      <c r="AX1319" s="12" t="s">
        <v>69</v>
      </c>
      <c r="AY1319" s="222" t="s">
        <v>180</v>
      </c>
    </row>
    <row r="1320" s="12" customFormat="1">
      <c r="A1320" s="12"/>
      <c r="B1320" s="211"/>
      <c r="C1320" s="212"/>
      <c r="D1320" s="213" t="s">
        <v>189</v>
      </c>
      <c r="E1320" s="214" t="s">
        <v>19</v>
      </c>
      <c r="F1320" s="215" t="s">
        <v>967</v>
      </c>
      <c r="G1320" s="212"/>
      <c r="H1320" s="216">
        <v>11.699999999999999</v>
      </c>
      <c r="I1320" s="217"/>
      <c r="J1320" s="212"/>
      <c r="K1320" s="212"/>
      <c r="L1320" s="218"/>
      <c r="M1320" s="219"/>
      <c r="N1320" s="220"/>
      <c r="O1320" s="220"/>
      <c r="P1320" s="220"/>
      <c r="Q1320" s="220"/>
      <c r="R1320" s="220"/>
      <c r="S1320" s="220"/>
      <c r="T1320" s="221"/>
      <c r="U1320" s="12"/>
      <c r="V1320" s="12"/>
      <c r="W1320" s="12"/>
      <c r="X1320" s="12"/>
      <c r="Y1320" s="12"/>
      <c r="Z1320" s="12"/>
      <c r="AA1320" s="12"/>
      <c r="AB1320" s="12"/>
      <c r="AC1320" s="12"/>
      <c r="AD1320" s="12"/>
      <c r="AE1320" s="12"/>
      <c r="AT1320" s="222" t="s">
        <v>189</v>
      </c>
      <c r="AU1320" s="222" t="s">
        <v>77</v>
      </c>
      <c r="AV1320" s="12" t="s">
        <v>79</v>
      </c>
      <c r="AW1320" s="12" t="s">
        <v>31</v>
      </c>
      <c r="AX1320" s="12" t="s">
        <v>69</v>
      </c>
      <c r="AY1320" s="222" t="s">
        <v>180</v>
      </c>
    </row>
    <row r="1321" s="15" customFormat="1">
      <c r="A1321" s="15"/>
      <c r="B1321" s="248"/>
      <c r="C1321" s="249"/>
      <c r="D1321" s="213" t="s">
        <v>189</v>
      </c>
      <c r="E1321" s="250" t="s">
        <v>19</v>
      </c>
      <c r="F1321" s="251" t="s">
        <v>256</v>
      </c>
      <c r="G1321" s="249"/>
      <c r="H1321" s="252">
        <v>118.59999999999999</v>
      </c>
      <c r="I1321" s="253"/>
      <c r="J1321" s="249"/>
      <c r="K1321" s="249"/>
      <c r="L1321" s="254"/>
      <c r="M1321" s="255"/>
      <c r="N1321" s="256"/>
      <c r="O1321" s="256"/>
      <c r="P1321" s="256"/>
      <c r="Q1321" s="256"/>
      <c r="R1321" s="256"/>
      <c r="S1321" s="256"/>
      <c r="T1321" s="257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58" t="s">
        <v>189</v>
      </c>
      <c r="AU1321" s="258" t="s">
        <v>77</v>
      </c>
      <c r="AV1321" s="15" t="s">
        <v>195</v>
      </c>
      <c r="AW1321" s="15" t="s">
        <v>31</v>
      </c>
      <c r="AX1321" s="15" t="s">
        <v>69</v>
      </c>
      <c r="AY1321" s="258" t="s">
        <v>180</v>
      </c>
    </row>
    <row r="1322" s="14" customFormat="1">
      <c r="A1322" s="14"/>
      <c r="B1322" s="238"/>
      <c r="C1322" s="239"/>
      <c r="D1322" s="213" t="s">
        <v>189</v>
      </c>
      <c r="E1322" s="240" t="s">
        <v>19</v>
      </c>
      <c r="F1322" s="241" t="s">
        <v>661</v>
      </c>
      <c r="G1322" s="239"/>
      <c r="H1322" s="240" t="s">
        <v>19</v>
      </c>
      <c r="I1322" s="242"/>
      <c r="J1322" s="239"/>
      <c r="K1322" s="239"/>
      <c r="L1322" s="243"/>
      <c r="M1322" s="244"/>
      <c r="N1322" s="245"/>
      <c r="O1322" s="245"/>
      <c r="P1322" s="245"/>
      <c r="Q1322" s="245"/>
      <c r="R1322" s="245"/>
      <c r="S1322" s="245"/>
      <c r="T1322" s="246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T1322" s="247" t="s">
        <v>189</v>
      </c>
      <c r="AU1322" s="247" t="s">
        <v>77</v>
      </c>
      <c r="AV1322" s="14" t="s">
        <v>77</v>
      </c>
      <c r="AW1322" s="14" t="s">
        <v>31</v>
      </c>
      <c r="AX1322" s="14" t="s">
        <v>69</v>
      </c>
      <c r="AY1322" s="247" t="s">
        <v>180</v>
      </c>
    </row>
    <row r="1323" s="14" customFormat="1">
      <c r="A1323" s="14"/>
      <c r="B1323" s="238"/>
      <c r="C1323" s="239"/>
      <c r="D1323" s="213" t="s">
        <v>189</v>
      </c>
      <c r="E1323" s="240" t="s">
        <v>19</v>
      </c>
      <c r="F1323" s="241" t="s">
        <v>1328</v>
      </c>
      <c r="G1323" s="239"/>
      <c r="H1323" s="240" t="s">
        <v>19</v>
      </c>
      <c r="I1323" s="242"/>
      <c r="J1323" s="239"/>
      <c r="K1323" s="239"/>
      <c r="L1323" s="243"/>
      <c r="M1323" s="244"/>
      <c r="N1323" s="245"/>
      <c r="O1323" s="245"/>
      <c r="P1323" s="245"/>
      <c r="Q1323" s="245"/>
      <c r="R1323" s="245"/>
      <c r="S1323" s="245"/>
      <c r="T1323" s="246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47" t="s">
        <v>189</v>
      </c>
      <c r="AU1323" s="247" t="s">
        <v>77</v>
      </c>
      <c r="AV1323" s="14" t="s">
        <v>77</v>
      </c>
      <c r="AW1323" s="14" t="s">
        <v>31</v>
      </c>
      <c r="AX1323" s="14" t="s">
        <v>69</v>
      </c>
      <c r="AY1323" s="247" t="s">
        <v>180</v>
      </c>
    </row>
    <row r="1324" s="12" customFormat="1">
      <c r="A1324" s="12"/>
      <c r="B1324" s="211"/>
      <c r="C1324" s="212"/>
      <c r="D1324" s="213" t="s">
        <v>189</v>
      </c>
      <c r="E1324" s="214" t="s">
        <v>19</v>
      </c>
      <c r="F1324" s="215" t="s">
        <v>968</v>
      </c>
      <c r="G1324" s="212"/>
      <c r="H1324" s="216">
        <v>35</v>
      </c>
      <c r="I1324" s="217"/>
      <c r="J1324" s="212"/>
      <c r="K1324" s="212"/>
      <c r="L1324" s="218"/>
      <c r="M1324" s="219"/>
      <c r="N1324" s="220"/>
      <c r="O1324" s="220"/>
      <c r="P1324" s="220"/>
      <c r="Q1324" s="220"/>
      <c r="R1324" s="220"/>
      <c r="S1324" s="220"/>
      <c r="T1324" s="221"/>
      <c r="U1324" s="12"/>
      <c r="V1324" s="12"/>
      <c r="W1324" s="12"/>
      <c r="X1324" s="12"/>
      <c r="Y1324" s="12"/>
      <c r="Z1324" s="12"/>
      <c r="AA1324" s="12"/>
      <c r="AB1324" s="12"/>
      <c r="AC1324" s="12"/>
      <c r="AD1324" s="12"/>
      <c r="AE1324" s="12"/>
      <c r="AT1324" s="222" t="s">
        <v>189</v>
      </c>
      <c r="AU1324" s="222" t="s">
        <v>77</v>
      </c>
      <c r="AV1324" s="12" t="s">
        <v>79</v>
      </c>
      <c r="AW1324" s="12" t="s">
        <v>31</v>
      </c>
      <c r="AX1324" s="12" t="s">
        <v>69</v>
      </c>
      <c r="AY1324" s="222" t="s">
        <v>180</v>
      </c>
    </row>
    <row r="1325" s="15" customFormat="1">
      <c r="A1325" s="15"/>
      <c r="B1325" s="248"/>
      <c r="C1325" s="249"/>
      <c r="D1325" s="213" t="s">
        <v>189</v>
      </c>
      <c r="E1325" s="250" t="s">
        <v>19</v>
      </c>
      <c r="F1325" s="251" t="s">
        <v>256</v>
      </c>
      <c r="G1325" s="249"/>
      <c r="H1325" s="252">
        <v>35</v>
      </c>
      <c r="I1325" s="253"/>
      <c r="J1325" s="249"/>
      <c r="K1325" s="249"/>
      <c r="L1325" s="254"/>
      <c r="M1325" s="255"/>
      <c r="N1325" s="256"/>
      <c r="O1325" s="256"/>
      <c r="P1325" s="256"/>
      <c r="Q1325" s="256"/>
      <c r="R1325" s="256"/>
      <c r="S1325" s="256"/>
      <c r="T1325" s="257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T1325" s="258" t="s">
        <v>189</v>
      </c>
      <c r="AU1325" s="258" t="s">
        <v>77</v>
      </c>
      <c r="AV1325" s="15" t="s">
        <v>195</v>
      </c>
      <c r="AW1325" s="15" t="s">
        <v>31</v>
      </c>
      <c r="AX1325" s="15" t="s">
        <v>69</v>
      </c>
      <c r="AY1325" s="258" t="s">
        <v>180</v>
      </c>
    </row>
    <row r="1326" s="14" customFormat="1">
      <c r="A1326" s="14"/>
      <c r="B1326" s="238"/>
      <c r="C1326" s="239"/>
      <c r="D1326" s="213" t="s">
        <v>189</v>
      </c>
      <c r="E1326" s="240" t="s">
        <v>19</v>
      </c>
      <c r="F1326" s="241" t="s">
        <v>843</v>
      </c>
      <c r="G1326" s="239"/>
      <c r="H1326" s="240" t="s">
        <v>19</v>
      </c>
      <c r="I1326" s="242"/>
      <c r="J1326" s="239"/>
      <c r="K1326" s="239"/>
      <c r="L1326" s="243"/>
      <c r="M1326" s="244"/>
      <c r="N1326" s="245"/>
      <c r="O1326" s="245"/>
      <c r="P1326" s="245"/>
      <c r="Q1326" s="245"/>
      <c r="R1326" s="245"/>
      <c r="S1326" s="245"/>
      <c r="T1326" s="246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47" t="s">
        <v>189</v>
      </c>
      <c r="AU1326" s="247" t="s">
        <v>77</v>
      </c>
      <c r="AV1326" s="14" t="s">
        <v>77</v>
      </c>
      <c r="AW1326" s="14" t="s">
        <v>31</v>
      </c>
      <c r="AX1326" s="14" t="s">
        <v>69</v>
      </c>
      <c r="AY1326" s="247" t="s">
        <v>180</v>
      </c>
    </row>
    <row r="1327" s="14" customFormat="1">
      <c r="A1327" s="14"/>
      <c r="B1327" s="238"/>
      <c r="C1327" s="239"/>
      <c r="D1327" s="213" t="s">
        <v>189</v>
      </c>
      <c r="E1327" s="240" t="s">
        <v>19</v>
      </c>
      <c r="F1327" s="241" t="s">
        <v>1329</v>
      </c>
      <c r="G1327" s="239"/>
      <c r="H1327" s="240" t="s">
        <v>19</v>
      </c>
      <c r="I1327" s="242"/>
      <c r="J1327" s="239"/>
      <c r="K1327" s="239"/>
      <c r="L1327" s="243"/>
      <c r="M1327" s="244"/>
      <c r="N1327" s="245"/>
      <c r="O1327" s="245"/>
      <c r="P1327" s="245"/>
      <c r="Q1327" s="245"/>
      <c r="R1327" s="245"/>
      <c r="S1327" s="245"/>
      <c r="T1327" s="246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47" t="s">
        <v>189</v>
      </c>
      <c r="AU1327" s="247" t="s">
        <v>77</v>
      </c>
      <c r="AV1327" s="14" t="s">
        <v>77</v>
      </c>
      <c r="AW1327" s="14" t="s">
        <v>31</v>
      </c>
      <c r="AX1327" s="14" t="s">
        <v>69</v>
      </c>
      <c r="AY1327" s="247" t="s">
        <v>180</v>
      </c>
    </row>
    <row r="1328" s="12" customFormat="1">
      <c r="A1328" s="12"/>
      <c r="B1328" s="211"/>
      <c r="C1328" s="212"/>
      <c r="D1328" s="213" t="s">
        <v>189</v>
      </c>
      <c r="E1328" s="214" t="s">
        <v>19</v>
      </c>
      <c r="F1328" s="215" t="s">
        <v>1330</v>
      </c>
      <c r="G1328" s="212"/>
      <c r="H1328" s="216">
        <v>85.5</v>
      </c>
      <c r="I1328" s="217"/>
      <c r="J1328" s="212"/>
      <c r="K1328" s="212"/>
      <c r="L1328" s="218"/>
      <c r="M1328" s="219"/>
      <c r="N1328" s="220"/>
      <c r="O1328" s="220"/>
      <c r="P1328" s="220"/>
      <c r="Q1328" s="220"/>
      <c r="R1328" s="220"/>
      <c r="S1328" s="220"/>
      <c r="T1328" s="221"/>
      <c r="U1328" s="12"/>
      <c r="V1328" s="12"/>
      <c r="W1328" s="12"/>
      <c r="X1328" s="12"/>
      <c r="Y1328" s="12"/>
      <c r="Z1328" s="12"/>
      <c r="AA1328" s="12"/>
      <c r="AB1328" s="12"/>
      <c r="AC1328" s="12"/>
      <c r="AD1328" s="12"/>
      <c r="AE1328" s="12"/>
      <c r="AT1328" s="222" t="s">
        <v>189</v>
      </c>
      <c r="AU1328" s="222" t="s">
        <v>77</v>
      </c>
      <c r="AV1328" s="12" t="s">
        <v>79</v>
      </c>
      <c r="AW1328" s="12" t="s">
        <v>31</v>
      </c>
      <c r="AX1328" s="12" t="s">
        <v>69</v>
      </c>
      <c r="AY1328" s="222" t="s">
        <v>180</v>
      </c>
    </row>
    <row r="1329" s="15" customFormat="1">
      <c r="A1329" s="15"/>
      <c r="B1329" s="248"/>
      <c r="C1329" s="249"/>
      <c r="D1329" s="213" t="s">
        <v>189</v>
      </c>
      <c r="E1329" s="250" t="s">
        <v>19</v>
      </c>
      <c r="F1329" s="251" t="s">
        <v>256</v>
      </c>
      <c r="G1329" s="249"/>
      <c r="H1329" s="252">
        <v>85.5</v>
      </c>
      <c r="I1329" s="253"/>
      <c r="J1329" s="249"/>
      <c r="K1329" s="249"/>
      <c r="L1329" s="254"/>
      <c r="M1329" s="255"/>
      <c r="N1329" s="256"/>
      <c r="O1329" s="256"/>
      <c r="P1329" s="256"/>
      <c r="Q1329" s="256"/>
      <c r="R1329" s="256"/>
      <c r="S1329" s="256"/>
      <c r="T1329" s="257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T1329" s="258" t="s">
        <v>189</v>
      </c>
      <c r="AU1329" s="258" t="s">
        <v>77</v>
      </c>
      <c r="AV1329" s="15" t="s">
        <v>195</v>
      </c>
      <c r="AW1329" s="15" t="s">
        <v>31</v>
      </c>
      <c r="AX1329" s="15" t="s">
        <v>69</v>
      </c>
      <c r="AY1329" s="258" t="s">
        <v>180</v>
      </c>
    </row>
    <row r="1330" s="14" customFormat="1">
      <c r="A1330" s="14"/>
      <c r="B1330" s="238"/>
      <c r="C1330" s="239"/>
      <c r="D1330" s="213" t="s">
        <v>189</v>
      </c>
      <c r="E1330" s="240" t="s">
        <v>19</v>
      </c>
      <c r="F1330" s="241" t="s">
        <v>835</v>
      </c>
      <c r="G1330" s="239"/>
      <c r="H1330" s="240" t="s">
        <v>19</v>
      </c>
      <c r="I1330" s="242"/>
      <c r="J1330" s="239"/>
      <c r="K1330" s="239"/>
      <c r="L1330" s="243"/>
      <c r="M1330" s="244"/>
      <c r="N1330" s="245"/>
      <c r="O1330" s="245"/>
      <c r="P1330" s="245"/>
      <c r="Q1330" s="245"/>
      <c r="R1330" s="245"/>
      <c r="S1330" s="245"/>
      <c r="T1330" s="246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47" t="s">
        <v>189</v>
      </c>
      <c r="AU1330" s="247" t="s">
        <v>77</v>
      </c>
      <c r="AV1330" s="14" t="s">
        <v>77</v>
      </c>
      <c r="AW1330" s="14" t="s">
        <v>31</v>
      </c>
      <c r="AX1330" s="14" t="s">
        <v>69</v>
      </c>
      <c r="AY1330" s="247" t="s">
        <v>180</v>
      </c>
    </row>
    <row r="1331" s="12" customFormat="1">
      <c r="A1331" s="12"/>
      <c r="B1331" s="211"/>
      <c r="C1331" s="212"/>
      <c r="D1331" s="213" t="s">
        <v>189</v>
      </c>
      <c r="E1331" s="214" t="s">
        <v>19</v>
      </c>
      <c r="F1331" s="215" t="s">
        <v>1331</v>
      </c>
      <c r="G1331" s="212"/>
      <c r="H1331" s="216">
        <v>240</v>
      </c>
      <c r="I1331" s="217"/>
      <c r="J1331" s="212"/>
      <c r="K1331" s="212"/>
      <c r="L1331" s="218"/>
      <c r="M1331" s="219"/>
      <c r="N1331" s="220"/>
      <c r="O1331" s="220"/>
      <c r="P1331" s="220"/>
      <c r="Q1331" s="220"/>
      <c r="R1331" s="220"/>
      <c r="S1331" s="220"/>
      <c r="T1331" s="221"/>
      <c r="U1331" s="12"/>
      <c r="V1331" s="12"/>
      <c r="W1331" s="12"/>
      <c r="X1331" s="12"/>
      <c r="Y1331" s="12"/>
      <c r="Z1331" s="12"/>
      <c r="AA1331" s="12"/>
      <c r="AB1331" s="12"/>
      <c r="AC1331" s="12"/>
      <c r="AD1331" s="12"/>
      <c r="AE1331" s="12"/>
      <c r="AT1331" s="222" t="s">
        <v>189</v>
      </c>
      <c r="AU1331" s="222" t="s">
        <v>77</v>
      </c>
      <c r="AV1331" s="12" t="s">
        <v>79</v>
      </c>
      <c r="AW1331" s="12" t="s">
        <v>31</v>
      </c>
      <c r="AX1331" s="12" t="s">
        <v>69</v>
      </c>
      <c r="AY1331" s="222" t="s">
        <v>180</v>
      </c>
    </row>
    <row r="1332" s="15" customFormat="1">
      <c r="A1332" s="15"/>
      <c r="B1332" s="248"/>
      <c r="C1332" s="249"/>
      <c r="D1332" s="213" t="s">
        <v>189</v>
      </c>
      <c r="E1332" s="250" t="s">
        <v>19</v>
      </c>
      <c r="F1332" s="251" t="s">
        <v>256</v>
      </c>
      <c r="G1332" s="249"/>
      <c r="H1332" s="252">
        <v>240</v>
      </c>
      <c r="I1332" s="253"/>
      <c r="J1332" s="249"/>
      <c r="K1332" s="249"/>
      <c r="L1332" s="254"/>
      <c r="M1332" s="255"/>
      <c r="N1332" s="256"/>
      <c r="O1332" s="256"/>
      <c r="P1332" s="256"/>
      <c r="Q1332" s="256"/>
      <c r="R1332" s="256"/>
      <c r="S1332" s="256"/>
      <c r="T1332" s="257"/>
      <c r="U1332" s="15"/>
      <c r="V1332" s="15"/>
      <c r="W1332" s="15"/>
      <c r="X1332" s="15"/>
      <c r="Y1332" s="15"/>
      <c r="Z1332" s="15"/>
      <c r="AA1332" s="15"/>
      <c r="AB1332" s="15"/>
      <c r="AC1332" s="15"/>
      <c r="AD1332" s="15"/>
      <c r="AE1332" s="15"/>
      <c r="AT1332" s="258" t="s">
        <v>189</v>
      </c>
      <c r="AU1332" s="258" t="s">
        <v>77</v>
      </c>
      <c r="AV1332" s="15" t="s">
        <v>195</v>
      </c>
      <c r="AW1332" s="15" t="s">
        <v>31</v>
      </c>
      <c r="AX1332" s="15" t="s">
        <v>69</v>
      </c>
      <c r="AY1332" s="258" t="s">
        <v>180</v>
      </c>
    </row>
    <row r="1333" s="14" customFormat="1">
      <c r="A1333" s="14"/>
      <c r="B1333" s="238"/>
      <c r="C1333" s="239"/>
      <c r="D1333" s="213" t="s">
        <v>189</v>
      </c>
      <c r="E1333" s="240" t="s">
        <v>19</v>
      </c>
      <c r="F1333" s="241" t="s">
        <v>1069</v>
      </c>
      <c r="G1333" s="239"/>
      <c r="H1333" s="240" t="s">
        <v>19</v>
      </c>
      <c r="I1333" s="242"/>
      <c r="J1333" s="239"/>
      <c r="K1333" s="239"/>
      <c r="L1333" s="243"/>
      <c r="M1333" s="244"/>
      <c r="N1333" s="245"/>
      <c r="O1333" s="245"/>
      <c r="P1333" s="245"/>
      <c r="Q1333" s="245"/>
      <c r="R1333" s="245"/>
      <c r="S1333" s="245"/>
      <c r="T1333" s="246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47" t="s">
        <v>189</v>
      </c>
      <c r="AU1333" s="247" t="s">
        <v>77</v>
      </c>
      <c r="AV1333" s="14" t="s">
        <v>77</v>
      </c>
      <c r="AW1333" s="14" t="s">
        <v>31</v>
      </c>
      <c r="AX1333" s="14" t="s">
        <v>69</v>
      </c>
      <c r="AY1333" s="247" t="s">
        <v>180</v>
      </c>
    </row>
    <row r="1334" s="12" customFormat="1">
      <c r="A1334" s="12"/>
      <c r="B1334" s="211"/>
      <c r="C1334" s="212"/>
      <c r="D1334" s="213" t="s">
        <v>189</v>
      </c>
      <c r="E1334" s="214" t="s">
        <v>19</v>
      </c>
      <c r="F1334" s="215" t="s">
        <v>1332</v>
      </c>
      <c r="G1334" s="212"/>
      <c r="H1334" s="216">
        <v>450</v>
      </c>
      <c r="I1334" s="217"/>
      <c r="J1334" s="212"/>
      <c r="K1334" s="212"/>
      <c r="L1334" s="218"/>
      <c r="M1334" s="219"/>
      <c r="N1334" s="220"/>
      <c r="O1334" s="220"/>
      <c r="P1334" s="220"/>
      <c r="Q1334" s="220"/>
      <c r="R1334" s="220"/>
      <c r="S1334" s="220"/>
      <c r="T1334" s="221"/>
      <c r="U1334" s="12"/>
      <c r="V1334" s="12"/>
      <c r="W1334" s="12"/>
      <c r="X1334" s="12"/>
      <c r="Y1334" s="12"/>
      <c r="Z1334" s="12"/>
      <c r="AA1334" s="12"/>
      <c r="AB1334" s="12"/>
      <c r="AC1334" s="12"/>
      <c r="AD1334" s="12"/>
      <c r="AE1334" s="12"/>
      <c r="AT1334" s="222" t="s">
        <v>189</v>
      </c>
      <c r="AU1334" s="222" t="s">
        <v>77</v>
      </c>
      <c r="AV1334" s="12" t="s">
        <v>79</v>
      </c>
      <c r="AW1334" s="12" t="s">
        <v>31</v>
      </c>
      <c r="AX1334" s="12" t="s">
        <v>69</v>
      </c>
      <c r="AY1334" s="222" t="s">
        <v>180</v>
      </c>
    </row>
    <row r="1335" s="15" customFormat="1">
      <c r="A1335" s="15"/>
      <c r="B1335" s="248"/>
      <c r="C1335" s="249"/>
      <c r="D1335" s="213" t="s">
        <v>189</v>
      </c>
      <c r="E1335" s="250" t="s">
        <v>19</v>
      </c>
      <c r="F1335" s="251" t="s">
        <v>256</v>
      </c>
      <c r="G1335" s="249"/>
      <c r="H1335" s="252">
        <v>450</v>
      </c>
      <c r="I1335" s="253"/>
      <c r="J1335" s="249"/>
      <c r="K1335" s="249"/>
      <c r="L1335" s="254"/>
      <c r="M1335" s="255"/>
      <c r="N1335" s="256"/>
      <c r="O1335" s="256"/>
      <c r="P1335" s="256"/>
      <c r="Q1335" s="256"/>
      <c r="R1335" s="256"/>
      <c r="S1335" s="256"/>
      <c r="T1335" s="257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58" t="s">
        <v>189</v>
      </c>
      <c r="AU1335" s="258" t="s">
        <v>77</v>
      </c>
      <c r="AV1335" s="15" t="s">
        <v>195</v>
      </c>
      <c r="AW1335" s="15" t="s">
        <v>31</v>
      </c>
      <c r="AX1335" s="15" t="s">
        <v>69</v>
      </c>
      <c r="AY1335" s="258" t="s">
        <v>180</v>
      </c>
    </row>
    <row r="1336" s="14" customFormat="1">
      <c r="A1336" s="14"/>
      <c r="B1336" s="238"/>
      <c r="C1336" s="239"/>
      <c r="D1336" s="213" t="s">
        <v>189</v>
      </c>
      <c r="E1336" s="240" t="s">
        <v>19</v>
      </c>
      <c r="F1336" s="241" t="s">
        <v>1333</v>
      </c>
      <c r="G1336" s="239"/>
      <c r="H1336" s="240" t="s">
        <v>19</v>
      </c>
      <c r="I1336" s="242"/>
      <c r="J1336" s="239"/>
      <c r="K1336" s="239"/>
      <c r="L1336" s="243"/>
      <c r="M1336" s="244"/>
      <c r="N1336" s="245"/>
      <c r="O1336" s="245"/>
      <c r="P1336" s="245"/>
      <c r="Q1336" s="245"/>
      <c r="R1336" s="245"/>
      <c r="S1336" s="245"/>
      <c r="T1336" s="246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T1336" s="247" t="s">
        <v>189</v>
      </c>
      <c r="AU1336" s="247" t="s">
        <v>77</v>
      </c>
      <c r="AV1336" s="14" t="s">
        <v>77</v>
      </c>
      <c r="AW1336" s="14" t="s">
        <v>31</v>
      </c>
      <c r="AX1336" s="14" t="s">
        <v>69</v>
      </c>
      <c r="AY1336" s="247" t="s">
        <v>180</v>
      </c>
    </row>
    <row r="1337" s="12" customFormat="1">
      <c r="A1337" s="12"/>
      <c r="B1337" s="211"/>
      <c r="C1337" s="212"/>
      <c r="D1337" s="213" t="s">
        <v>189</v>
      </c>
      <c r="E1337" s="214" t="s">
        <v>19</v>
      </c>
      <c r="F1337" s="215" t="s">
        <v>1334</v>
      </c>
      <c r="G1337" s="212"/>
      <c r="H1337" s="216">
        <v>70</v>
      </c>
      <c r="I1337" s="217"/>
      <c r="J1337" s="212"/>
      <c r="K1337" s="212"/>
      <c r="L1337" s="218"/>
      <c r="M1337" s="219"/>
      <c r="N1337" s="220"/>
      <c r="O1337" s="220"/>
      <c r="P1337" s="220"/>
      <c r="Q1337" s="220"/>
      <c r="R1337" s="220"/>
      <c r="S1337" s="220"/>
      <c r="T1337" s="221"/>
      <c r="U1337" s="12"/>
      <c r="V1337" s="12"/>
      <c r="W1337" s="12"/>
      <c r="X1337" s="12"/>
      <c r="Y1337" s="12"/>
      <c r="Z1337" s="12"/>
      <c r="AA1337" s="12"/>
      <c r="AB1337" s="12"/>
      <c r="AC1337" s="12"/>
      <c r="AD1337" s="12"/>
      <c r="AE1337" s="12"/>
      <c r="AT1337" s="222" t="s">
        <v>189</v>
      </c>
      <c r="AU1337" s="222" t="s">
        <v>77</v>
      </c>
      <c r="AV1337" s="12" t="s">
        <v>79</v>
      </c>
      <c r="AW1337" s="12" t="s">
        <v>31</v>
      </c>
      <c r="AX1337" s="12" t="s">
        <v>69</v>
      </c>
      <c r="AY1337" s="222" t="s">
        <v>180</v>
      </c>
    </row>
    <row r="1338" s="15" customFormat="1">
      <c r="A1338" s="15"/>
      <c r="B1338" s="248"/>
      <c r="C1338" s="249"/>
      <c r="D1338" s="213" t="s">
        <v>189</v>
      </c>
      <c r="E1338" s="250" t="s">
        <v>19</v>
      </c>
      <c r="F1338" s="251" t="s">
        <v>256</v>
      </c>
      <c r="G1338" s="249"/>
      <c r="H1338" s="252">
        <v>70</v>
      </c>
      <c r="I1338" s="253"/>
      <c r="J1338" s="249"/>
      <c r="K1338" s="249"/>
      <c r="L1338" s="254"/>
      <c r="M1338" s="255"/>
      <c r="N1338" s="256"/>
      <c r="O1338" s="256"/>
      <c r="P1338" s="256"/>
      <c r="Q1338" s="256"/>
      <c r="R1338" s="256"/>
      <c r="S1338" s="256"/>
      <c r="T1338" s="257"/>
      <c r="U1338" s="15"/>
      <c r="V1338" s="15"/>
      <c r="W1338" s="15"/>
      <c r="X1338" s="15"/>
      <c r="Y1338" s="15"/>
      <c r="Z1338" s="15"/>
      <c r="AA1338" s="15"/>
      <c r="AB1338" s="15"/>
      <c r="AC1338" s="15"/>
      <c r="AD1338" s="15"/>
      <c r="AE1338" s="15"/>
      <c r="AT1338" s="258" t="s">
        <v>189</v>
      </c>
      <c r="AU1338" s="258" t="s">
        <v>77</v>
      </c>
      <c r="AV1338" s="15" t="s">
        <v>195</v>
      </c>
      <c r="AW1338" s="15" t="s">
        <v>31</v>
      </c>
      <c r="AX1338" s="15" t="s">
        <v>69</v>
      </c>
      <c r="AY1338" s="258" t="s">
        <v>180</v>
      </c>
    </row>
    <row r="1339" s="12" customFormat="1">
      <c r="A1339" s="12"/>
      <c r="B1339" s="211"/>
      <c r="C1339" s="212"/>
      <c r="D1339" s="213" t="s">
        <v>189</v>
      </c>
      <c r="E1339" s="214" t="s">
        <v>19</v>
      </c>
      <c r="F1339" s="215" t="s">
        <v>1335</v>
      </c>
      <c r="G1339" s="212"/>
      <c r="H1339" s="216">
        <v>18.297000000000001</v>
      </c>
      <c r="I1339" s="217"/>
      <c r="J1339" s="212"/>
      <c r="K1339" s="212"/>
      <c r="L1339" s="218"/>
      <c r="M1339" s="219"/>
      <c r="N1339" s="220"/>
      <c r="O1339" s="220"/>
      <c r="P1339" s="220"/>
      <c r="Q1339" s="220"/>
      <c r="R1339" s="220"/>
      <c r="S1339" s="220"/>
      <c r="T1339" s="221"/>
      <c r="U1339" s="12"/>
      <c r="V1339" s="12"/>
      <c r="W1339" s="12"/>
      <c r="X1339" s="12"/>
      <c r="Y1339" s="12"/>
      <c r="Z1339" s="12"/>
      <c r="AA1339" s="12"/>
      <c r="AB1339" s="12"/>
      <c r="AC1339" s="12"/>
      <c r="AD1339" s="12"/>
      <c r="AE1339" s="12"/>
      <c r="AT1339" s="222" t="s">
        <v>189</v>
      </c>
      <c r="AU1339" s="222" t="s">
        <v>77</v>
      </c>
      <c r="AV1339" s="12" t="s">
        <v>79</v>
      </c>
      <c r="AW1339" s="12" t="s">
        <v>31</v>
      </c>
      <c r="AX1339" s="12" t="s">
        <v>69</v>
      </c>
      <c r="AY1339" s="222" t="s">
        <v>180</v>
      </c>
    </row>
    <row r="1340" s="12" customFormat="1">
      <c r="A1340" s="12"/>
      <c r="B1340" s="211"/>
      <c r="C1340" s="212"/>
      <c r="D1340" s="213" t="s">
        <v>189</v>
      </c>
      <c r="E1340" s="214" t="s">
        <v>19</v>
      </c>
      <c r="F1340" s="215" t="s">
        <v>1336</v>
      </c>
      <c r="G1340" s="212"/>
      <c r="H1340" s="216">
        <v>342.28500000000003</v>
      </c>
      <c r="I1340" s="217"/>
      <c r="J1340" s="212"/>
      <c r="K1340" s="212"/>
      <c r="L1340" s="218"/>
      <c r="M1340" s="219"/>
      <c r="N1340" s="220"/>
      <c r="O1340" s="220"/>
      <c r="P1340" s="220"/>
      <c r="Q1340" s="220"/>
      <c r="R1340" s="220"/>
      <c r="S1340" s="220"/>
      <c r="T1340" s="221"/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T1340" s="222" t="s">
        <v>189</v>
      </c>
      <c r="AU1340" s="222" t="s">
        <v>77</v>
      </c>
      <c r="AV1340" s="12" t="s">
        <v>79</v>
      </c>
      <c r="AW1340" s="12" t="s">
        <v>31</v>
      </c>
      <c r="AX1340" s="12" t="s">
        <v>69</v>
      </c>
      <c r="AY1340" s="222" t="s">
        <v>180</v>
      </c>
    </row>
    <row r="1341" s="12" customFormat="1">
      <c r="A1341" s="12"/>
      <c r="B1341" s="211"/>
      <c r="C1341" s="212"/>
      <c r="D1341" s="213" t="s">
        <v>189</v>
      </c>
      <c r="E1341" s="214" t="s">
        <v>19</v>
      </c>
      <c r="F1341" s="215" t="s">
        <v>1337</v>
      </c>
      <c r="G1341" s="212"/>
      <c r="H1341" s="216">
        <v>19.437000000000001</v>
      </c>
      <c r="I1341" s="217"/>
      <c r="J1341" s="212"/>
      <c r="K1341" s="212"/>
      <c r="L1341" s="218"/>
      <c r="M1341" s="219"/>
      <c r="N1341" s="220"/>
      <c r="O1341" s="220"/>
      <c r="P1341" s="220"/>
      <c r="Q1341" s="220"/>
      <c r="R1341" s="220"/>
      <c r="S1341" s="220"/>
      <c r="T1341" s="221"/>
      <c r="U1341" s="12"/>
      <c r="V1341" s="12"/>
      <c r="W1341" s="12"/>
      <c r="X1341" s="12"/>
      <c r="Y1341" s="12"/>
      <c r="Z1341" s="12"/>
      <c r="AA1341" s="12"/>
      <c r="AB1341" s="12"/>
      <c r="AC1341" s="12"/>
      <c r="AD1341" s="12"/>
      <c r="AE1341" s="12"/>
      <c r="AT1341" s="222" t="s">
        <v>189</v>
      </c>
      <c r="AU1341" s="222" t="s">
        <v>77</v>
      </c>
      <c r="AV1341" s="12" t="s">
        <v>79</v>
      </c>
      <c r="AW1341" s="12" t="s">
        <v>31</v>
      </c>
      <c r="AX1341" s="12" t="s">
        <v>69</v>
      </c>
      <c r="AY1341" s="222" t="s">
        <v>180</v>
      </c>
    </row>
    <row r="1342" s="12" customFormat="1">
      <c r="A1342" s="12"/>
      <c r="B1342" s="211"/>
      <c r="C1342" s="212"/>
      <c r="D1342" s="213" t="s">
        <v>189</v>
      </c>
      <c r="E1342" s="214" t="s">
        <v>19</v>
      </c>
      <c r="F1342" s="215" t="s">
        <v>1338</v>
      </c>
      <c r="G1342" s="212"/>
      <c r="H1342" s="216">
        <v>71.063999999999993</v>
      </c>
      <c r="I1342" s="217"/>
      <c r="J1342" s="212"/>
      <c r="K1342" s="212"/>
      <c r="L1342" s="218"/>
      <c r="M1342" s="219"/>
      <c r="N1342" s="220"/>
      <c r="O1342" s="220"/>
      <c r="P1342" s="220"/>
      <c r="Q1342" s="220"/>
      <c r="R1342" s="220"/>
      <c r="S1342" s="220"/>
      <c r="T1342" s="221"/>
      <c r="U1342" s="12"/>
      <c r="V1342" s="12"/>
      <c r="W1342" s="12"/>
      <c r="X1342" s="12"/>
      <c r="Y1342" s="12"/>
      <c r="Z1342" s="12"/>
      <c r="AA1342" s="12"/>
      <c r="AB1342" s="12"/>
      <c r="AC1342" s="12"/>
      <c r="AD1342" s="12"/>
      <c r="AE1342" s="12"/>
      <c r="AT1342" s="222" t="s">
        <v>189</v>
      </c>
      <c r="AU1342" s="222" t="s">
        <v>77</v>
      </c>
      <c r="AV1342" s="12" t="s">
        <v>79</v>
      </c>
      <c r="AW1342" s="12" t="s">
        <v>31</v>
      </c>
      <c r="AX1342" s="12" t="s">
        <v>69</v>
      </c>
      <c r="AY1342" s="222" t="s">
        <v>180</v>
      </c>
    </row>
    <row r="1343" s="12" customFormat="1">
      <c r="A1343" s="12"/>
      <c r="B1343" s="211"/>
      <c r="C1343" s="212"/>
      <c r="D1343" s="213" t="s">
        <v>189</v>
      </c>
      <c r="E1343" s="214" t="s">
        <v>19</v>
      </c>
      <c r="F1343" s="215" t="s">
        <v>1339</v>
      </c>
      <c r="G1343" s="212"/>
      <c r="H1343" s="216">
        <v>28.2852</v>
      </c>
      <c r="I1343" s="217"/>
      <c r="J1343" s="212"/>
      <c r="K1343" s="212"/>
      <c r="L1343" s="218"/>
      <c r="M1343" s="219"/>
      <c r="N1343" s="220"/>
      <c r="O1343" s="220"/>
      <c r="P1343" s="220"/>
      <c r="Q1343" s="220"/>
      <c r="R1343" s="220"/>
      <c r="S1343" s="220"/>
      <c r="T1343" s="221"/>
      <c r="U1343" s="12"/>
      <c r="V1343" s="12"/>
      <c r="W1343" s="12"/>
      <c r="X1343" s="12"/>
      <c r="Y1343" s="12"/>
      <c r="Z1343" s="12"/>
      <c r="AA1343" s="12"/>
      <c r="AB1343" s="12"/>
      <c r="AC1343" s="12"/>
      <c r="AD1343" s="12"/>
      <c r="AE1343" s="12"/>
      <c r="AT1343" s="222" t="s">
        <v>189</v>
      </c>
      <c r="AU1343" s="222" t="s">
        <v>77</v>
      </c>
      <c r="AV1343" s="12" t="s">
        <v>79</v>
      </c>
      <c r="AW1343" s="12" t="s">
        <v>31</v>
      </c>
      <c r="AX1343" s="12" t="s">
        <v>69</v>
      </c>
      <c r="AY1343" s="222" t="s">
        <v>180</v>
      </c>
    </row>
    <row r="1344" s="12" customFormat="1">
      <c r="A1344" s="12"/>
      <c r="B1344" s="211"/>
      <c r="C1344" s="212"/>
      <c r="D1344" s="213" t="s">
        <v>189</v>
      </c>
      <c r="E1344" s="214" t="s">
        <v>19</v>
      </c>
      <c r="F1344" s="215" t="s">
        <v>1340</v>
      </c>
      <c r="G1344" s="212"/>
      <c r="H1344" s="216">
        <v>16.1462</v>
      </c>
      <c r="I1344" s="217"/>
      <c r="J1344" s="212"/>
      <c r="K1344" s="212"/>
      <c r="L1344" s="218"/>
      <c r="M1344" s="219"/>
      <c r="N1344" s="220"/>
      <c r="O1344" s="220"/>
      <c r="P1344" s="220"/>
      <c r="Q1344" s="220"/>
      <c r="R1344" s="220"/>
      <c r="S1344" s="220"/>
      <c r="T1344" s="221"/>
      <c r="U1344" s="12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T1344" s="222" t="s">
        <v>189</v>
      </c>
      <c r="AU1344" s="222" t="s">
        <v>77</v>
      </c>
      <c r="AV1344" s="12" t="s">
        <v>79</v>
      </c>
      <c r="AW1344" s="12" t="s">
        <v>31</v>
      </c>
      <c r="AX1344" s="12" t="s">
        <v>69</v>
      </c>
      <c r="AY1344" s="222" t="s">
        <v>180</v>
      </c>
    </row>
    <row r="1345" s="12" customFormat="1">
      <c r="A1345" s="12"/>
      <c r="B1345" s="211"/>
      <c r="C1345" s="212"/>
      <c r="D1345" s="213" t="s">
        <v>189</v>
      </c>
      <c r="E1345" s="214" t="s">
        <v>19</v>
      </c>
      <c r="F1345" s="215" t="s">
        <v>1341</v>
      </c>
      <c r="G1345" s="212"/>
      <c r="H1345" s="216">
        <v>9.2260000000000009</v>
      </c>
      <c r="I1345" s="217"/>
      <c r="J1345" s="212"/>
      <c r="K1345" s="212"/>
      <c r="L1345" s="218"/>
      <c r="M1345" s="219"/>
      <c r="N1345" s="220"/>
      <c r="O1345" s="220"/>
      <c r="P1345" s="220"/>
      <c r="Q1345" s="220"/>
      <c r="R1345" s="220"/>
      <c r="S1345" s="220"/>
      <c r="T1345" s="221"/>
      <c r="U1345" s="12"/>
      <c r="V1345" s="12"/>
      <c r="W1345" s="12"/>
      <c r="X1345" s="12"/>
      <c r="Y1345" s="12"/>
      <c r="Z1345" s="12"/>
      <c r="AA1345" s="12"/>
      <c r="AB1345" s="12"/>
      <c r="AC1345" s="12"/>
      <c r="AD1345" s="12"/>
      <c r="AE1345" s="12"/>
      <c r="AT1345" s="222" t="s">
        <v>189</v>
      </c>
      <c r="AU1345" s="222" t="s">
        <v>77</v>
      </c>
      <c r="AV1345" s="12" t="s">
        <v>79</v>
      </c>
      <c r="AW1345" s="12" t="s">
        <v>31</v>
      </c>
      <c r="AX1345" s="12" t="s">
        <v>69</v>
      </c>
      <c r="AY1345" s="222" t="s">
        <v>180</v>
      </c>
    </row>
    <row r="1346" s="12" customFormat="1">
      <c r="A1346" s="12"/>
      <c r="B1346" s="211"/>
      <c r="C1346" s="212"/>
      <c r="D1346" s="213" t="s">
        <v>189</v>
      </c>
      <c r="E1346" s="214" t="s">
        <v>19</v>
      </c>
      <c r="F1346" s="215" t="s">
        <v>1342</v>
      </c>
      <c r="G1346" s="212"/>
      <c r="H1346" s="216">
        <v>34.020000000000003</v>
      </c>
      <c r="I1346" s="217"/>
      <c r="J1346" s="212"/>
      <c r="K1346" s="212"/>
      <c r="L1346" s="218"/>
      <c r="M1346" s="219"/>
      <c r="N1346" s="220"/>
      <c r="O1346" s="220"/>
      <c r="P1346" s="220"/>
      <c r="Q1346" s="220"/>
      <c r="R1346" s="220"/>
      <c r="S1346" s="220"/>
      <c r="T1346" s="221"/>
      <c r="U1346" s="12"/>
      <c r="V1346" s="12"/>
      <c r="W1346" s="12"/>
      <c r="X1346" s="12"/>
      <c r="Y1346" s="12"/>
      <c r="Z1346" s="12"/>
      <c r="AA1346" s="12"/>
      <c r="AB1346" s="12"/>
      <c r="AC1346" s="12"/>
      <c r="AD1346" s="12"/>
      <c r="AE1346" s="12"/>
      <c r="AT1346" s="222" t="s">
        <v>189</v>
      </c>
      <c r="AU1346" s="222" t="s">
        <v>77</v>
      </c>
      <c r="AV1346" s="12" t="s">
        <v>79</v>
      </c>
      <c r="AW1346" s="12" t="s">
        <v>31</v>
      </c>
      <c r="AX1346" s="12" t="s">
        <v>69</v>
      </c>
      <c r="AY1346" s="222" t="s">
        <v>180</v>
      </c>
    </row>
    <row r="1347" s="12" customFormat="1">
      <c r="A1347" s="12"/>
      <c r="B1347" s="211"/>
      <c r="C1347" s="212"/>
      <c r="D1347" s="213" t="s">
        <v>189</v>
      </c>
      <c r="E1347" s="214" t="s">
        <v>19</v>
      </c>
      <c r="F1347" s="215" t="s">
        <v>1343</v>
      </c>
      <c r="G1347" s="212"/>
      <c r="H1347" s="216">
        <v>39.247999999999998</v>
      </c>
      <c r="I1347" s="217"/>
      <c r="J1347" s="212"/>
      <c r="K1347" s="212"/>
      <c r="L1347" s="218"/>
      <c r="M1347" s="219"/>
      <c r="N1347" s="220"/>
      <c r="O1347" s="220"/>
      <c r="P1347" s="220"/>
      <c r="Q1347" s="220"/>
      <c r="R1347" s="220"/>
      <c r="S1347" s="220"/>
      <c r="T1347" s="221"/>
      <c r="U1347" s="12"/>
      <c r="V1347" s="12"/>
      <c r="W1347" s="12"/>
      <c r="X1347" s="12"/>
      <c r="Y1347" s="12"/>
      <c r="Z1347" s="12"/>
      <c r="AA1347" s="12"/>
      <c r="AB1347" s="12"/>
      <c r="AC1347" s="12"/>
      <c r="AD1347" s="12"/>
      <c r="AE1347" s="12"/>
      <c r="AT1347" s="222" t="s">
        <v>189</v>
      </c>
      <c r="AU1347" s="222" t="s">
        <v>77</v>
      </c>
      <c r="AV1347" s="12" t="s">
        <v>79</v>
      </c>
      <c r="AW1347" s="12" t="s">
        <v>31</v>
      </c>
      <c r="AX1347" s="12" t="s">
        <v>69</v>
      </c>
      <c r="AY1347" s="222" t="s">
        <v>180</v>
      </c>
    </row>
    <row r="1348" s="15" customFormat="1">
      <c r="A1348" s="15"/>
      <c r="B1348" s="248"/>
      <c r="C1348" s="249"/>
      <c r="D1348" s="213" t="s">
        <v>189</v>
      </c>
      <c r="E1348" s="250" t="s">
        <v>19</v>
      </c>
      <c r="F1348" s="251" t="s">
        <v>256</v>
      </c>
      <c r="G1348" s="249"/>
      <c r="H1348" s="252">
        <v>578.00840000000017</v>
      </c>
      <c r="I1348" s="253"/>
      <c r="J1348" s="249"/>
      <c r="K1348" s="249"/>
      <c r="L1348" s="254"/>
      <c r="M1348" s="255"/>
      <c r="N1348" s="256"/>
      <c r="O1348" s="256"/>
      <c r="P1348" s="256"/>
      <c r="Q1348" s="256"/>
      <c r="R1348" s="256"/>
      <c r="S1348" s="256"/>
      <c r="T1348" s="257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T1348" s="258" t="s">
        <v>189</v>
      </c>
      <c r="AU1348" s="258" t="s">
        <v>77</v>
      </c>
      <c r="AV1348" s="15" t="s">
        <v>195</v>
      </c>
      <c r="AW1348" s="15" t="s">
        <v>31</v>
      </c>
      <c r="AX1348" s="15" t="s">
        <v>69</v>
      </c>
      <c r="AY1348" s="258" t="s">
        <v>180</v>
      </c>
    </row>
    <row r="1349" s="13" customFormat="1">
      <c r="A1349" s="13"/>
      <c r="B1349" s="223"/>
      <c r="C1349" s="224"/>
      <c r="D1349" s="213" t="s">
        <v>189</v>
      </c>
      <c r="E1349" s="225" t="s">
        <v>19</v>
      </c>
      <c r="F1349" s="226" t="s">
        <v>194</v>
      </c>
      <c r="G1349" s="224"/>
      <c r="H1349" s="227">
        <v>1577.1084000000001</v>
      </c>
      <c r="I1349" s="228"/>
      <c r="J1349" s="224"/>
      <c r="K1349" s="224"/>
      <c r="L1349" s="229"/>
      <c r="M1349" s="230"/>
      <c r="N1349" s="231"/>
      <c r="O1349" s="231"/>
      <c r="P1349" s="231"/>
      <c r="Q1349" s="231"/>
      <c r="R1349" s="231"/>
      <c r="S1349" s="231"/>
      <c r="T1349" s="232"/>
      <c r="U1349" s="13"/>
      <c r="V1349" s="13"/>
      <c r="W1349" s="13"/>
      <c r="X1349" s="13"/>
      <c r="Y1349" s="13"/>
      <c r="Z1349" s="13"/>
      <c r="AA1349" s="13"/>
      <c r="AB1349" s="13"/>
      <c r="AC1349" s="13"/>
      <c r="AD1349" s="13"/>
      <c r="AE1349" s="13"/>
      <c r="AT1349" s="233" t="s">
        <v>189</v>
      </c>
      <c r="AU1349" s="233" t="s">
        <v>77</v>
      </c>
      <c r="AV1349" s="13" t="s">
        <v>185</v>
      </c>
      <c r="AW1349" s="13" t="s">
        <v>31</v>
      </c>
      <c r="AX1349" s="13" t="s">
        <v>77</v>
      </c>
      <c r="AY1349" s="233" t="s">
        <v>180</v>
      </c>
    </row>
    <row r="1350" s="2" customFormat="1" ht="16.5" customHeight="1">
      <c r="A1350" s="40"/>
      <c r="B1350" s="41"/>
      <c r="C1350" s="198" t="s">
        <v>887</v>
      </c>
      <c r="D1350" s="198" t="s">
        <v>181</v>
      </c>
      <c r="E1350" s="199" t="s">
        <v>1344</v>
      </c>
      <c r="F1350" s="200" t="s">
        <v>1345</v>
      </c>
      <c r="G1350" s="201" t="s">
        <v>307</v>
      </c>
      <c r="H1350" s="202">
        <v>299.33999999999997</v>
      </c>
      <c r="I1350" s="203"/>
      <c r="J1350" s="204">
        <f>ROUND(I1350*H1350,2)</f>
        <v>0</v>
      </c>
      <c r="K1350" s="200" t="s">
        <v>19</v>
      </c>
      <c r="L1350" s="46"/>
      <c r="M1350" s="205" t="s">
        <v>19</v>
      </c>
      <c r="N1350" s="206" t="s">
        <v>40</v>
      </c>
      <c r="O1350" s="86"/>
      <c r="P1350" s="207">
        <f>O1350*H1350</f>
        <v>0</v>
      </c>
      <c r="Q1350" s="207">
        <v>0</v>
      </c>
      <c r="R1350" s="207">
        <f>Q1350*H1350</f>
        <v>0</v>
      </c>
      <c r="S1350" s="207">
        <v>0</v>
      </c>
      <c r="T1350" s="208">
        <f>S1350*H1350</f>
        <v>0</v>
      </c>
      <c r="U1350" s="40"/>
      <c r="V1350" s="40"/>
      <c r="W1350" s="40"/>
      <c r="X1350" s="40"/>
      <c r="Y1350" s="40"/>
      <c r="Z1350" s="40"/>
      <c r="AA1350" s="40"/>
      <c r="AB1350" s="40"/>
      <c r="AC1350" s="40"/>
      <c r="AD1350" s="40"/>
      <c r="AE1350" s="40"/>
      <c r="AR1350" s="209" t="s">
        <v>216</v>
      </c>
      <c r="AT1350" s="209" t="s">
        <v>181</v>
      </c>
      <c r="AU1350" s="209" t="s">
        <v>77</v>
      </c>
      <c r="AY1350" s="19" t="s">
        <v>180</v>
      </c>
      <c r="BE1350" s="210">
        <f>IF(N1350="základní",J1350,0)</f>
        <v>0</v>
      </c>
      <c r="BF1350" s="210">
        <f>IF(N1350="snížená",J1350,0)</f>
        <v>0</v>
      </c>
      <c r="BG1350" s="210">
        <f>IF(N1350="zákl. přenesená",J1350,0)</f>
        <v>0</v>
      </c>
      <c r="BH1350" s="210">
        <f>IF(N1350="sníž. přenesená",J1350,0)</f>
        <v>0</v>
      </c>
      <c r="BI1350" s="210">
        <f>IF(N1350="nulová",J1350,0)</f>
        <v>0</v>
      </c>
      <c r="BJ1350" s="19" t="s">
        <v>77</v>
      </c>
      <c r="BK1350" s="210">
        <f>ROUND(I1350*H1350,2)</f>
        <v>0</v>
      </c>
      <c r="BL1350" s="19" t="s">
        <v>216</v>
      </c>
      <c r="BM1350" s="209" t="s">
        <v>1346</v>
      </c>
    </row>
    <row r="1351" s="12" customFormat="1">
      <c r="A1351" s="12"/>
      <c r="B1351" s="211"/>
      <c r="C1351" s="212"/>
      <c r="D1351" s="213" t="s">
        <v>189</v>
      </c>
      <c r="E1351" s="214" t="s">
        <v>19</v>
      </c>
      <c r="F1351" s="215" t="s">
        <v>1347</v>
      </c>
      <c r="G1351" s="212"/>
      <c r="H1351" s="216">
        <v>62.909999999999997</v>
      </c>
      <c r="I1351" s="217"/>
      <c r="J1351" s="212"/>
      <c r="K1351" s="212"/>
      <c r="L1351" s="218"/>
      <c r="M1351" s="219"/>
      <c r="N1351" s="220"/>
      <c r="O1351" s="220"/>
      <c r="P1351" s="220"/>
      <c r="Q1351" s="220"/>
      <c r="R1351" s="220"/>
      <c r="S1351" s="220"/>
      <c r="T1351" s="221"/>
      <c r="U1351" s="12"/>
      <c r="V1351" s="12"/>
      <c r="W1351" s="12"/>
      <c r="X1351" s="12"/>
      <c r="Y1351" s="12"/>
      <c r="Z1351" s="12"/>
      <c r="AA1351" s="12"/>
      <c r="AB1351" s="12"/>
      <c r="AC1351" s="12"/>
      <c r="AD1351" s="12"/>
      <c r="AE1351" s="12"/>
      <c r="AT1351" s="222" t="s">
        <v>189</v>
      </c>
      <c r="AU1351" s="222" t="s">
        <v>77</v>
      </c>
      <c r="AV1351" s="12" t="s">
        <v>79</v>
      </c>
      <c r="AW1351" s="12" t="s">
        <v>31</v>
      </c>
      <c r="AX1351" s="12" t="s">
        <v>69</v>
      </c>
      <c r="AY1351" s="222" t="s">
        <v>180</v>
      </c>
    </row>
    <row r="1352" s="12" customFormat="1">
      <c r="A1352" s="12"/>
      <c r="B1352" s="211"/>
      <c r="C1352" s="212"/>
      <c r="D1352" s="213" t="s">
        <v>189</v>
      </c>
      <c r="E1352" s="214" t="s">
        <v>19</v>
      </c>
      <c r="F1352" s="215" t="s">
        <v>1348</v>
      </c>
      <c r="G1352" s="212"/>
      <c r="H1352" s="216">
        <v>132</v>
      </c>
      <c r="I1352" s="217"/>
      <c r="J1352" s="212"/>
      <c r="K1352" s="212"/>
      <c r="L1352" s="218"/>
      <c r="M1352" s="219"/>
      <c r="N1352" s="220"/>
      <c r="O1352" s="220"/>
      <c r="P1352" s="220"/>
      <c r="Q1352" s="220"/>
      <c r="R1352" s="220"/>
      <c r="S1352" s="220"/>
      <c r="T1352" s="221"/>
      <c r="U1352" s="12"/>
      <c r="V1352" s="12"/>
      <c r="W1352" s="12"/>
      <c r="X1352" s="12"/>
      <c r="Y1352" s="12"/>
      <c r="Z1352" s="12"/>
      <c r="AA1352" s="12"/>
      <c r="AB1352" s="12"/>
      <c r="AC1352" s="12"/>
      <c r="AD1352" s="12"/>
      <c r="AE1352" s="12"/>
      <c r="AT1352" s="222" t="s">
        <v>189</v>
      </c>
      <c r="AU1352" s="222" t="s">
        <v>77</v>
      </c>
      <c r="AV1352" s="12" t="s">
        <v>79</v>
      </c>
      <c r="AW1352" s="12" t="s">
        <v>31</v>
      </c>
      <c r="AX1352" s="12" t="s">
        <v>69</v>
      </c>
      <c r="AY1352" s="222" t="s">
        <v>180</v>
      </c>
    </row>
    <row r="1353" s="12" customFormat="1">
      <c r="A1353" s="12"/>
      <c r="B1353" s="211"/>
      <c r="C1353" s="212"/>
      <c r="D1353" s="213" t="s">
        <v>189</v>
      </c>
      <c r="E1353" s="214" t="s">
        <v>19</v>
      </c>
      <c r="F1353" s="215" t="s">
        <v>1349</v>
      </c>
      <c r="G1353" s="212"/>
      <c r="H1353" s="216">
        <v>36.719999999999999</v>
      </c>
      <c r="I1353" s="217"/>
      <c r="J1353" s="212"/>
      <c r="K1353" s="212"/>
      <c r="L1353" s="218"/>
      <c r="M1353" s="219"/>
      <c r="N1353" s="220"/>
      <c r="O1353" s="220"/>
      <c r="P1353" s="220"/>
      <c r="Q1353" s="220"/>
      <c r="R1353" s="220"/>
      <c r="S1353" s="220"/>
      <c r="T1353" s="221"/>
      <c r="U1353" s="12"/>
      <c r="V1353" s="12"/>
      <c r="W1353" s="12"/>
      <c r="X1353" s="12"/>
      <c r="Y1353" s="12"/>
      <c r="Z1353" s="12"/>
      <c r="AA1353" s="12"/>
      <c r="AB1353" s="12"/>
      <c r="AC1353" s="12"/>
      <c r="AD1353" s="12"/>
      <c r="AE1353" s="12"/>
      <c r="AT1353" s="222" t="s">
        <v>189</v>
      </c>
      <c r="AU1353" s="222" t="s">
        <v>77</v>
      </c>
      <c r="AV1353" s="12" t="s">
        <v>79</v>
      </c>
      <c r="AW1353" s="12" t="s">
        <v>31</v>
      </c>
      <c r="AX1353" s="12" t="s">
        <v>69</v>
      </c>
      <c r="AY1353" s="222" t="s">
        <v>180</v>
      </c>
    </row>
    <row r="1354" s="12" customFormat="1">
      <c r="A1354" s="12"/>
      <c r="B1354" s="211"/>
      <c r="C1354" s="212"/>
      <c r="D1354" s="213" t="s">
        <v>189</v>
      </c>
      <c r="E1354" s="214" t="s">
        <v>19</v>
      </c>
      <c r="F1354" s="215" t="s">
        <v>1350</v>
      </c>
      <c r="G1354" s="212"/>
      <c r="H1354" s="216">
        <v>36.060000000000002</v>
      </c>
      <c r="I1354" s="217"/>
      <c r="J1354" s="212"/>
      <c r="K1354" s="212"/>
      <c r="L1354" s="218"/>
      <c r="M1354" s="219"/>
      <c r="N1354" s="220"/>
      <c r="O1354" s="220"/>
      <c r="P1354" s="220"/>
      <c r="Q1354" s="220"/>
      <c r="R1354" s="220"/>
      <c r="S1354" s="220"/>
      <c r="T1354" s="221"/>
      <c r="U1354" s="12"/>
      <c r="V1354" s="12"/>
      <c r="W1354" s="12"/>
      <c r="X1354" s="12"/>
      <c r="Y1354" s="12"/>
      <c r="Z1354" s="12"/>
      <c r="AA1354" s="12"/>
      <c r="AB1354" s="12"/>
      <c r="AC1354" s="12"/>
      <c r="AD1354" s="12"/>
      <c r="AE1354" s="12"/>
      <c r="AT1354" s="222" t="s">
        <v>189</v>
      </c>
      <c r="AU1354" s="222" t="s">
        <v>77</v>
      </c>
      <c r="AV1354" s="12" t="s">
        <v>79</v>
      </c>
      <c r="AW1354" s="12" t="s">
        <v>31</v>
      </c>
      <c r="AX1354" s="12" t="s">
        <v>69</v>
      </c>
      <c r="AY1354" s="222" t="s">
        <v>180</v>
      </c>
    </row>
    <row r="1355" s="12" customFormat="1">
      <c r="A1355" s="12"/>
      <c r="B1355" s="211"/>
      <c r="C1355" s="212"/>
      <c r="D1355" s="213" t="s">
        <v>189</v>
      </c>
      <c r="E1355" s="214" t="s">
        <v>19</v>
      </c>
      <c r="F1355" s="215" t="s">
        <v>1351</v>
      </c>
      <c r="G1355" s="212"/>
      <c r="H1355" s="216">
        <v>31.649999999999999</v>
      </c>
      <c r="I1355" s="217"/>
      <c r="J1355" s="212"/>
      <c r="K1355" s="212"/>
      <c r="L1355" s="218"/>
      <c r="M1355" s="219"/>
      <c r="N1355" s="220"/>
      <c r="O1355" s="220"/>
      <c r="P1355" s="220"/>
      <c r="Q1355" s="220"/>
      <c r="R1355" s="220"/>
      <c r="S1355" s="220"/>
      <c r="T1355" s="221"/>
      <c r="U1355" s="12"/>
      <c r="V1355" s="12"/>
      <c r="W1355" s="12"/>
      <c r="X1355" s="12"/>
      <c r="Y1355" s="12"/>
      <c r="Z1355" s="12"/>
      <c r="AA1355" s="12"/>
      <c r="AB1355" s="12"/>
      <c r="AC1355" s="12"/>
      <c r="AD1355" s="12"/>
      <c r="AE1355" s="12"/>
      <c r="AT1355" s="222" t="s">
        <v>189</v>
      </c>
      <c r="AU1355" s="222" t="s">
        <v>77</v>
      </c>
      <c r="AV1355" s="12" t="s">
        <v>79</v>
      </c>
      <c r="AW1355" s="12" t="s">
        <v>31</v>
      </c>
      <c r="AX1355" s="12" t="s">
        <v>69</v>
      </c>
      <c r="AY1355" s="222" t="s">
        <v>180</v>
      </c>
    </row>
    <row r="1356" s="13" customFormat="1">
      <c r="A1356" s="13"/>
      <c r="B1356" s="223"/>
      <c r="C1356" s="224"/>
      <c r="D1356" s="213" t="s">
        <v>189</v>
      </c>
      <c r="E1356" s="225" t="s">
        <v>19</v>
      </c>
      <c r="F1356" s="226" t="s">
        <v>194</v>
      </c>
      <c r="G1356" s="224"/>
      <c r="H1356" s="227">
        <v>299.33999999999997</v>
      </c>
      <c r="I1356" s="228"/>
      <c r="J1356" s="224"/>
      <c r="K1356" s="224"/>
      <c r="L1356" s="229"/>
      <c r="M1356" s="230"/>
      <c r="N1356" s="231"/>
      <c r="O1356" s="231"/>
      <c r="P1356" s="231"/>
      <c r="Q1356" s="231"/>
      <c r="R1356" s="231"/>
      <c r="S1356" s="231"/>
      <c r="T1356" s="232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33" t="s">
        <v>189</v>
      </c>
      <c r="AU1356" s="233" t="s">
        <v>77</v>
      </c>
      <c r="AV1356" s="13" t="s">
        <v>185</v>
      </c>
      <c r="AW1356" s="13" t="s">
        <v>31</v>
      </c>
      <c r="AX1356" s="13" t="s">
        <v>77</v>
      </c>
      <c r="AY1356" s="233" t="s">
        <v>180</v>
      </c>
    </row>
    <row r="1357" s="11" customFormat="1" ht="25.92" customHeight="1">
      <c r="A1357" s="11"/>
      <c r="B1357" s="184"/>
      <c r="C1357" s="185"/>
      <c r="D1357" s="186" t="s">
        <v>68</v>
      </c>
      <c r="E1357" s="187" t="s">
        <v>1352</v>
      </c>
      <c r="F1357" s="187" t="s">
        <v>1353</v>
      </c>
      <c r="G1357" s="185"/>
      <c r="H1357" s="185"/>
      <c r="I1357" s="188"/>
      <c r="J1357" s="189">
        <f>BK1357</f>
        <v>0</v>
      </c>
      <c r="K1357" s="185"/>
      <c r="L1357" s="190"/>
      <c r="M1357" s="191"/>
      <c r="N1357" s="192"/>
      <c r="O1357" s="192"/>
      <c r="P1357" s="193">
        <f>SUM(P1358:P1376)</f>
        <v>0</v>
      </c>
      <c r="Q1357" s="192"/>
      <c r="R1357" s="193">
        <f>SUM(R1358:R1376)</f>
        <v>0</v>
      </c>
      <c r="S1357" s="192"/>
      <c r="T1357" s="194">
        <f>SUM(T1358:T1376)</f>
        <v>0</v>
      </c>
      <c r="U1357" s="11"/>
      <c r="V1357" s="11"/>
      <c r="W1357" s="11"/>
      <c r="X1357" s="11"/>
      <c r="Y1357" s="11"/>
      <c r="Z1357" s="11"/>
      <c r="AA1357" s="11"/>
      <c r="AB1357" s="11"/>
      <c r="AC1357" s="11"/>
      <c r="AD1357" s="11"/>
      <c r="AE1357" s="11"/>
      <c r="AR1357" s="195" t="s">
        <v>79</v>
      </c>
      <c r="AT1357" s="196" t="s">
        <v>68</v>
      </c>
      <c r="AU1357" s="196" t="s">
        <v>69</v>
      </c>
      <c r="AY1357" s="195" t="s">
        <v>180</v>
      </c>
      <c r="BK1357" s="197">
        <f>SUM(BK1358:BK1376)</f>
        <v>0</v>
      </c>
    </row>
    <row r="1358" s="2" customFormat="1" ht="49.05" customHeight="1">
      <c r="A1358" s="40"/>
      <c r="B1358" s="41"/>
      <c r="C1358" s="198" t="s">
        <v>1354</v>
      </c>
      <c r="D1358" s="198" t="s">
        <v>181</v>
      </c>
      <c r="E1358" s="199" t="s">
        <v>1355</v>
      </c>
      <c r="F1358" s="200" t="s">
        <v>1356</v>
      </c>
      <c r="G1358" s="201" t="s">
        <v>307</v>
      </c>
      <c r="H1358" s="202">
        <v>15.7704</v>
      </c>
      <c r="I1358" s="203"/>
      <c r="J1358" s="204">
        <f>ROUND(I1358*H1358,2)</f>
        <v>0</v>
      </c>
      <c r="K1358" s="200" t="s">
        <v>19</v>
      </c>
      <c r="L1358" s="46"/>
      <c r="M1358" s="205" t="s">
        <v>19</v>
      </c>
      <c r="N1358" s="206" t="s">
        <v>40</v>
      </c>
      <c r="O1358" s="86"/>
      <c r="P1358" s="207">
        <f>O1358*H1358</f>
        <v>0</v>
      </c>
      <c r="Q1358" s="207">
        <v>0</v>
      </c>
      <c r="R1358" s="207">
        <f>Q1358*H1358</f>
        <v>0</v>
      </c>
      <c r="S1358" s="207">
        <v>0</v>
      </c>
      <c r="T1358" s="208">
        <f>S1358*H1358</f>
        <v>0</v>
      </c>
      <c r="U1358" s="40"/>
      <c r="V1358" s="40"/>
      <c r="W1358" s="40"/>
      <c r="X1358" s="40"/>
      <c r="Y1358" s="40"/>
      <c r="Z1358" s="40"/>
      <c r="AA1358" s="40"/>
      <c r="AB1358" s="40"/>
      <c r="AC1358" s="40"/>
      <c r="AD1358" s="40"/>
      <c r="AE1358" s="40"/>
      <c r="AR1358" s="209" t="s">
        <v>216</v>
      </c>
      <c r="AT1358" s="209" t="s">
        <v>181</v>
      </c>
      <c r="AU1358" s="209" t="s">
        <v>77</v>
      </c>
      <c r="AY1358" s="19" t="s">
        <v>180</v>
      </c>
      <c r="BE1358" s="210">
        <f>IF(N1358="základní",J1358,0)</f>
        <v>0</v>
      </c>
      <c r="BF1358" s="210">
        <f>IF(N1358="snížená",J1358,0)</f>
        <v>0</v>
      </c>
      <c r="BG1358" s="210">
        <f>IF(N1358="zákl. přenesená",J1358,0)</f>
        <v>0</v>
      </c>
      <c r="BH1358" s="210">
        <f>IF(N1358="sníž. přenesená",J1358,0)</f>
        <v>0</v>
      </c>
      <c r="BI1358" s="210">
        <f>IF(N1358="nulová",J1358,0)</f>
        <v>0</v>
      </c>
      <c r="BJ1358" s="19" t="s">
        <v>77</v>
      </c>
      <c r="BK1358" s="210">
        <f>ROUND(I1358*H1358,2)</f>
        <v>0</v>
      </c>
      <c r="BL1358" s="19" t="s">
        <v>216</v>
      </c>
      <c r="BM1358" s="209" t="s">
        <v>1357</v>
      </c>
    </row>
    <row r="1359" s="12" customFormat="1">
      <c r="A1359" s="12"/>
      <c r="B1359" s="211"/>
      <c r="C1359" s="212"/>
      <c r="D1359" s="213" t="s">
        <v>189</v>
      </c>
      <c r="E1359" s="214" t="s">
        <v>19</v>
      </c>
      <c r="F1359" s="215" t="s">
        <v>622</v>
      </c>
      <c r="G1359" s="212"/>
      <c r="H1359" s="216">
        <v>7.9800000000000004</v>
      </c>
      <c r="I1359" s="217"/>
      <c r="J1359" s="212"/>
      <c r="K1359" s="212"/>
      <c r="L1359" s="218"/>
      <c r="M1359" s="219"/>
      <c r="N1359" s="220"/>
      <c r="O1359" s="220"/>
      <c r="P1359" s="220"/>
      <c r="Q1359" s="220"/>
      <c r="R1359" s="220"/>
      <c r="S1359" s="220"/>
      <c r="T1359" s="221"/>
      <c r="U1359" s="12"/>
      <c r="V1359" s="12"/>
      <c r="W1359" s="12"/>
      <c r="X1359" s="12"/>
      <c r="Y1359" s="12"/>
      <c r="Z1359" s="12"/>
      <c r="AA1359" s="12"/>
      <c r="AB1359" s="12"/>
      <c r="AC1359" s="12"/>
      <c r="AD1359" s="12"/>
      <c r="AE1359" s="12"/>
      <c r="AT1359" s="222" t="s">
        <v>189</v>
      </c>
      <c r="AU1359" s="222" t="s">
        <v>77</v>
      </c>
      <c r="AV1359" s="12" t="s">
        <v>79</v>
      </c>
      <c r="AW1359" s="12" t="s">
        <v>31</v>
      </c>
      <c r="AX1359" s="12" t="s">
        <v>69</v>
      </c>
      <c r="AY1359" s="222" t="s">
        <v>180</v>
      </c>
    </row>
    <row r="1360" s="15" customFormat="1">
      <c r="A1360" s="15"/>
      <c r="B1360" s="248"/>
      <c r="C1360" s="249"/>
      <c r="D1360" s="213" t="s">
        <v>189</v>
      </c>
      <c r="E1360" s="250" t="s">
        <v>19</v>
      </c>
      <c r="F1360" s="251" t="s">
        <v>256</v>
      </c>
      <c r="G1360" s="249"/>
      <c r="H1360" s="252">
        <v>7.9800000000000004</v>
      </c>
      <c r="I1360" s="253"/>
      <c r="J1360" s="249"/>
      <c r="K1360" s="249"/>
      <c r="L1360" s="254"/>
      <c r="M1360" s="255"/>
      <c r="N1360" s="256"/>
      <c r="O1360" s="256"/>
      <c r="P1360" s="256"/>
      <c r="Q1360" s="256"/>
      <c r="R1360" s="256"/>
      <c r="S1360" s="256"/>
      <c r="T1360" s="257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T1360" s="258" t="s">
        <v>189</v>
      </c>
      <c r="AU1360" s="258" t="s">
        <v>77</v>
      </c>
      <c r="AV1360" s="15" t="s">
        <v>195</v>
      </c>
      <c r="AW1360" s="15" t="s">
        <v>31</v>
      </c>
      <c r="AX1360" s="15" t="s">
        <v>69</v>
      </c>
      <c r="AY1360" s="258" t="s">
        <v>180</v>
      </c>
    </row>
    <row r="1361" s="14" customFormat="1">
      <c r="A1361" s="14"/>
      <c r="B1361" s="238"/>
      <c r="C1361" s="239"/>
      <c r="D1361" s="213" t="s">
        <v>189</v>
      </c>
      <c r="E1361" s="240" t="s">
        <v>19</v>
      </c>
      <c r="F1361" s="241" t="s">
        <v>1358</v>
      </c>
      <c r="G1361" s="239"/>
      <c r="H1361" s="240" t="s">
        <v>19</v>
      </c>
      <c r="I1361" s="242"/>
      <c r="J1361" s="239"/>
      <c r="K1361" s="239"/>
      <c r="L1361" s="243"/>
      <c r="M1361" s="244"/>
      <c r="N1361" s="245"/>
      <c r="O1361" s="245"/>
      <c r="P1361" s="245"/>
      <c r="Q1361" s="245"/>
      <c r="R1361" s="245"/>
      <c r="S1361" s="245"/>
      <c r="T1361" s="246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T1361" s="247" t="s">
        <v>189</v>
      </c>
      <c r="AU1361" s="247" t="s">
        <v>77</v>
      </c>
      <c r="AV1361" s="14" t="s">
        <v>77</v>
      </c>
      <c r="AW1361" s="14" t="s">
        <v>31</v>
      </c>
      <c r="AX1361" s="14" t="s">
        <v>69</v>
      </c>
      <c r="AY1361" s="247" t="s">
        <v>180</v>
      </c>
    </row>
    <row r="1362" s="12" customFormat="1">
      <c r="A1362" s="12"/>
      <c r="B1362" s="211"/>
      <c r="C1362" s="212"/>
      <c r="D1362" s="213" t="s">
        <v>189</v>
      </c>
      <c r="E1362" s="214" t="s">
        <v>19</v>
      </c>
      <c r="F1362" s="215" t="s">
        <v>1359</v>
      </c>
      <c r="G1362" s="212"/>
      <c r="H1362" s="216">
        <v>3.1160000000000001</v>
      </c>
      <c r="I1362" s="217"/>
      <c r="J1362" s="212"/>
      <c r="K1362" s="212"/>
      <c r="L1362" s="218"/>
      <c r="M1362" s="219"/>
      <c r="N1362" s="220"/>
      <c r="O1362" s="220"/>
      <c r="P1362" s="220"/>
      <c r="Q1362" s="220"/>
      <c r="R1362" s="220"/>
      <c r="S1362" s="220"/>
      <c r="T1362" s="221"/>
      <c r="U1362" s="12"/>
      <c r="V1362" s="12"/>
      <c r="W1362" s="12"/>
      <c r="X1362" s="12"/>
      <c r="Y1362" s="12"/>
      <c r="Z1362" s="12"/>
      <c r="AA1362" s="12"/>
      <c r="AB1362" s="12"/>
      <c r="AC1362" s="12"/>
      <c r="AD1362" s="12"/>
      <c r="AE1362" s="12"/>
      <c r="AT1362" s="222" t="s">
        <v>189</v>
      </c>
      <c r="AU1362" s="222" t="s">
        <v>77</v>
      </c>
      <c r="AV1362" s="12" t="s">
        <v>79</v>
      </c>
      <c r="AW1362" s="12" t="s">
        <v>31</v>
      </c>
      <c r="AX1362" s="12" t="s">
        <v>69</v>
      </c>
      <c r="AY1362" s="222" t="s">
        <v>180</v>
      </c>
    </row>
    <row r="1363" s="12" customFormat="1">
      <c r="A1363" s="12"/>
      <c r="B1363" s="211"/>
      <c r="C1363" s="212"/>
      <c r="D1363" s="213" t="s">
        <v>189</v>
      </c>
      <c r="E1363" s="214" t="s">
        <v>19</v>
      </c>
      <c r="F1363" s="215" t="s">
        <v>1360</v>
      </c>
      <c r="G1363" s="212"/>
      <c r="H1363" s="216">
        <v>2.706</v>
      </c>
      <c r="I1363" s="217"/>
      <c r="J1363" s="212"/>
      <c r="K1363" s="212"/>
      <c r="L1363" s="218"/>
      <c r="M1363" s="219"/>
      <c r="N1363" s="220"/>
      <c r="O1363" s="220"/>
      <c r="P1363" s="220"/>
      <c r="Q1363" s="220"/>
      <c r="R1363" s="220"/>
      <c r="S1363" s="220"/>
      <c r="T1363" s="221"/>
      <c r="U1363" s="12"/>
      <c r="V1363" s="12"/>
      <c r="W1363" s="12"/>
      <c r="X1363" s="12"/>
      <c r="Y1363" s="12"/>
      <c r="Z1363" s="12"/>
      <c r="AA1363" s="12"/>
      <c r="AB1363" s="12"/>
      <c r="AC1363" s="12"/>
      <c r="AD1363" s="12"/>
      <c r="AE1363" s="12"/>
      <c r="AT1363" s="222" t="s">
        <v>189</v>
      </c>
      <c r="AU1363" s="222" t="s">
        <v>77</v>
      </c>
      <c r="AV1363" s="12" t="s">
        <v>79</v>
      </c>
      <c r="AW1363" s="12" t="s">
        <v>31</v>
      </c>
      <c r="AX1363" s="12" t="s">
        <v>69</v>
      </c>
      <c r="AY1363" s="222" t="s">
        <v>180</v>
      </c>
    </row>
    <row r="1364" s="12" customFormat="1">
      <c r="A1364" s="12"/>
      <c r="B1364" s="211"/>
      <c r="C1364" s="212"/>
      <c r="D1364" s="213" t="s">
        <v>189</v>
      </c>
      <c r="E1364" s="214" t="s">
        <v>19</v>
      </c>
      <c r="F1364" s="215" t="s">
        <v>1361</v>
      </c>
      <c r="G1364" s="212"/>
      <c r="H1364" s="216">
        <v>1.9683999999999999</v>
      </c>
      <c r="I1364" s="217"/>
      <c r="J1364" s="212"/>
      <c r="K1364" s="212"/>
      <c r="L1364" s="218"/>
      <c r="M1364" s="219"/>
      <c r="N1364" s="220"/>
      <c r="O1364" s="220"/>
      <c r="P1364" s="220"/>
      <c r="Q1364" s="220"/>
      <c r="R1364" s="220"/>
      <c r="S1364" s="220"/>
      <c r="T1364" s="221"/>
      <c r="U1364" s="12"/>
      <c r="V1364" s="12"/>
      <c r="W1364" s="12"/>
      <c r="X1364" s="12"/>
      <c r="Y1364" s="12"/>
      <c r="Z1364" s="12"/>
      <c r="AA1364" s="12"/>
      <c r="AB1364" s="12"/>
      <c r="AC1364" s="12"/>
      <c r="AD1364" s="12"/>
      <c r="AE1364" s="12"/>
      <c r="AT1364" s="222" t="s">
        <v>189</v>
      </c>
      <c r="AU1364" s="222" t="s">
        <v>77</v>
      </c>
      <c r="AV1364" s="12" t="s">
        <v>79</v>
      </c>
      <c r="AW1364" s="12" t="s">
        <v>31</v>
      </c>
      <c r="AX1364" s="12" t="s">
        <v>69</v>
      </c>
      <c r="AY1364" s="222" t="s">
        <v>180</v>
      </c>
    </row>
    <row r="1365" s="15" customFormat="1">
      <c r="A1365" s="15"/>
      <c r="B1365" s="248"/>
      <c r="C1365" s="249"/>
      <c r="D1365" s="213" t="s">
        <v>189</v>
      </c>
      <c r="E1365" s="250" t="s">
        <v>19</v>
      </c>
      <c r="F1365" s="251" t="s">
        <v>256</v>
      </c>
      <c r="G1365" s="249"/>
      <c r="H1365" s="252">
        <v>7.7904</v>
      </c>
      <c r="I1365" s="253"/>
      <c r="J1365" s="249"/>
      <c r="K1365" s="249"/>
      <c r="L1365" s="254"/>
      <c r="M1365" s="255"/>
      <c r="N1365" s="256"/>
      <c r="O1365" s="256"/>
      <c r="P1365" s="256"/>
      <c r="Q1365" s="256"/>
      <c r="R1365" s="256"/>
      <c r="S1365" s="256"/>
      <c r="T1365" s="257"/>
      <c r="U1365" s="15"/>
      <c r="V1365" s="15"/>
      <c r="W1365" s="15"/>
      <c r="X1365" s="15"/>
      <c r="Y1365" s="15"/>
      <c r="Z1365" s="15"/>
      <c r="AA1365" s="15"/>
      <c r="AB1365" s="15"/>
      <c r="AC1365" s="15"/>
      <c r="AD1365" s="15"/>
      <c r="AE1365" s="15"/>
      <c r="AT1365" s="258" t="s">
        <v>189</v>
      </c>
      <c r="AU1365" s="258" t="s">
        <v>77</v>
      </c>
      <c r="AV1365" s="15" t="s">
        <v>195</v>
      </c>
      <c r="AW1365" s="15" t="s">
        <v>31</v>
      </c>
      <c r="AX1365" s="15" t="s">
        <v>69</v>
      </c>
      <c r="AY1365" s="258" t="s">
        <v>180</v>
      </c>
    </row>
    <row r="1366" s="13" customFormat="1">
      <c r="A1366" s="13"/>
      <c r="B1366" s="223"/>
      <c r="C1366" s="224"/>
      <c r="D1366" s="213" t="s">
        <v>189</v>
      </c>
      <c r="E1366" s="225" t="s">
        <v>19</v>
      </c>
      <c r="F1366" s="226" t="s">
        <v>194</v>
      </c>
      <c r="G1366" s="224"/>
      <c r="H1366" s="227">
        <v>15.770399999999999</v>
      </c>
      <c r="I1366" s="228"/>
      <c r="J1366" s="224"/>
      <c r="K1366" s="224"/>
      <c r="L1366" s="229"/>
      <c r="M1366" s="230"/>
      <c r="N1366" s="231"/>
      <c r="O1366" s="231"/>
      <c r="P1366" s="231"/>
      <c r="Q1366" s="231"/>
      <c r="R1366" s="231"/>
      <c r="S1366" s="231"/>
      <c r="T1366" s="232"/>
      <c r="U1366" s="13"/>
      <c r="V1366" s="13"/>
      <c r="W1366" s="13"/>
      <c r="X1366" s="13"/>
      <c r="Y1366" s="13"/>
      <c r="Z1366" s="13"/>
      <c r="AA1366" s="13"/>
      <c r="AB1366" s="13"/>
      <c r="AC1366" s="13"/>
      <c r="AD1366" s="13"/>
      <c r="AE1366" s="13"/>
      <c r="AT1366" s="233" t="s">
        <v>189</v>
      </c>
      <c r="AU1366" s="233" t="s">
        <v>77</v>
      </c>
      <c r="AV1366" s="13" t="s">
        <v>185</v>
      </c>
      <c r="AW1366" s="13" t="s">
        <v>31</v>
      </c>
      <c r="AX1366" s="13" t="s">
        <v>77</v>
      </c>
      <c r="AY1366" s="233" t="s">
        <v>180</v>
      </c>
    </row>
    <row r="1367" s="2" customFormat="1" ht="16.5" customHeight="1">
      <c r="A1367" s="40"/>
      <c r="B1367" s="41"/>
      <c r="C1367" s="198" t="s">
        <v>892</v>
      </c>
      <c r="D1367" s="198" t="s">
        <v>181</v>
      </c>
      <c r="E1367" s="199" t="s">
        <v>1362</v>
      </c>
      <c r="F1367" s="200" t="s">
        <v>1363</v>
      </c>
      <c r="G1367" s="201" t="s">
        <v>307</v>
      </c>
      <c r="H1367" s="202">
        <v>7.7904</v>
      </c>
      <c r="I1367" s="203"/>
      <c r="J1367" s="204">
        <f>ROUND(I1367*H1367,2)</f>
        <v>0</v>
      </c>
      <c r="K1367" s="200" t="s">
        <v>19</v>
      </c>
      <c r="L1367" s="46"/>
      <c r="M1367" s="205" t="s">
        <v>19</v>
      </c>
      <c r="N1367" s="206" t="s">
        <v>40</v>
      </c>
      <c r="O1367" s="86"/>
      <c r="P1367" s="207">
        <f>O1367*H1367</f>
        <v>0</v>
      </c>
      <c r="Q1367" s="207">
        <v>0</v>
      </c>
      <c r="R1367" s="207">
        <f>Q1367*H1367</f>
        <v>0</v>
      </c>
      <c r="S1367" s="207">
        <v>0</v>
      </c>
      <c r="T1367" s="208">
        <f>S1367*H1367</f>
        <v>0</v>
      </c>
      <c r="U1367" s="40"/>
      <c r="V1367" s="40"/>
      <c r="W1367" s="40"/>
      <c r="X1367" s="40"/>
      <c r="Y1367" s="40"/>
      <c r="Z1367" s="40"/>
      <c r="AA1367" s="40"/>
      <c r="AB1367" s="40"/>
      <c r="AC1367" s="40"/>
      <c r="AD1367" s="40"/>
      <c r="AE1367" s="40"/>
      <c r="AR1367" s="209" t="s">
        <v>216</v>
      </c>
      <c r="AT1367" s="209" t="s">
        <v>181</v>
      </c>
      <c r="AU1367" s="209" t="s">
        <v>77</v>
      </c>
      <c r="AY1367" s="19" t="s">
        <v>180</v>
      </c>
      <c r="BE1367" s="210">
        <f>IF(N1367="základní",J1367,0)</f>
        <v>0</v>
      </c>
      <c r="BF1367" s="210">
        <f>IF(N1367="snížená",J1367,0)</f>
        <v>0</v>
      </c>
      <c r="BG1367" s="210">
        <f>IF(N1367="zákl. přenesená",J1367,0)</f>
        <v>0</v>
      </c>
      <c r="BH1367" s="210">
        <f>IF(N1367="sníž. přenesená",J1367,0)</f>
        <v>0</v>
      </c>
      <c r="BI1367" s="210">
        <f>IF(N1367="nulová",J1367,0)</f>
        <v>0</v>
      </c>
      <c r="BJ1367" s="19" t="s">
        <v>77</v>
      </c>
      <c r="BK1367" s="210">
        <f>ROUND(I1367*H1367,2)</f>
        <v>0</v>
      </c>
      <c r="BL1367" s="19" t="s">
        <v>216</v>
      </c>
      <c r="BM1367" s="209" t="s">
        <v>1364</v>
      </c>
    </row>
    <row r="1368" s="14" customFormat="1">
      <c r="A1368" s="14"/>
      <c r="B1368" s="238"/>
      <c r="C1368" s="239"/>
      <c r="D1368" s="213" t="s">
        <v>189</v>
      </c>
      <c r="E1368" s="240" t="s">
        <v>19</v>
      </c>
      <c r="F1368" s="241" t="s">
        <v>1358</v>
      </c>
      <c r="G1368" s="239"/>
      <c r="H1368" s="240" t="s">
        <v>19</v>
      </c>
      <c r="I1368" s="242"/>
      <c r="J1368" s="239"/>
      <c r="K1368" s="239"/>
      <c r="L1368" s="243"/>
      <c r="M1368" s="244"/>
      <c r="N1368" s="245"/>
      <c r="O1368" s="245"/>
      <c r="P1368" s="245"/>
      <c r="Q1368" s="245"/>
      <c r="R1368" s="245"/>
      <c r="S1368" s="245"/>
      <c r="T1368" s="246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T1368" s="247" t="s">
        <v>189</v>
      </c>
      <c r="AU1368" s="247" t="s">
        <v>77</v>
      </c>
      <c r="AV1368" s="14" t="s">
        <v>77</v>
      </c>
      <c r="AW1368" s="14" t="s">
        <v>31</v>
      </c>
      <c r="AX1368" s="14" t="s">
        <v>69</v>
      </c>
      <c r="AY1368" s="247" t="s">
        <v>180</v>
      </c>
    </row>
    <row r="1369" s="12" customFormat="1">
      <c r="A1369" s="12"/>
      <c r="B1369" s="211"/>
      <c r="C1369" s="212"/>
      <c r="D1369" s="213" t="s">
        <v>189</v>
      </c>
      <c r="E1369" s="214" t="s">
        <v>19</v>
      </c>
      <c r="F1369" s="215" t="s">
        <v>1359</v>
      </c>
      <c r="G1369" s="212"/>
      <c r="H1369" s="216">
        <v>3.1160000000000001</v>
      </c>
      <c r="I1369" s="217"/>
      <c r="J1369" s="212"/>
      <c r="K1369" s="212"/>
      <c r="L1369" s="218"/>
      <c r="M1369" s="219"/>
      <c r="N1369" s="220"/>
      <c r="O1369" s="220"/>
      <c r="P1369" s="220"/>
      <c r="Q1369" s="220"/>
      <c r="R1369" s="220"/>
      <c r="S1369" s="220"/>
      <c r="T1369" s="221"/>
      <c r="U1369" s="12"/>
      <c r="V1369" s="12"/>
      <c r="W1369" s="12"/>
      <c r="X1369" s="12"/>
      <c r="Y1369" s="12"/>
      <c r="Z1369" s="12"/>
      <c r="AA1369" s="12"/>
      <c r="AB1369" s="12"/>
      <c r="AC1369" s="12"/>
      <c r="AD1369" s="12"/>
      <c r="AE1369" s="12"/>
      <c r="AT1369" s="222" t="s">
        <v>189</v>
      </c>
      <c r="AU1369" s="222" t="s">
        <v>77</v>
      </c>
      <c r="AV1369" s="12" t="s">
        <v>79</v>
      </c>
      <c r="AW1369" s="12" t="s">
        <v>31</v>
      </c>
      <c r="AX1369" s="12" t="s">
        <v>69</v>
      </c>
      <c r="AY1369" s="222" t="s">
        <v>180</v>
      </c>
    </row>
    <row r="1370" s="12" customFormat="1">
      <c r="A1370" s="12"/>
      <c r="B1370" s="211"/>
      <c r="C1370" s="212"/>
      <c r="D1370" s="213" t="s">
        <v>189</v>
      </c>
      <c r="E1370" s="214" t="s">
        <v>19</v>
      </c>
      <c r="F1370" s="215" t="s">
        <v>1360</v>
      </c>
      <c r="G1370" s="212"/>
      <c r="H1370" s="216">
        <v>2.706</v>
      </c>
      <c r="I1370" s="217"/>
      <c r="J1370" s="212"/>
      <c r="K1370" s="212"/>
      <c r="L1370" s="218"/>
      <c r="M1370" s="219"/>
      <c r="N1370" s="220"/>
      <c r="O1370" s="220"/>
      <c r="P1370" s="220"/>
      <c r="Q1370" s="220"/>
      <c r="R1370" s="220"/>
      <c r="S1370" s="220"/>
      <c r="T1370" s="221"/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T1370" s="222" t="s">
        <v>189</v>
      </c>
      <c r="AU1370" s="222" t="s">
        <v>77</v>
      </c>
      <c r="AV1370" s="12" t="s">
        <v>79</v>
      </c>
      <c r="AW1370" s="12" t="s">
        <v>31</v>
      </c>
      <c r="AX1370" s="12" t="s">
        <v>69</v>
      </c>
      <c r="AY1370" s="222" t="s">
        <v>180</v>
      </c>
    </row>
    <row r="1371" s="12" customFormat="1">
      <c r="A1371" s="12"/>
      <c r="B1371" s="211"/>
      <c r="C1371" s="212"/>
      <c r="D1371" s="213" t="s">
        <v>189</v>
      </c>
      <c r="E1371" s="214" t="s">
        <v>19</v>
      </c>
      <c r="F1371" s="215" t="s">
        <v>1365</v>
      </c>
      <c r="G1371" s="212"/>
      <c r="H1371" s="216">
        <v>1.9683999999999999</v>
      </c>
      <c r="I1371" s="217"/>
      <c r="J1371" s="212"/>
      <c r="K1371" s="212"/>
      <c r="L1371" s="218"/>
      <c r="M1371" s="219"/>
      <c r="N1371" s="220"/>
      <c r="O1371" s="220"/>
      <c r="P1371" s="220"/>
      <c r="Q1371" s="220"/>
      <c r="R1371" s="220"/>
      <c r="S1371" s="220"/>
      <c r="T1371" s="221"/>
      <c r="U1371" s="12"/>
      <c r="V1371" s="12"/>
      <c r="W1371" s="12"/>
      <c r="X1371" s="12"/>
      <c r="Y1371" s="12"/>
      <c r="Z1371" s="12"/>
      <c r="AA1371" s="12"/>
      <c r="AB1371" s="12"/>
      <c r="AC1371" s="12"/>
      <c r="AD1371" s="12"/>
      <c r="AE1371" s="12"/>
      <c r="AT1371" s="222" t="s">
        <v>189</v>
      </c>
      <c r="AU1371" s="222" t="s">
        <v>77</v>
      </c>
      <c r="AV1371" s="12" t="s">
        <v>79</v>
      </c>
      <c r="AW1371" s="12" t="s">
        <v>31</v>
      </c>
      <c r="AX1371" s="12" t="s">
        <v>69</v>
      </c>
      <c r="AY1371" s="222" t="s">
        <v>180</v>
      </c>
    </row>
    <row r="1372" s="13" customFormat="1">
      <c r="A1372" s="13"/>
      <c r="B1372" s="223"/>
      <c r="C1372" s="224"/>
      <c r="D1372" s="213" t="s">
        <v>189</v>
      </c>
      <c r="E1372" s="225" t="s">
        <v>19</v>
      </c>
      <c r="F1372" s="226" t="s">
        <v>194</v>
      </c>
      <c r="G1372" s="224"/>
      <c r="H1372" s="227">
        <v>7.7904</v>
      </c>
      <c r="I1372" s="228"/>
      <c r="J1372" s="224"/>
      <c r="K1372" s="224"/>
      <c r="L1372" s="229"/>
      <c r="M1372" s="230"/>
      <c r="N1372" s="231"/>
      <c r="O1372" s="231"/>
      <c r="P1372" s="231"/>
      <c r="Q1372" s="231"/>
      <c r="R1372" s="231"/>
      <c r="S1372" s="231"/>
      <c r="T1372" s="232"/>
      <c r="U1372" s="13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33" t="s">
        <v>189</v>
      </c>
      <c r="AU1372" s="233" t="s">
        <v>77</v>
      </c>
      <c r="AV1372" s="13" t="s">
        <v>185</v>
      </c>
      <c r="AW1372" s="13" t="s">
        <v>31</v>
      </c>
      <c r="AX1372" s="13" t="s">
        <v>77</v>
      </c>
      <c r="AY1372" s="233" t="s">
        <v>180</v>
      </c>
    </row>
    <row r="1373" s="2" customFormat="1" ht="24.15" customHeight="1">
      <c r="A1373" s="40"/>
      <c r="B1373" s="41"/>
      <c r="C1373" s="198" t="s">
        <v>1366</v>
      </c>
      <c r="D1373" s="198" t="s">
        <v>181</v>
      </c>
      <c r="E1373" s="199" t="s">
        <v>1367</v>
      </c>
      <c r="F1373" s="200" t="s">
        <v>1368</v>
      </c>
      <c r="G1373" s="201" t="s">
        <v>307</v>
      </c>
      <c r="H1373" s="202">
        <v>7.9800000000000004</v>
      </c>
      <c r="I1373" s="203"/>
      <c r="J1373" s="204">
        <f>ROUND(I1373*H1373,2)</f>
        <v>0</v>
      </c>
      <c r="K1373" s="200" t="s">
        <v>19</v>
      </c>
      <c r="L1373" s="46"/>
      <c r="M1373" s="205" t="s">
        <v>19</v>
      </c>
      <c r="N1373" s="206" t="s">
        <v>40</v>
      </c>
      <c r="O1373" s="86"/>
      <c r="P1373" s="207">
        <f>O1373*H1373</f>
        <v>0</v>
      </c>
      <c r="Q1373" s="207">
        <v>0</v>
      </c>
      <c r="R1373" s="207">
        <f>Q1373*H1373</f>
        <v>0</v>
      </c>
      <c r="S1373" s="207">
        <v>0</v>
      </c>
      <c r="T1373" s="208">
        <f>S1373*H1373</f>
        <v>0</v>
      </c>
      <c r="U1373" s="40"/>
      <c r="V1373" s="40"/>
      <c r="W1373" s="40"/>
      <c r="X1373" s="40"/>
      <c r="Y1373" s="40"/>
      <c r="Z1373" s="40"/>
      <c r="AA1373" s="40"/>
      <c r="AB1373" s="40"/>
      <c r="AC1373" s="40"/>
      <c r="AD1373" s="40"/>
      <c r="AE1373" s="40"/>
      <c r="AR1373" s="209" t="s">
        <v>216</v>
      </c>
      <c r="AT1373" s="209" t="s">
        <v>181</v>
      </c>
      <c r="AU1373" s="209" t="s">
        <v>77</v>
      </c>
      <c r="AY1373" s="19" t="s">
        <v>180</v>
      </c>
      <c r="BE1373" s="210">
        <f>IF(N1373="základní",J1373,0)</f>
        <v>0</v>
      </c>
      <c r="BF1373" s="210">
        <f>IF(N1373="snížená",J1373,0)</f>
        <v>0</v>
      </c>
      <c r="BG1373" s="210">
        <f>IF(N1373="zákl. přenesená",J1373,0)</f>
        <v>0</v>
      </c>
      <c r="BH1373" s="210">
        <f>IF(N1373="sníž. přenesená",J1373,0)</f>
        <v>0</v>
      </c>
      <c r="BI1373" s="210">
        <f>IF(N1373="nulová",J1373,0)</f>
        <v>0</v>
      </c>
      <c r="BJ1373" s="19" t="s">
        <v>77</v>
      </c>
      <c r="BK1373" s="210">
        <f>ROUND(I1373*H1373,2)</f>
        <v>0</v>
      </c>
      <c r="BL1373" s="19" t="s">
        <v>216</v>
      </c>
      <c r="BM1373" s="209" t="s">
        <v>1369</v>
      </c>
    </row>
    <row r="1374" s="12" customFormat="1">
      <c r="A1374" s="12"/>
      <c r="B1374" s="211"/>
      <c r="C1374" s="212"/>
      <c r="D1374" s="213" t="s">
        <v>189</v>
      </c>
      <c r="E1374" s="214" t="s">
        <v>19</v>
      </c>
      <c r="F1374" s="215" t="s">
        <v>1370</v>
      </c>
      <c r="G1374" s="212"/>
      <c r="H1374" s="216">
        <v>7.9800000000000004</v>
      </c>
      <c r="I1374" s="217"/>
      <c r="J1374" s="212"/>
      <c r="K1374" s="212"/>
      <c r="L1374" s="218"/>
      <c r="M1374" s="219"/>
      <c r="N1374" s="220"/>
      <c r="O1374" s="220"/>
      <c r="P1374" s="220"/>
      <c r="Q1374" s="220"/>
      <c r="R1374" s="220"/>
      <c r="S1374" s="220"/>
      <c r="T1374" s="221"/>
      <c r="U1374" s="12"/>
      <c r="V1374" s="12"/>
      <c r="W1374" s="12"/>
      <c r="X1374" s="12"/>
      <c r="Y1374" s="12"/>
      <c r="Z1374" s="12"/>
      <c r="AA1374" s="12"/>
      <c r="AB1374" s="12"/>
      <c r="AC1374" s="12"/>
      <c r="AD1374" s="12"/>
      <c r="AE1374" s="12"/>
      <c r="AT1374" s="222" t="s">
        <v>189</v>
      </c>
      <c r="AU1374" s="222" t="s">
        <v>77</v>
      </c>
      <c r="AV1374" s="12" t="s">
        <v>79</v>
      </c>
      <c r="AW1374" s="12" t="s">
        <v>31</v>
      </c>
      <c r="AX1374" s="12" t="s">
        <v>69</v>
      </c>
      <c r="AY1374" s="222" t="s">
        <v>180</v>
      </c>
    </row>
    <row r="1375" s="15" customFormat="1">
      <c r="A1375" s="15"/>
      <c r="B1375" s="248"/>
      <c r="C1375" s="249"/>
      <c r="D1375" s="213" t="s">
        <v>189</v>
      </c>
      <c r="E1375" s="250" t="s">
        <v>19</v>
      </c>
      <c r="F1375" s="251" t="s">
        <v>256</v>
      </c>
      <c r="G1375" s="249"/>
      <c r="H1375" s="252">
        <v>7.9800000000000004</v>
      </c>
      <c r="I1375" s="253"/>
      <c r="J1375" s="249"/>
      <c r="K1375" s="249"/>
      <c r="L1375" s="254"/>
      <c r="M1375" s="255"/>
      <c r="N1375" s="256"/>
      <c r="O1375" s="256"/>
      <c r="P1375" s="256"/>
      <c r="Q1375" s="256"/>
      <c r="R1375" s="256"/>
      <c r="S1375" s="256"/>
      <c r="T1375" s="257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58" t="s">
        <v>189</v>
      </c>
      <c r="AU1375" s="258" t="s">
        <v>77</v>
      </c>
      <c r="AV1375" s="15" t="s">
        <v>195</v>
      </c>
      <c r="AW1375" s="15" t="s">
        <v>31</v>
      </c>
      <c r="AX1375" s="15" t="s">
        <v>69</v>
      </c>
      <c r="AY1375" s="258" t="s">
        <v>180</v>
      </c>
    </row>
    <row r="1376" s="13" customFormat="1">
      <c r="A1376" s="13"/>
      <c r="B1376" s="223"/>
      <c r="C1376" s="224"/>
      <c r="D1376" s="213" t="s">
        <v>189</v>
      </c>
      <c r="E1376" s="225" t="s">
        <v>19</v>
      </c>
      <c r="F1376" s="226" t="s">
        <v>194</v>
      </c>
      <c r="G1376" s="224"/>
      <c r="H1376" s="227">
        <v>7.9800000000000004</v>
      </c>
      <c r="I1376" s="228"/>
      <c r="J1376" s="224"/>
      <c r="K1376" s="224"/>
      <c r="L1376" s="229"/>
      <c r="M1376" s="230"/>
      <c r="N1376" s="231"/>
      <c r="O1376" s="231"/>
      <c r="P1376" s="231"/>
      <c r="Q1376" s="231"/>
      <c r="R1376" s="231"/>
      <c r="S1376" s="231"/>
      <c r="T1376" s="232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33" t="s">
        <v>189</v>
      </c>
      <c r="AU1376" s="233" t="s">
        <v>77</v>
      </c>
      <c r="AV1376" s="13" t="s">
        <v>185</v>
      </c>
      <c r="AW1376" s="13" t="s">
        <v>31</v>
      </c>
      <c r="AX1376" s="13" t="s">
        <v>77</v>
      </c>
      <c r="AY1376" s="233" t="s">
        <v>180</v>
      </c>
    </row>
    <row r="1377" s="11" customFormat="1" ht="25.92" customHeight="1">
      <c r="A1377" s="11"/>
      <c r="B1377" s="184"/>
      <c r="C1377" s="185"/>
      <c r="D1377" s="186" t="s">
        <v>68</v>
      </c>
      <c r="E1377" s="187" t="s">
        <v>1371</v>
      </c>
      <c r="F1377" s="187" t="s">
        <v>1372</v>
      </c>
      <c r="G1377" s="185"/>
      <c r="H1377" s="185"/>
      <c r="I1377" s="188"/>
      <c r="J1377" s="189">
        <f>BK1377</f>
        <v>0</v>
      </c>
      <c r="K1377" s="185"/>
      <c r="L1377" s="190"/>
      <c r="M1377" s="191"/>
      <c r="N1377" s="192"/>
      <c r="O1377" s="192"/>
      <c r="P1377" s="193">
        <f>SUM(P1378:P1404)</f>
        <v>0</v>
      </c>
      <c r="Q1377" s="192"/>
      <c r="R1377" s="193">
        <f>SUM(R1378:R1404)</f>
        <v>0</v>
      </c>
      <c r="S1377" s="192"/>
      <c r="T1377" s="194">
        <f>SUM(T1378:T1404)</f>
        <v>0</v>
      </c>
      <c r="U1377" s="11"/>
      <c r="V1377" s="11"/>
      <c r="W1377" s="11"/>
      <c r="X1377" s="11"/>
      <c r="Y1377" s="11"/>
      <c r="Z1377" s="11"/>
      <c r="AA1377" s="11"/>
      <c r="AB1377" s="11"/>
      <c r="AC1377" s="11"/>
      <c r="AD1377" s="11"/>
      <c r="AE1377" s="11"/>
      <c r="AR1377" s="195" t="s">
        <v>77</v>
      </c>
      <c r="AT1377" s="196" t="s">
        <v>68</v>
      </c>
      <c r="AU1377" s="196" t="s">
        <v>69</v>
      </c>
      <c r="AY1377" s="195" t="s">
        <v>180</v>
      </c>
      <c r="BK1377" s="197">
        <f>SUM(BK1378:BK1404)</f>
        <v>0</v>
      </c>
    </row>
    <row r="1378" s="2" customFormat="1" ht="24.15" customHeight="1">
      <c r="A1378" s="40"/>
      <c r="B1378" s="41"/>
      <c r="C1378" s="198" t="s">
        <v>898</v>
      </c>
      <c r="D1378" s="198" t="s">
        <v>181</v>
      </c>
      <c r="E1378" s="199" t="s">
        <v>1373</v>
      </c>
      <c r="F1378" s="200" t="s">
        <v>1374</v>
      </c>
      <c r="G1378" s="201" t="s">
        <v>716</v>
      </c>
      <c r="H1378" s="202">
        <v>4</v>
      </c>
      <c r="I1378" s="203"/>
      <c r="J1378" s="204">
        <f>ROUND(I1378*H1378,2)</f>
        <v>0</v>
      </c>
      <c r="K1378" s="200" t="s">
        <v>19</v>
      </c>
      <c r="L1378" s="46"/>
      <c r="M1378" s="205" t="s">
        <v>19</v>
      </c>
      <c r="N1378" s="206" t="s">
        <v>40</v>
      </c>
      <c r="O1378" s="86"/>
      <c r="P1378" s="207">
        <f>O1378*H1378</f>
        <v>0</v>
      </c>
      <c r="Q1378" s="207">
        <v>0</v>
      </c>
      <c r="R1378" s="207">
        <f>Q1378*H1378</f>
        <v>0</v>
      </c>
      <c r="S1378" s="207">
        <v>0</v>
      </c>
      <c r="T1378" s="208">
        <f>S1378*H1378</f>
        <v>0</v>
      </c>
      <c r="U1378" s="40"/>
      <c r="V1378" s="40"/>
      <c r="W1378" s="40"/>
      <c r="X1378" s="40"/>
      <c r="Y1378" s="40"/>
      <c r="Z1378" s="40"/>
      <c r="AA1378" s="40"/>
      <c r="AB1378" s="40"/>
      <c r="AC1378" s="40"/>
      <c r="AD1378" s="40"/>
      <c r="AE1378" s="40"/>
      <c r="AR1378" s="209" t="s">
        <v>185</v>
      </c>
      <c r="AT1378" s="209" t="s">
        <v>181</v>
      </c>
      <c r="AU1378" s="209" t="s">
        <v>77</v>
      </c>
      <c r="AY1378" s="19" t="s">
        <v>180</v>
      </c>
      <c r="BE1378" s="210">
        <f>IF(N1378="základní",J1378,0)</f>
        <v>0</v>
      </c>
      <c r="BF1378" s="210">
        <f>IF(N1378="snížená",J1378,0)</f>
        <v>0</v>
      </c>
      <c r="BG1378" s="210">
        <f>IF(N1378="zákl. přenesená",J1378,0)</f>
        <v>0</v>
      </c>
      <c r="BH1378" s="210">
        <f>IF(N1378="sníž. přenesená",J1378,0)</f>
        <v>0</v>
      </c>
      <c r="BI1378" s="210">
        <f>IF(N1378="nulová",J1378,0)</f>
        <v>0</v>
      </c>
      <c r="BJ1378" s="19" t="s">
        <v>77</v>
      </c>
      <c r="BK1378" s="210">
        <f>ROUND(I1378*H1378,2)</f>
        <v>0</v>
      </c>
      <c r="BL1378" s="19" t="s">
        <v>185</v>
      </c>
      <c r="BM1378" s="209" t="s">
        <v>1375</v>
      </c>
    </row>
    <row r="1379" s="2" customFormat="1">
      <c r="A1379" s="40"/>
      <c r="B1379" s="41"/>
      <c r="C1379" s="42"/>
      <c r="D1379" s="213" t="s">
        <v>217</v>
      </c>
      <c r="E1379" s="42"/>
      <c r="F1379" s="234" t="s">
        <v>1376</v>
      </c>
      <c r="G1379" s="42"/>
      <c r="H1379" s="42"/>
      <c r="I1379" s="235"/>
      <c r="J1379" s="42"/>
      <c r="K1379" s="42"/>
      <c r="L1379" s="46"/>
      <c r="M1379" s="236"/>
      <c r="N1379" s="237"/>
      <c r="O1379" s="86"/>
      <c r="P1379" s="86"/>
      <c r="Q1379" s="86"/>
      <c r="R1379" s="86"/>
      <c r="S1379" s="86"/>
      <c r="T1379" s="87"/>
      <c r="U1379" s="40"/>
      <c r="V1379" s="40"/>
      <c r="W1379" s="40"/>
      <c r="X1379" s="40"/>
      <c r="Y1379" s="40"/>
      <c r="Z1379" s="40"/>
      <c r="AA1379" s="40"/>
      <c r="AB1379" s="40"/>
      <c r="AC1379" s="40"/>
      <c r="AD1379" s="40"/>
      <c r="AE1379" s="40"/>
      <c r="AT1379" s="19" t="s">
        <v>217</v>
      </c>
      <c r="AU1379" s="19" t="s">
        <v>77</v>
      </c>
    </row>
    <row r="1380" s="2" customFormat="1" ht="16.5" customHeight="1">
      <c r="A1380" s="40"/>
      <c r="B1380" s="41"/>
      <c r="C1380" s="198" t="s">
        <v>1377</v>
      </c>
      <c r="D1380" s="198" t="s">
        <v>181</v>
      </c>
      <c r="E1380" s="199" t="s">
        <v>1378</v>
      </c>
      <c r="F1380" s="200" t="s">
        <v>1379</v>
      </c>
      <c r="G1380" s="201" t="s">
        <v>227</v>
      </c>
      <c r="H1380" s="202">
        <v>1</v>
      </c>
      <c r="I1380" s="203"/>
      <c r="J1380" s="204">
        <f>ROUND(I1380*H1380,2)</f>
        <v>0</v>
      </c>
      <c r="K1380" s="200" t="s">
        <v>19</v>
      </c>
      <c r="L1380" s="46"/>
      <c r="M1380" s="205" t="s">
        <v>19</v>
      </c>
      <c r="N1380" s="206" t="s">
        <v>40</v>
      </c>
      <c r="O1380" s="86"/>
      <c r="P1380" s="207">
        <f>O1380*H1380</f>
        <v>0</v>
      </c>
      <c r="Q1380" s="207">
        <v>0</v>
      </c>
      <c r="R1380" s="207">
        <f>Q1380*H1380</f>
        <v>0</v>
      </c>
      <c r="S1380" s="207">
        <v>0</v>
      </c>
      <c r="T1380" s="208">
        <f>S1380*H1380</f>
        <v>0</v>
      </c>
      <c r="U1380" s="40"/>
      <c r="V1380" s="40"/>
      <c r="W1380" s="40"/>
      <c r="X1380" s="40"/>
      <c r="Y1380" s="40"/>
      <c r="Z1380" s="40"/>
      <c r="AA1380" s="40"/>
      <c r="AB1380" s="40"/>
      <c r="AC1380" s="40"/>
      <c r="AD1380" s="40"/>
      <c r="AE1380" s="40"/>
      <c r="AR1380" s="209" t="s">
        <v>185</v>
      </c>
      <c r="AT1380" s="209" t="s">
        <v>181</v>
      </c>
      <c r="AU1380" s="209" t="s">
        <v>77</v>
      </c>
      <c r="AY1380" s="19" t="s">
        <v>180</v>
      </c>
      <c r="BE1380" s="210">
        <f>IF(N1380="základní",J1380,0)</f>
        <v>0</v>
      </c>
      <c r="BF1380" s="210">
        <f>IF(N1380="snížená",J1380,0)</f>
        <v>0</v>
      </c>
      <c r="BG1380" s="210">
        <f>IF(N1380="zákl. přenesená",J1380,0)</f>
        <v>0</v>
      </c>
      <c r="BH1380" s="210">
        <f>IF(N1380="sníž. přenesená",J1380,0)</f>
        <v>0</v>
      </c>
      <c r="BI1380" s="210">
        <f>IF(N1380="nulová",J1380,0)</f>
        <v>0</v>
      </c>
      <c r="BJ1380" s="19" t="s">
        <v>77</v>
      </c>
      <c r="BK1380" s="210">
        <f>ROUND(I1380*H1380,2)</f>
        <v>0</v>
      </c>
      <c r="BL1380" s="19" t="s">
        <v>185</v>
      </c>
      <c r="BM1380" s="209" t="s">
        <v>1380</v>
      </c>
    </row>
    <row r="1381" s="2" customFormat="1" ht="24.15" customHeight="1">
      <c r="A1381" s="40"/>
      <c r="B1381" s="41"/>
      <c r="C1381" s="198" t="s">
        <v>906</v>
      </c>
      <c r="D1381" s="198" t="s">
        <v>181</v>
      </c>
      <c r="E1381" s="199" t="s">
        <v>1381</v>
      </c>
      <c r="F1381" s="200" t="s">
        <v>1382</v>
      </c>
      <c r="G1381" s="201" t="s">
        <v>227</v>
      </c>
      <c r="H1381" s="202">
        <v>1</v>
      </c>
      <c r="I1381" s="203"/>
      <c r="J1381" s="204">
        <f>ROUND(I1381*H1381,2)</f>
        <v>0</v>
      </c>
      <c r="K1381" s="200" t="s">
        <v>19</v>
      </c>
      <c r="L1381" s="46"/>
      <c r="M1381" s="205" t="s">
        <v>19</v>
      </c>
      <c r="N1381" s="206" t="s">
        <v>40</v>
      </c>
      <c r="O1381" s="86"/>
      <c r="P1381" s="207">
        <f>O1381*H1381</f>
        <v>0</v>
      </c>
      <c r="Q1381" s="207">
        <v>0</v>
      </c>
      <c r="R1381" s="207">
        <f>Q1381*H1381</f>
        <v>0</v>
      </c>
      <c r="S1381" s="207">
        <v>0</v>
      </c>
      <c r="T1381" s="208">
        <f>S1381*H1381</f>
        <v>0</v>
      </c>
      <c r="U1381" s="40"/>
      <c r="V1381" s="40"/>
      <c r="W1381" s="40"/>
      <c r="X1381" s="40"/>
      <c r="Y1381" s="40"/>
      <c r="Z1381" s="40"/>
      <c r="AA1381" s="40"/>
      <c r="AB1381" s="40"/>
      <c r="AC1381" s="40"/>
      <c r="AD1381" s="40"/>
      <c r="AE1381" s="40"/>
      <c r="AR1381" s="209" t="s">
        <v>185</v>
      </c>
      <c r="AT1381" s="209" t="s">
        <v>181</v>
      </c>
      <c r="AU1381" s="209" t="s">
        <v>77</v>
      </c>
      <c r="AY1381" s="19" t="s">
        <v>180</v>
      </c>
      <c r="BE1381" s="210">
        <f>IF(N1381="základní",J1381,0)</f>
        <v>0</v>
      </c>
      <c r="BF1381" s="210">
        <f>IF(N1381="snížená",J1381,0)</f>
        <v>0</v>
      </c>
      <c r="BG1381" s="210">
        <f>IF(N1381="zákl. přenesená",J1381,0)</f>
        <v>0</v>
      </c>
      <c r="BH1381" s="210">
        <f>IF(N1381="sníž. přenesená",J1381,0)</f>
        <v>0</v>
      </c>
      <c r="BI1381" s="210">
        <f>IF(N1381="nulová",J1381,0)</f>
        <v>0</v>
      </c>
      <c r="BJ1381" s="19" t="s">
        <v>77</v>
      </c>
      <c r="BK1381" s="210">
        <f>ROUND(I1381*H1381,2)</f>
        <v>0</v>
      </c>
      <c r="BL1381" s="19" t="s">
        <v>185</v>
      </c>
      <c r="BM1381" s="209" t="s">
        <v>1383</v>
      </c>
    </row>
    <row r="1382" s="2" customFormat="1">
      <c r="A1382" s="40"/>
      <c r="B1382" s="41"/>
      <c r="C1382" s="42"/>
      <c r="D1382" s="213" t="s">
        <v>217</v>
      </c>
      <c r="E1382" s="42"/>
      <c r="F1382" s="234" t="s">
        <v>1384</v>
      </c>
      <c r="G1382" s="42"/>
      <c r="H1382" s="42"/>
      <c r="I1382" s="235"/>
      <c r="J1382" s="42"/>
      <c r="K1382" s="42"/>
      <c r="L1382" s="46"/>
      <c r="M1382" s="236"/>
      <c r="N1382" s="237"/>
      <c r="O1382" s="86"/>
      <c r="P1382" s="86"/>
      <c r="Q1382" s="86"/>
      <c r="R1382" s="86"/>
      <c r="S1382" s="86"/>
      <c r="T1382" s="87"/>
      <c r="U1382" s="40"/>
      <c r="V1382" s="40"/>
      <c r="W1382" s="40"/>
      <c r="X1382" s="40"/>
      <c r="Y1382" s="40"/>
      <c r="Z1382" s="40"/>
      <c r="AA1382" s="40"/>
      <c r="AB1382" s="40"/>
      <c r="AC1382" s="40"/>
      <c r="AD1382" s="40"/>
      <c r="AE1382" s="40"/>
      <c r="AT1382" s="19" t="s">
        <v>217</v>
      </c>
      <c r="AU1382" s="19" t="s">
        <v>77</v>
      </c>
    </row>
    <row r="1383" s="2" customFormat="1" ht="16.5" customHeight="1">
      <c r="A1383" s="40"/>
      <c r="B1383" s="41"/>
      <c r="C1383" s="198" t="s">
        <v>1385</v>
      </c>
      <c r="D1383" s="198" t="s">
        <v>181</v>
      </c>
      <c r="E1383" s="199" t="s">
        <v>1386</v>
      </c>
      <c r="F1383" s="200" t="s">
        <v>1387</v>
      </c>
      <c r="G1383" s="201" t="s">
        <v>716</v>
      </c>
      <c r="H1383" s="202">
        <v>3</v>
      </c>
      <c r="I1383" s="203"/>
      <c r="J1383" s="204">
        <f>ROUND(I1383*H1383,2)</f>
        <v>0</v>
      </c>
      <c r="K1383" s="200" t="s">
        <v>19</v>
      </c>
      <c r="L1383" s="46"/>
      <c r="M1383" s="205" t="s">
        <v>19</v>
      </c>
      <c r="N1383" s="206" t="s">
        <v>40</v>
      </c>
      <c r="O1383" s="86"/>
      <c r="P1383" s="207">
        <f>O1383*H1383</f>
        <v>0</v>
      </c>
      <c r="Q1383" s="207">
        <v>0</v>
      </c>
      <c r="R1383" s="207">
        <f>Q1383*H1383</f>
        <v>0</v>
      </c>
      <c r="S1383" s="207">
        <v>0</v>
      </c>
      <c r="T1383" s="208">
        <f>S1383*H1383</f>
        <v>0</v>
      </c>
      <c r="U1383" s="40"/>
      <c r="V1383" s="40"/>
      <c r="W1383" s="40"/>
      <c r="X1383" s="40"/>
      <c r="Y1383" s="40"/>
      <c r="Z1383" s="40"/>
      <c r="AA1383" s="40"/>
      <c r="AB1383" s="40"/>
      <c r="AC1383" s="40"/>
      <c r="AD1383" s="40"/>
      <c r="AE1383" s="40"/>
      <c r="AR1383" s="209" t="s">
        <v>185</v>
      </c>
      <c r="AT1383" s="209" t="s">
        <v>181</v>
      </c>
      <c r="AU1383" s="209" t="s">
        <v>77</v>
      </c>
      <c r="AY1383" s="19" t="s">
        <v>180</v>
      </c>
      <c r="BE1383" s="210">
        <f>IF(N1383="základní",J1383,0)</f>
        <v>0</v>
      </c>
      <c r="BF1383" s="210">
        <f>IF(N1383="snížená",J1383,0)</f>
        <v>0</v>
      </c>
      <c r="BG1383" s="210">
        <f>IF(N1383="zákl. přenesená",J1383,0)</f>
        <v>0</v>
      </c>
      <c r="BH1383" s="210">
        <f>IF(N1383="sníž. přenesená",J1383,0)</f>
        <v>0</v>
      </c>
      <c r="BI1383" s="210">
        <f>IF(N1383="nulová",J1383,0)</f>
        <v>0</v>
      </c>
      <c r="BJ1383" s="19" t="s">
        <v>77</v>
      </c>
      <c r="BK1383" s="210">
        <f>ROUND(I1383*H1383,2)</f>
        <v>0</v>
      </c>
      <c r="BL1383" s="19" t="s">
        <v>185</v>
      </c>
      <c r="BM1383" s="209" t="s">
        <v>1388</v>
      </c>
    </row>
    <row r="1384" s="2" customFormat="1">
      <c r="A1384" s="40"/>
      <c r="B1384" s="41"/>
      <c r="C1384" s="42"/>
      <c r="D1384" s="213" t="s">
        <v>217</v>
      </c>
      <c r="E1384" s="42"/>
      <c r="F1384" s="234" t="s">
        <v>1389</v>
      </c>
      <c r="G1384" s="42"/>
      <c r="H1384" s="42"/>
      <c r="I1384" s="235"/>
      <c r="J1384" s="42"/>
      <c r="K1384" s="42"/>
      <c r="L1384" s="46"/>
      <c r="M1384" s="236"/>
      <c r="N1384" s="237"/>
      <c r="O1384" s="86"/>
      <c r="P1384" s="86"/>
      <c r="Q1384" s="86"/>
      <c r="R1384" s="86"/>
      <c r="S1384" s="86"/>
      <c r="T1384" s="87"/>
      <c r="U1384" s="40"/>
      <c r="V1384" s="40"/>
      <c r="W1384" s="40"/>
      <c r="X1384" s="40"/>
      <c r="Y1384" s="40"/>
      <c r="Z1384" s="40"/>
      <c r="AA1384" s="40"/>
      <c r="AB1384" s="40"/>
      <c r="AC1384" s="40"/>
      <c r="AD1384" s="40"/>
      <c r="AE1384" s="40"/>
      <c r="AT1384" s="19" t="s">
        <v>217</v>
      </c>
      <c r="AU1384" s="19" t="s">
        <v>77</v>
      </c>
    </row>
    <row r="1385" s="2" customFormat="1" ht="16.5" customHeight="1">
      <c r="A1385" s="40"/>
      <c r="B1385" s="41"/>
      <c r="C1385" s="198" t="s">
        <v>910</v>
      </c>
      <c r="D1385" s="198" t="s">
        <v>181</v>
      </c>
      <c r="E1385" s="199" t="s">
        <v>1390</v>
      </c>
      <c r="F1385" s="200" t="s">
        <v>1391</v>
      </c>
      <c r="G1385" s="201" t="s">
        <v>716</v>
      </c>
      <c r="H1385" s="202">
        <v>2</v>
      </c>
      <c r="I1385" s="203"/>
      <c r="J1385" s="204">
        <f>ROUND(I1385*H1385,2)</f>
        <v>0</v>
      </c>
      <c r="K1385" s="200" t="s">
        <v>19</v>
      </c>
      <c r="L1385" s="46"/>
      <c r="M1385" s="205" t="s">
        <v>19</v>
      </c>
      <c r="N1385" s="206" t="s">
        <v>40</v>
      </c>
      <c r="O1385" s="86"/>
      <c r="P1385" s="207">
        <f>O1385*H1385</f>
        <v>0</v>
      </c>
      <c r="Q1385" s="207">
        <v>0</v>
      </c>
      <c r="R1385" s="207">
        <f>Q1385*H1385</f>
        <v>0</v>
      </c>
      <c r="S1385" s="207">
        <v>0</v>
      </c>
      <c r="T1385" s="208">
        <f>S1385*H1385</f>
        <v>0</v>
      </c>
      <c r="U1385" s="40"/>
      <c r="V1385" s="40"/>
      <c r="W1385" s="40"/>
      <c r="X1385" s="40"/>
      <c r="Y1385" s="40"/>
      <c r="Z1385" s="40"/>
      <c r="AA1385" s="40"/>
      <c r="AB1385" s="40"/>
      <c r="AC1385" s="40"/>
      <c r="AD1385" s="40"/>
      <c r="AE1385" s="40"/>
      <c r="AR1385" s="209" t="s">
        <v>185</v>
      </c>
      <c r="AT1385" s="209" t="s">
        <v>181</v>
      </c>
      <c r="AU1385" s="209" t="s">
        <v>77</v>
      </c>
      <c r="AY1385" s="19" t="s">
        <v>180</v>
      </c>
      <c r="BE1385" s="210">
        <f>IF(N1385="základní",J1385,0)</f>
        <v>0</v>
      </c>
      <c r="BF1385" s="210">
        <f>IF(N1385="snížená",J1385,0)</f>
        <v>0</v>
      </c>
      <c r="BG1385" s="210">
        <f>IF(N1385="zákl. přenesená",J1385,0)</f>
        <v>0</v>
      </c>
      <c r="BH1385" s="210">
        <f>IF(N1385="sníž. přenesená",J1385,0)</f>
        <v>0</v>
      </c>
      <c r="BI1385" s="210">
        <f>IF(N1385="nulová",J1385,0)</f>
        <v>0</v>
      </c>
      <c r="BJ1385" s="19" t="s">
        <v>77</v>
      </c>
      <c r="BK1385" s="210">
        <f>ROUND(I1385*H1385,2)</f>
        <v>0</v>
      </c>
      <c r="BL1385" s="19" t="s">
        <v>185</v>
      </c>
      <c r="BM1385" s="209" t="s">
        <v>1392</v>
      </c>
    </row>
    <row r="1386" s="2" customFormat="1" ht="16.5" customHeight="1">
      <c r="A1386" s="40"/>
      <c r="B1386" s="41"/>
      <c r="C1386" s="198" t="s">
        <v>1393</v>
      </c>
      <c r="D1386" s="198" t="s">
        <v>181</v>
      </c>
      <c r="E1386" s="199" t="s">
        <v>1394</v>
      </c>
      <c r="F1386" s="200" t="s">
        <v>1395</v>
      </c>
      <c r="G1386" s="201" t="s">
        <v>716</v>
      </c>
      <c r="H1386" s="202">
        <v>4</v>
      </c>
      <c r="I1386" s="203"/>
      <c r="J1386" s="204">
        <f>ROUND(I1386*H1386,2)</f>
        <v>0</v>
      </c>
      <c r="K1386" s="200" t="s">
        <v>19</v>
      </c>
      <c r="L1386" s="46"/>
      <c r="M1386" s="205" t="s">
        <v>19</v>
      </c>
      <c r="N1386" s="206" t="s">
        <v>40</v>
      </c>
      <c r="O1386" s="86"/>
      <c r="P1386" s="207">
        <f>O1386*H1386</f>
        <v>0</v>
      </c>
      <c r="Q1386" s="207">
        <v>0</v>
      </c>
      <c r="R1386" s="207">
        <f>Q1386*H1386</f>
        <v>0</v>
      </c>
      <c r="S1386" s="207">
        <v>0</v>
      </c>
      <c r="T1386" s="208">
        <f>S1386*H1386</f>
        <v>0</v>
      </c>
      <c r="U1386" s="40"/>
      <c r="V1386" s="40"/>
      <c r="W1386" s="40"/>
      <c r="X1386" s="40"/>
      <c r="Y1386" s="40"/>
      <c r="Z1386" s="40"/>
      <c r="AA1386" s="40"/>
      <c r="AB1386" s="40"/>
      <c r="AC1386" s="40"/>
      <c r="AD1386" s="40"/>
      <c r="AE1386" s="40"/>
      <c r="AR1386" s="209" t="s">
        <v>185</v>
      </c>
      <c r="AT1386" s="209" t="s">
        <v>181</v>
      </c>
      <c r="AU1386" s="209" t="s">
        <v>77</v>
      </c>
      <c r="AY1386" s="19" t="s">
        <v>180</v>
      </c>
      <c r="BE1386" s="210">
        <f>IF(N1386="základní",J1386,0)</f>
        <v>0</v>
      </c>
      <c r="BF1386" s="210">
        <f>IF(N1386="snížená",J1386,0)</f>
        <v>0</v>
      </c>
      <c r="BG1386" s="210">
        <f>IF(N1386="zákl. přenesená",J1386,0)</f>
        <v>0</v>
      </c>
      <c r="BH1386" s="210">
        <f>IF(N1386="sníž. přenesená",J1386,0)</f>
        <v>0</v>
      </c>
      <c r="BI1386" s="210">
        <f>IF(N1386="nulová",J1386,0)</f>
        <v>0</v>
      </c>
      <c r="BJ1386" s="19" t="s">
        <v>77</v>
      </c>
      <c r="BK1386" s="210">
        <f>ROUND(I1386*H1386,2)</f>
        <v>0</v>
      </c>
      <c r="BL1386" s="19" t="s">
        <v>185</v>
      </c>
      <c r="BM1386" s="209" t="s">
        <v>548</v>
      </c>
    </row>
    <row r="1387" s="2" customFormat="1" ht="24.15" customHeight="1">
      <c r="A1387" s="40"/>
      <c r="B1387" s="41"/>
      <c r="C1387" s="198" t="s">
        <v>915</v>
      </c>
      <c r="D1387" s="198" t="s">
        <v>181</v>
      </c>
      <c r="E1387" s="199" t="s">
        <v>1396</v>
      </c>
      <c r="F1387" s="200" t="s">
        <v>1397</v>
      </c>
      <c r="G1387" s="201" t="s">
        <v>716</v>
      </c>
      <c r="H1387" s="202">
        <v>6</v>
      </c>
      <c r="I1387" s="203"/>
      <c r="J1387" s="204">
        <f>ROUND(I1387*H1387,2)</f>
        <v>0</v>
      </c>
      <c r="K1387" s="200" t="s">
        <v>19</v>
      </c>
      <c r="L1387" s="46"/>
      <c r="M1387" s="205" t="s">
        <v>19</v>
      </c>
      <c r="N1387" s="206" t="s">
        <v>40</v>
      </c>
      <c r="O1387" s="86"/>
      <c r="P1387" s="207">
        <f>O1387*H1387</f>
        <v>0</v>
      </c>
      <c r="Q1387" s="207">
        <v>0</v>
      </c>
      <c r="R1387" s="207">
        <f>Q1387*H1387</f>
        <v>0</v>
      </c>
      <c r="S1387" s="207">
        <v>0</v>
      </c>
      <c r="T1387" s="208">
        <f>S1387*H1387</f>
        <v>0</v>
      </c>
      <c r="U1387" s="40"/>
      <c r="V1387" s="40"/>
      <c r="W1387" s="40"/>
      <c r="X1387" s="40"/>
      <c r="Y1387" s="40"/>
      <c r="Z1387" s="40"/>
      <c r="AA1387" s="40"/>
      <c r="AB1387" s="40"/>
      <c r="AC1387" s="40"/>
      <c r="AD1387" s="40"/>
      <c r="AE1387" s="40"/>
      <c r="AR1387" s="209" t="s">
        <v>185</v>
      </c>
      <c r="AT1387" s="209" t="s">
        <v>181</v>
      </c>
      <c r="AU1387" s="209" t="s">
        <v>77</v>
      </c>
      <c r="AY1387" s="19" t="s">
        <v>180</v>
      </c>
      <c r="BE1387" s="210">
        <f>IF(N1387="základní",J1387,0)</f>
        <v>0</v>
      </c>
      <c r="BF1387" s="210">
        <f>IF(N1387="snížená",J1387,0)</f>
        <v>0</v>
      </c>
      <c r="BG1387" s="210">
        <f>IF(N1387="zákl. přenesená",J1387,0)</f>
        <v>0</v>
      </c>
      <c r="BH1387" s="210">
        <f>IF(N1387="sníž. přenesená",J1387,0)</f>
        <v>0</v>
      </c>
      <c r="BI1387" s="210">
        <f>IF(N1387="nulová",J1387,0)</f>
        <v>0</v>
      </c>
      <c r="BJ1387" s="19" t="s">
        <v>77</v>
      </c>
      <c r="BK1387" s="210">
        <f>ROUND(I1387*H1387,2)</f>
        <v>0</v>
      </c>
      <c r="BL1387" s="19" t="s">
        <v>185</v>
      </c>
      <c r="BM1387" s="209" t="s">
        <v>1398</v>
      </c>
    </row>
    <row r="1388" s="2" customFormat="1" ht="16.5" customHeight="1">
      <c r="A1388" s="40"/>
      <c r="B1388" s="41"/>
      <c r="C1388" s="198" t="s">
        <v>1399</v>
      </c>
      <c r="D1388" s="198" t="s">
        <v>181</v>
      </c>
      <c r="E1388" s="199" t="s">
        <v>1400</v>
      </c>
      <c r="F1388" s="200" t="s">
        <v>1401</v>
      </c>
      <c r="G1388" s="201" t="s">
        <v>716</v>
      </c>
      <c r="H1388" s="202">
        <v>2</v>
      </c>
      <c r="I1388" s="203"/>
      <c r="J1388" s="204">
        <f>ROUND(I1388*H1388,2)</f>
        <v>0</v>
      </c>
      <c r="K1388" s="200" t="s">
        <v>19</v>
      </c>
      <c r="L1388" s="46"/>
      <c r="M1388" s="205" t="s">
        <v>19</v>
      </c>
      <c r="N1388" s="206" t="s">
        <v>40</v>
      </c>
      <c r="O1388" s="86"/>
      <c r="P1388" s="207">
        <f>O1388*H1388</f>
        <v>0</v>
      </c>
      <c r="Q1388" s="207">
        <v>0</v>
      </c>
      <c r="R1388" s="207">
        <f>Q1388*H1388</f>
        <v>0</v>
      </c>
      <c r="S1388" s="207">
        <v>0</v>
      </c>
      <c r="T1388" s="208">
        <f>S1388*H1388</f>
        <v>0</v>
      </c>
      <c r="U1388" s="40"/>
      <c r="V1388" s="40"/>
      <c r="W1388" s="40"/>
      <c r="X1388" s="40"/>
      <c r="Y1388" s="40"/>
      <c r="Z1388" s="40"/>
      <c r="AA1388" s="40"/>
      <c r="AB1388" s="40"/>
      <c r="AC1388" s="40"/>
      <c r="AD1388" s="40"/>
      <c r="AE1388" s="40"/>
      <c r="AR1388" s="209" t="s">
        <v>185</v>
      </c>
      <c r="AT1388" s="209" t="s">
        <v>181</v>
      </c>
      <c r="AU1388" s="209" t="s">
        <v>77</v>
      </c>
      <c r="AY1388" s="19" t="s">
        <v>180</v>
      </c>
      <c r="BE1388" s="210">
        <f>IF(N1388="základní",J1388,0)</f>
        <v>0</v>
      </c>
      <c r="BF1388" s="210">
        <f>IF(N1388="snížená",J1388,0)</f>
        <v>0</v>
      </c>
      <c r="BG1388" s="210">
        <f>IF(N1388="zákl. přenesená",J1388,0)</f>
        <v>0</v>
      </c>
      <c r="BH1388" s="210">
        <f>IF(N1388="sníž. přenesená",J1388,0)</f>
        <v>0</v>
      </c>
      <c r="BI1388" s="210">
        <f>IF(N1388="nulová",J1388,0)</f>
        <v>0</v>
      </c>
      <c r="BJ1388" s="19" t="s">
        <v>77</v>
      </c>
      <c r="BK1388" s="210">
        <f>ROUND(I1388*H1388,2)</f>
        <v>0</v>
      </c>
      <c r="BL1388" s="19" t="s">
        <v>185</v>
      </c>
      <c r="BM1388" s="209" t="s">
        <v>1402</v>
      </c>
    </row>
    <row r="1389" s="2" customFormat="1" ht="21.75" customHeight="1">
      <c r="A1389" s="40"/>
      <c r="B1389" s="41"/>
      <c r="C1389" s="198" t="s">
        <v>938</v>
      </c>
      <c r="D1389" s="198" t="s">
        <v>181</v>
      </c>
      <c r="E1389" s="199" t="s">
        <v>1403</v>
      </c>
      <c r="F1389" s="200" t="s">
        <v>1404</v>
      </c>
      <c r="G1389" s="201" t="s">
        <v>227</v>
      </c>
      <c r="H1389" s="202">
        <v>1</v>
      </c>
      <c r="I1389" s="203"/>
      <c r="J1389" s="204">
        <f>ROUND(I1389*H1389,2)</f>
        <v>0</v>
      </c>
      <c r="K1389" s="200" t="s">
        <v>19</v>
      </c>
      <c r="L1389" s="46"/>
      <c r="M1389" s="205" t="s">
        <v>19</v>
      </c>
      <c r="N1389" s="206" t="s">
        <v>40</v>
      </c>
      <c r="O1389" s="86"/>
      <c r="P1389" s="207">
        <f>O1389*H1389</f>
        <v>0</v>
      </c>
      <c r="Q1389" s="207">
        <v>0</v>
      </c>
      <c r="R1389" s="207">
        <f>Q1389*H1389</f>
        <v>0</v>
      </c>
      <c r="S1389" s="207">
        <v>0</v>
      </c>
      <c r="T1389" s="208">
        <f>S1389*H1389</f>
        <v>0</v>
      </c>
      <c r="U1389" s="40"/>
      <c r="V1389" s="40"/>
      <c r="W1389" s="40"/>
      <c r="X1389" s="40"/>
      <c r="Y1389" s="40"/>
      <c r="Z1389" s="40"/>
      <c r="AA1389" s="40"/>
      <c r="AB1389" s="40"/>
      <c r="AC1389" s="40"/>
      <c r="AD1389" s="40"/>
      <c r="AE1389" s="40"/>
      <c r="AR1389" s="209" t="s">
        <v>185</v>
      </c>
      <c r="AT1389" s="209" t="s">
        <v>181</v>
      </c>
      <c r="AU1389" s="209" t="s">
        <v>77</v>
      </c>
      <c r="AY1389" s="19" t="s">
        <v>180</v>
      </c>
      <c r="BE1389" s="210">
        <f>IF(N1389="základní",J1389,0)</f>
        <v>0</v>
      </c>
      <c r="BF1389" s="210">
        <f>IF(N1389="snížená",J1389,0)</f>
        <v>0</v>
      </c>
      <c r="BG1389" s="210">
        <f>IF(N1389="zákl. přenesená",J1389,0)</f>
        <v>0</v>
      </c>
      <c r="BH1389" s="210">
        <f>IF(N1389="sníž. přenesená",J1389,0)</f>
        <v>0</v>
      </c>
      <c r="BI1389" s="210">
        <f>IF(N1389="nulová",J1389,0)</f>
        <v>0</v>
      </c>
      <c r="BJ1389" s="19" t="s">
        <v>77</v>
      </c>
      <c r="BK1389" s="210">
        <f>ROUND(I1389*H1389,2)</f>
        <v>0</v>
      </c>
      <c r="BL1389" s="19" t="s">
        <v>185</v>
      </c>
      <c r="BM1389" s="209" t="s">
        <v>1405</v>
      </c>
    </row>
    <row r="1390" s="2" customFormat="1">
      <c r="A1390" s="40"/>
      <c r="B1390" s="41"/>
      <c r="C1390" s="42"/>
      <c r="D1390" s="213" t="s">
        <v>217</v>
      </c>
      <c r="E1390" s="42"/>
      <c r="F1390" s="234" t="s">
        <v>1406</v>
      </c>
      <c r="G1390" s="42"/>
      <c r="H1390" s="42"/>
      <c r="I1390" s="235"/>
      <c r="J1390" s="42"/>
      <c r="K1390" s="42"/>
      <c r="L1390" s="46"/>
      <c r="M1390" s="236"/>
      <c r="N1390" s="237"/>
      <c r="O1390" s="86"/>
      <c r="P1390" s="86"/>
      <c r="Q1390" s="86"/>
      <c r="R1390" s="86"/>
      <c r="S1390" s="86"/>
      <c r="T1390" s="87"/>
      <c r="U1390" s="40"/>
      <c r="V1390" s="40"/>
      <c r="W1390" s="40"/>
      <c r="X1390" s="40"/>
      <c r="Y1390" s="40"/>
      <c r="Z1390" s="40"/>
      <c r="AA1390" s="40"/>
      <c r="AB1390" s="40"/>
      <c r="AC1390" s="40"/>
      <c r="AD1390" s="40"/>
      <c r="AE1390" s="40"/>
      <c r="AT1390" s="19" t="s">
        <v>217</v>
      </c>
      <c r="AU1390" s="19" t="s">
        <v>77</v>
      </c>
    </row>
    <row r="1391" s="2" customFormat="1" ht="16.5" customHeight="1">
      <c r="A1391" s="40"/>
      <c r="B1391" s="41"/>
      <c r="C1391" s="198" t="s">
        <v>1407</v>
      </c>
      <c r="D1391" s="198" t="s">
        <v>181</v>
      </c>
      <c r="E1391" s="199" t="s">
        <v>1408</v>
      </c>
      <c r="F1391" s="200" t="s">
        <v>1409</v>
      </c>
      <c r="G1391" s="201" t="s">
        <v>227</v>
      </c>
      <c r="H1391" s="202">
        <v>1</v>
      </c>
      <c r="I1391" s="203"/>
      <c r="J1391" s="204">
        <f>ROUND(I1391*H1391,2)</f>
        <v>0</v>
      </c>
      <c r="K1391" s="200" t="s">
        <v>19</v>
      </c>
      <c r="L1391" s="46"/>
      <c r="M1391" s="205" t="s">
        <v>19</v>
      </c>
      <c r="N1391" s="206" t="s">
        <v>40</v>
      </c>
      <c r="O1391" s="86"/>
      <c r="P1391" s="207">
        <f>O1391*H1391</f>
        <v>0</v>
      </c>
      <c r="Q1391" s="207">
        <v>0</v>
      </c>
      <c r="R1391" s="207">
        <f>Q1391*H1391</f>
        <v>0</v>
      </c>
      <c r="S1391" s="207">
        <v>0</v>
      </c>
      <c r="T1391" s="208">
        <f>S1391*H1391</f>
        <v>0</v>
      </c>
      <c r="U1391" s="40"/>
      <c r="V1391" s="40"/>
      <c r="W1391" s="40"/>
      <c r="X1391" s="40"/>
      <c r="Y1391" s="40"/>
      <c r="Z1391" s="40"/>
      <c r="AA1391" s="40"/>
      <c r="AB1391" s="40"/>
      <c r="AC1391" s="40"/>
      <c r="AD1391" s="40"/>
      <c r="AE1391" s="40"/>
      <c r="AR1391" s="209" t="s">
        <v>185</v>
      </c>
      <c r="AT1391" s="209" t="s">
        <v>181</v>
      </c>
      <c r="AU1391" s="209" t="s">
        <v>77</v>
      </c>
      <c r="AY1391" s="19" t="s">
        <v>180</v>
      </c>
      <c r="BE1391" s="210">
        <f>IF(N1391="základní",J1391,0)</f>
        <v>0</v>
      </c>
      <c r="BF1391" s="210">
        <f>IF(N1391="snížená",J1391,0)</f>
        <v>0</v>
      </c>
      <c r="BG1391" s="210">
        <f>IF(N1391="zákl. přenesená",J1391,0)</f>
        <v>0</v>
      </c>
      <c r="BH1391" s="210">
        <f>IF(N1391="sníž. přenesená",J1391,0)</f>
        <v>0</v>
      </c>
      <c r="BI1391" s="210">
        <f>IF(N1391="nulová",J1391,0)</f>
        <v>0</v>
      </c>
      <c r="BJ1391" s="19" t="s">
        <v>77</v>
      </c>
      <c r="BK1391" s="210">
        <f>ROUND(I1391*H1391,2)</f>
        <v>0</v>
      </c>
      <c r="BL1391" s="19" t="s">
        <v>185</v>
      </c>
      <c r="BM1391" s="209" t="s">
        <v>1410</v>
      </c>
    </row>
    <row r="1392" s="2" customFormat="1">
      <c r="A1392" s="40"/>
      <c r="B1392" s="41"/>
      <c r="C1392" s="42"/>
      <c r="D1392" s="213" t="s">
        <v>217</v>
      </c>
      <c r="E1392" s="42"/>
      <c r="F1392" s="234" t="s">
        <v>1411</v>
      </c>
      <c r="G1392" s="42"/>
      <c r="H1392" s="42"/>
      <c r="I1392" s="235"/>
      <c r="J1392" s="42"/>
      <c r="K1392" s="42"/>
      <c r="L1392" s="46"/>
      <c r="M1392" s="236"/>
      <c r="N1392" s="237"/>
      <c r="O1392" s="86"/>
      <c r="P1392" s="86"/>
      <c r="Q1392" s="86"/>
      <c r="R1392" s="86"/>
      <c r="S1392" s="86"/>
      <c r="T1392" s="87"/>
      <c r="U1392" s="40"/>
      <c r="V1392" s="40"/>
      <c r="W1392" s="40"/>
      <c r="X1392" s="40"/>
      <c r="Y1392" s="40"/>
      <c r="Z1392" s="40"/>
      <c r="AA1392" s="40"/>
      <c r="AB1392" s="40"/>
      <c r="AC1392" s="40"/>
      <c r="AD1392" s="40"/>
      <c r="AE1392" s="40"/>
      <c r="AT1392" s="19" t="s">
        <v>217</v>
      </c>
      <c r="AU1392" s="19" t="s">
        <v>77</v>
      </c>
    </row>
    <row r="1393" s="2" customFormat="1" ht="16.5" customHeight="1">
      <c r="A1393" s="40"/>
      <c r="B1393" s="41"/>
      <c r="C1393" s="198" t="s">
        <v>945</v>
      </c>
      <c r="D1393" s="198" t="s">
        <v>181</v>
      </c>
      <c r="E1393" s="199" t="s">
        <v>1412</v>
      </c>
      <c r="F1393" s="200" t="s">
        <v>1413</v>
      </c>
      <c r="G1393" s="201" t="s">
        <v>227</v>
      </c>
      <c r="H1393" s="202">
        <v>1</v>
      </c>
      <c r="I1393" s="203"/>
      <c r="J1393" s="204">
        <f>ROUND(I1393*H1393,2)</f>
        <v>0</v>
      </c>
      <c r="K1393" s="200" t="s">
        <v>19</v>
      </c>
      <c r="L1393" s="46"/>
      <c r="M1393" s="205" t="s">
        <v>19</v>
      </c>
      <c r="N1393" s="206" t="s">
        <v>40</v>
      </c>
      <c r="O1393" s="86"/>
      <c r="P1393" s="207">
        <f>O1393*H1393</f>
        <v>0</v>
      </c>
      <c r="Q1393" s="207">
        <v>0</v>
      </c>
      <c r="R1393" s="207">
        <f>Q1393*H1393</f>
        <v>0</v>
      </c>
      <c r="S1393" s="207">
        <v>0</v>
      </c>
      <c r="T1393" s="208">
        <f>S1393*H1393</f>
        <v>0</v>
      </c>
      <c r="U1393" s="40"/>
      <c r="V1393" s="40"/>
      <c r="W1393" s="40"/>
      <c r="X1393" s="40"/>
      <c r="Y1393" s="40"/>
      <c r="Z1393" s="40"/>
      <c r="AA1393" s="40"/>
      <c r="AB1393" s="40"/>
      <c r="AC1393" s="40"/>
      <c r="AD1393" s="40"/>
      <c r="AE1393" s="40"/>
      <c r="AR1393" s="209" t="s">
        <v>185</v>
      </c>
      <c r="AT1393" s="209" t="s">
        <v>181</v>
      </c>
      <c r="AU1393" s="209" t="s">
        <v>77</v>
      </c>
      <c r="AY1393" s="19" t="s">
        <v>180</v>
      </c>
      <c r="BE1393" s="210">
        <f>IF(N1393="základní",J1393,0)</f>
        <v>0</v>
      </c>
      <c r="BF1393" s="210">
        <f>IF(N1393="snížená",J1393,0)</f>
        <v>0</v>
      </c>
      <c r="BG1393" s="210">
        <f>IF(N1393="zákl. přenesená",J1393,0)</f>
        <v>0</v>
      </c>
      <c r="BH1393" s="210">
        <f>IF(N1393="sníž. přenesená",J1393,0)</f>
        <v>0</v>
      </c>
      <c r="BI1393" s="210">
        <f>IF(N1393="nulová",J1393,0)</f>
        <v>0</v>
      </c>
      <c r="BJ1393" s="19" t="s">
        <v>77</v>
      </c>
      <c r="BK1393" s="210">
        <f>ROUND(I1393*H1393,2)</f>
        <v>0</v>
      </c>
      <c r="BL1393" s="19" t="s">
        <v>185</v>
      </c>
      <c r="BM1393" s="209" t="s">
        <v>1414</v>
      </c>
    </row>
    <row r="1394" s="2" customFormat="1">
      <c r="A1394" s="40"/>
      <c r="B1394" s="41"/>
      <c r="C1394" s="42"/>
      <c r="D1394" s="213" t="s">
        <v>217</v>
      </c>
      <c r="E1394" s="42"/>
      <c r="F1394" s="234" t="s">
        <v>1415</v>
      </c>
      <c r="G1394" s="42"/>
      <c r="H1394" s="42"/>
      <c r="I1394" s="235"/>
      <c r="J1394" s="42"/>
      <c r="K1394" s="42"/>
      <c r="L1394" s="46"/>
      <c r="M1394" s="236"/>
      <c r="N1394" s="237"/>
      <c r="O1394" s="86"/>
      <c r="P1394" s="86"/>
      <c r="Q1394" s="86"/>
      <c r="R1394" s="86"/>
      <c r="S1394" s="86"/>
      <c r="T1394" s="87"/>
      <c r="U1394" s="40"/>
      <c r="V1394" s="40"/>
      <c r="W1394" s="40"/>
      <c r="X1394" s="40"/>
      <c r="Y1394" s="40"/>
      <c r="Z1394" s="40"/>
      <c r="AA1394" s="40"/>
      <c r="AB1394" s="40"/>
      <c r="AC1394" s="40"/>
      <c r="AD1394" s="40"/>
      <c r="AE1394" s="40"/>
      <c r="AT1394" s="19" t="s">
        <v>217</v>
      </c>
      <c r="AU1394" s="19" t="s">
        <v>77</v>
      </c>
    </row>
    <row r="1395" s="2" customFormat="1" ht="16.5" customHeight="1">
      <c r="A1395" s="40"/>
      <c r="B1395" s="41"/>
      <c r="C1395" s="198" t="s">
        <v>1416</v>
      </c>
      <c r="D1395" s="198" t="s">
        <v>181</v>
      </c>
      <c r="E1395" s="199" t="s">
        <v>1417</v>
      </c>
      <c r="F1395" s="200" t="s">
        <v>1418</v>
      </c>
      <c r="G1395" s="201" t="s">
        <v>716</v>
      </c>
      <c r="H1395" s="202">
        <v>2</v>
      </c>
      <c r="I1395" s="203"/>
      <c r="J1395" s="204">
        <f>ROUND(I1395*H1395,2)</f>
        <v>0</v>
      </c>
      <c r="K1395" s="200" t="s">
        <v>19</v>
      </c>
      <c r="L1395" s="46"/>
      <c r="M1395" s="205" t="s">
        <v>19</v>
      </c>
      <c r="N1395" s="206" t="s">
        <v>40</v>
      </c>
      <c r="O1395" s="86"/>
      <c r="P1395" s="207">
        <f>O1395*H1395</f>
        <v>0</v>
      </c>
      <c r="Q1395" s="207">
        <v>0</v>
      </c>
      <c r="R1395" s="207">
        <f>Q1395*H1395</f>
        <v>0</v>
      </c>
      <c r="S1395" s="207">
        <v>0</v>
      </c>
      <c r="T1395" s="208">
        <f>S1395*H1395</f>
        <v>0</v>
      </c>
      <c r="U1395" s="40"/>
      <c r="V1395" s="40"/>
      <c r="W1395" s="40"/>
      <c r="X1395" s="40"/>
      <c r="Y1395" s="40"/>
      <c r="Z1395" s="40"/>
      <c r="AA1395" s="40"/>
      <c r="AB1395" s="40"/>
      <c r="AC1395" s="40"/>
      <c r="AD1395" s="40"/>
      <c r="AE1395" s="40"/>
      <c r="AR1395" s="209" t="s">
        <v>185</v>
      </c>
      <c r="AT1395" s="209" t="s">
        <v>181</v>
      </c>
      <c r="AU1395" s="209" t="s">
        <v>77</v>
      </c>
      <c r="AY1395" s="19" t="s">
        <v>180</v>
      </c>
      <c r="BE1395" s="210">
        <f>IF(N1395="základní",J1395,0)</f>
        <v>0</v>
      </c>
      <c r="BF1395" s="210">
        <f>IF(N1395="snížená",J1395,0)</f>
        <v>0</v>
      </c>
      <c r="BG1395" s="210">
        <f>IF(N1395="zákl. přenesená",J1395,0)</f>
        <v>0</v>
      </c>
      <c r="BH1395" s="210">
        <f>IF(N1395="sníž. přenesená",J1395,0)</f>
        <v>0</v>
      </c>
      <c r="BI1395" s="210">
        <f>IF(N1395="nulová",J1395,0)</f>
        <v>0</v>
      </c>
      <c r="BJ1395" s="19" t="s">
        <v>77</v>
      </c>
      <c r="BK1395" s="210">
        <f>ROUND(I1395*H1395,2)</f>
        <v>0</v>
      </c>
      <c r="BL1395" s="19" t="s">
        <v>185</v>
      </c>
      <c r="BM1395" s="209" t="s">
        <v>1419</v>
      </c>
    </row>
    <row r="1396" s="2" customFormat="1">
      <c r="A1396" s="40"/>
      <c r="B1396" s="41"/>
      <c r="C1396" s="42"/>
      <c r="D1396" s="213" t="s">
        <v>217</v>
      </c>
      <c r="E1396" s="42"/>
      <c r="F1396" s="234" t="s">
        <v>1420</v>
      </c>
      <c r="G1396" s="42"/>
      <c r="H1396" s="42"/>
      <c r="I1396" s="235"/>
      <c r="J1396" s="42"/>
      <c r="K1396" s="42"/>
      <c r="L1396" s="46"/>
      <c r="M1396" s="236"/>
      <c r="N1396" s="237"/>
      <c r="O1396" s="86"/>
      <c r="P1396" s="86"/>
      <c r="Q1396" s="86"/>
      <c r="R1396" s="86"/>
      <c r="S1396" s="86"/>
      <c r="T1396" s="87"/>
      <c r="U1396" s="40"/>
      <c r="V1396" s="40"/>
      <c r="W1396" s="40"/>
      <c r="X1396" s="40"/>
      <c r="Y1396" s="40"/>
      <c r="Z1396" s="40"/>
      <c r="AA1396" s="40"/>
      <c r="AB1396" s="40"/>
      <c r="AC1396" s="40"/>
      <c r="AD1396" s="40"/>
      <c r="AE1396" s="40"/>
      <c r="AT1396" s="19" t="s">
        <v>217</v>
      </c>
      <c r="AU1396" s="19" t="s">
        <v>77</v>
      </c>
    </row>
    <row r="1397" s="2" customFormat="1" ht="16.5" customHeight="1">
      <c r="A1397" s="40"/>
      <c r="B1397" s="41"/>
      <c r="C1397" s="198" t="s">
        <v>951</v>
      </c>
      <c r="D1397" s="198" t="s">
        <v>181</v>
      </c>
      <c r="E1397" s="199" t="s">
        <v>1421</v>
      </c>
      <c r="F1397" s="200" t="s">
        <v>1422</v>
      </c>
      <c r="G1397" s="201" t="s">
        <v>716</v>
      </c>
      <c r="H1397" s="202">
        <v>1</v>
      </c>
      <c r="I1397" s="203"/>
      <c r="J1397" s="204">
        <f>ROUND(I1397*H1397,2)</f>
        <v>0</v>
      </c>
      <c r="K1397" s="200" t="s">
        <v>19</v>
      </c>
      <c r="L1397" s="46"/>
      <c r="M1397" s="205" t="s">
        <v>19</v>
      </c>
      <c r="N1397" s="206" t="s">
        <v>40</v>
      </c>
      <c r="O1397" s="86"/>
      <c r="P1397" s="207">
        <f>O1397*H1397</f>
        <v>0</v>
      </c>
      <c r="Q1397" s="207">
        <v>0</v>
      </c>
      <c r="R1397" s="207">
        <f>Q1397*H1397</f>
        <v>0</v>
      </c>
      <c r="S1397" s="207">
        <v>0</v>
      </c>
      <c r="T1397" s="208">
        <f>S1397*H1397</f>
        <v>0</v>
      </c>
      <c r="U1397" s="40"/>
      <c r="V1397" s="40"/>
      <c r="W1397" s="40"/>
      <c r="X1397" s="40"/>
      <c r="Y1397" s="40"/>
      <c r="Z1397" s="40"/>
      <c r="AA1397" s="40"/>
      <c r="AB1397" s="40"/>
      <c r="AC1397" s="40"/>
      <c r="AD1397" s="40"/>
      <c r="AE1397" s="40"/>
      <c r="AR1397" s="209" t="s">
        <v>185</v>
      </c>
      <c r="AT1397" s="209" t="s">
        <v>181</v>
      </c>
      <c r="AU1397" s="209" t="s">
        <v>77</v>
      </c>
      <c r="AY1397" s="19" t="s">
        <v>180</v>
      </c>
      <c r="BE1397" s="210">
        <f>IF(N1397="základní",J1397,0)</f>
        <v>0</v>
      </c>
      <c r="BF1397" s="210">
        <f>IF(N1397="snížená",J1397,0)</f>
        <v>0</v>
      </c>
      <c r="BG1397" s="210">
        <f>IF(N1397="zákl. přenesená",J1397,0)</f>
        <v>0</v>
      </c>
      <c r="BH1397" s="210">
        <f>IF(N1397="sníž. přenesená",J1397,0)</f>
        <v>0</v>
      </c>
      <c r="BI1397" s="210">
        <f>IF(N1397="nulová",J1397,0)</f>
        <v>0</v>
      </c>
      <c r="BJ1397" s="19" t="s">
        <v>77</v>
      </c>
      <c r="BK1397" s="210">
        <f>ROUND(I1397*H1397,2)</f>
        <v>0</v>
      </c>
      <c r="BL1397" s="19" t="s">
        <v>185</v>
      </c>
      <c r="BM1397" s="209" t="s">
        <v>1423</v>
      </c>
    </row>
    <row r="1398" s="2" customFormat="1">
      <c r="A1398" s="40"/>
      <c r="B1398" s="41"/>
      <c r="C1398" s="42"/>
      <c r="D1398" s="213" t="s">
        <v>217</v>
      </c>
      <c r="E1398" s="42"/>
      <c r="F1398" s="234" t="s">
        <v>1424</v>
      </c>
      <c r="G1398" s="42"/>
      <c r="H1398" s="42"/>
      <c r="I1398" s="235"/>
      <c r="J1398" s="42"/>
      <c r="K1398" s="42"/>
      <c r="L1398" s="46"/>
      <c r="M1398" s="236"/>
      <c r="N1398" s="237"/>
      <c r="O1398" s="86"/>
      <c r="P1398" s="86"/>
      <c r="Q1398" s="86"/>
      <c r="R1398" s="86"/>
      <c r="S1398" s="86"/>
      <c r="T1398" s="87"/>
      <c r="U1398" s="40"/>
      <c r="V1398" s="40"/>
      <c r="W1398" s="40"/>
      <c r="X1398" s="40"/>
      <c r="Y1398" s="40"/>
      <c r="Z1398" s="40"/>
      <c r="AA1398" s="40"/>
      <c r="AB1398" s="40"/>
      <c r="AC1398" s="40"/>
      <c r="AD1398" s="40"/>
      <c r="AE1398" s="40"/>
      <c r="AT1398" s="19" t="s">
        <v>217</v>
      </c>
      <c r="AU1398" s="19" t="s">
        <v>77</v>
      </c>
    </row>
    <row r="1399" s="2" customFormat="1" ht="21.75" customHeight="1">
      <c r="A1399" s="40"/>
      <c r="B1399" s="41"/>
      <c r="C1399" s="198" t="s">
        <v>1425</v>
      </c>
      <c r="D1399" s="198" t="s">
        <v>181</v>
      </c>
      <c r="E1399" s="199" t="s">
        <v>1426</v>
      </c>
      <c r="F1399" s="200" t="s">
        <v>1427</v>
      </c>
      <c r="G1399" s="201" t="s">
        <v>716</v>
      </c>
      <c r="H1399" s="202">
        <v>1</v>
      </c>
      <c r="I1399" s="203"/>
      <c r="J1399" s="204">
        <f>ROUND(I1399*H1399,2)</f>
        <v>0</v>
      </c>
      <c r="K1399" s="200" t="s">
        <v>19</v>
      </c>
      <c r="L1399" s="46"/>
      <c r="M1399" s="205" t="s">
        <v>19</v>
      </c>
      <c r="N1399" s="206" t="s">
        <v>40</v>
      </c>
      <c r="O1399" s="86"/>
      <c r="P1399" s="207">
        <f>O1399*H1399</f>
        <v>0</v>
      </c>
      <c r="Q1399" s="207">
        <v>0</v>
      </c>
      <c r="R1399" s="207">
        <f>Q1399*H1399</f>
        <v>0</v>
      </c>
      <c r="S1399" s="207">
        <v>0</v>
      </c>
      <c r="T1399" s="208">
        <f>S1399*H1399</f>
        <v>0</v>
      </c>
      <c r="U1399" s="40"/>
      <c r="V1399" s="40"/>
      <c r="W1399" s="40"/>
      <c r="X1399" s="40"/>
      <c r="Y1399" s="40"/>
      <c r="Z1399" s="40"/>
      <c r="AA1399" s="40"/>
      <c r="AB1399" s="40"/>
      <c r="AC1399" s="40"/>
      <c r="AD1399" s="40"/>
      <c r="AE1399" s="40"/>
      <c r="AR1399" s="209" t="s">
        <v>185</v>
      </c>
      <c r="AT1399" s="209" t="s">
        <v>181</v>
      </c>
      <c r="AU1399" s="209" t="s">
        <v>77</v>
      </c>
      <c r="AY1399" s="19" t="s">
        <v>180</v>
      </c>
      <c r="BE1399" s="210">
        <f>IF(N1399="základní",J1399,0)</f>
        <v>0</v>
      </c>
      <c r="BF1399" s="210">
        <f>IF(N1399="snížená",J1399,0)</f>
        <v>0</v>
      </c>
      <c r="BG1399" s="210">
        <f>IF(N1399="zákl. přenesená",J1399,0)</f>
        <v>0</v>
      </c>
      <c r="BH1399" s="210">
        <f>IF(N1399="sníž. přenesená",J1399,0)</f>
        <v>0</v>
      </c>
      <c r="BI1399" s="210">
        <f>IF(N1399="nulová",J1399,0)</f>
        <v>0</v>
      </c>
      <c r="BJ1399" s="19" t="s">
        <v>77</v>
      </c>
      <c r="BK1399" s="210">
        <f>ROUND(I1399*H1399,2)</f>
        <v>0</v>
      </c>
      <c r="BL1399" s="19" t="s">
        <v>185</v>
      </c>
      <c r="BM1399" s="209" t="s">
        <v>1428</v>
      </c>
    </row>
    <row r="1400" s="2" customFormat="1">
      <c r="A1400" s="40"/>
      <c r="B1400" s="41"/>
      <c r="C1400" s="42"/>
      <c r="D1400" s="213" t="s">
        <v>217</v>
      </c>
      <c r="E1400" s="42"/>
      <c r="F1400" s="234" t="s">
        <v>1429</v>
      </c>
      <c r="G1400" s="42"/>
      <c r="H1400" s="42"/>
      <c r="I1400" s="235"/>
      <c r="J1400" s="42"/>
      <c r="K1400" s="42"/>
      <c r="L1400" s="46"/>
      <c r="M1400" s="236"/>
      <c r="N1400" s="237"/>
      <c r="O1400" s="86"/>
      <c r="P1400" s="86"/>
      <c r="Q1400" s="86"/>
      <c r="R1400" s="86"/>
      <c r="S1400" s="86"/>
      <c r="T1400" s="87"/>
      <c r="U1400" s="40"/>
      <c r="V1400" s="40"/>
      <c r="W1400" s="40"/>
      <c r="X1400" s="40"/>
      <c r="Y1400" s="40"/>
      <c r="Z1400" s="40"/>
      <c r="AA1400" s="40"/>
      <c r="AB1400" s="40"/>
      <c r="AC1400" s="40"/>
      <c r="AD1400" s="40"/>
      <c r="AE1400" s="40"/>
      <c r="AT1400" s="19" t="s">
        <v>217</v>
      </c>
      <c r="AU1400" s="19" t="s">
        <v>77</v>
      </c>
    </row>
    <row r="1401" s="2" customFormat="1" ht="16.5" customHeight="1">
      <c r="A1401" s="40"/>
      <c r="B1401" s="41"/>
      <c r="C1401" s="198" t="s">
        <v>971</v>
      </c>
      <c r="D1401" s="198" t="s">
        <v>181</v>
      </c>
      <c r="E1401" s="199" t="s">
        <v>1430</v>
      </c>
      <c r="F1401" s="200" t="s">
        <v>1431</v>
      </c>
      <c r="G1401" s="201" t="s">
        <v>716</v>
      </c>
      <c r="H1401" s="202">
        <v>1</v>
      </c>
      <c r="I1401" s="203"/>
      <c r="J1401" s="204">
        <f>ROUND(I1401*H1401,2)</f>
        <v>0</v>
      </c>
      <c r="K1401" s="200" t="s">
        <v>19</v>
      </c>
      <c r="L1401" s="46"/>
      <c r="M1401" s="205" t="s">
        <v>19</v>
      </c>
      <c r="N1401" s="206" t="s">
        <v>40</v>
      </c>
      <c r="O1401" s="86"/>
      <c r="P1401" s="207">
        <f>O1401*H1401</f>
        <v>0</v>
      </c>
      <c r="Q1401" s="207">
        <v>0</v>
      </c>
      <c r="R1401" s="207">
        <f>Q1401*H1401</f>
        <v>0</v>
      </c>
      <c r="S1401" s="207">
        <v>0</v>
      </c>
      <c r="T1401" s="208">
        <f>S1401*H1401</f>
        <v>0</v>
      </c>
      <c r="U1401" s="40"/>
      <c r="V1401" s="40"/>
      <c r="W1401" s="40"/>
      <c r="X1401" s="40"/>
      <c r="Y1401" s="40"/>
      <c r="Z1401" s="40"/>
      <c r="AA1401" s="40"/>
      <c r="AB1401" s="40"/>
      <c r="AC1401" s="40"/>
      <c r="AD1401" s="40"/>
      <c r="AE1401" s="40"/>
      <c r="AR1401" s="209" t="s">
        <v>185</v>
      </c>
      <c r="AT1401" s="209" t="s">
        <v>181</v>
      </c>
      <c r="AU1401" s="209" t="s">
        <v>77</v>
      </c>
      <c r="AY1401" s="19" t="s">
        <v>180</v>
      </c>
      <c r="BE1401" s="210">
        <f>IF(N1401="základní",J1401,0)</f>
        <v>0</v>
      </c>
      <c r="BF1401" s="210">
        <f>IF(N1401="snížená",J1401,0)</f>
        <v>0</v>
      </c>
      <c r="BG1401" s="210">
        <f>IF(N1401="zákl. přenesená",J1401,0)</f>
        <v>0</v>
      </c>
      <c r="BH1401" s="210">
        <f>IF(N1401="sníž. přenesená",J1401,0)</f>
        <v>0</v>
      </c>
      <c r="BI1401" s="210">
        <f>IF(N1401="nulová",J1401,0)</f>
        <v>0</v>
      </c>
      <c r="BJ1401" s="19" t="s">
        <v>77</v>
      </c>
      <c r="BK1401" s="210">
        <f>ROUND(I1401*H1401,2)</f>
        <v>0</v>
      </c>
      <c r="BL1401" s="19" t="s">
        <v>185</v>
      </c>
      <c r="BM1401" s="209" t="s">
        <v>1432</v>
      </c>
    </row>
    <row r="1402" s="2" customFormat="1">
      <c r="A1402" s="40"/>
      <c r="B1402" s="41"/>
      <c r="C1402" s="42"/>
      <c r="D1402" s="213" t="s">
        <v>217</v>
      </c>
      <c r="E1402" s="42"/>
      <c r="F1402" s="234" t="s">
        <v>1433</v>
      </c>
      <c r="G1402" s="42"/>
      <c r="H1402" s="42"/>
      <c r="I1402" s="235"/>
      <c r="J1402" s="42"/>
      <c r="K1402" s="42"/>
      <c r="L1402" s="46"/>
      <c r="M1402" s="236"/>
      <c r="N1402" s="237"/>
      <c r="O1402" s="86"/>
      <c r="P1402" s="86"/>
      <c r="Q1402" s="86"/>
      <c r="R1402" s="86"/>
      <c r="S1402" s="86"/>
      <c r="T1402" s="87"/>
      <c r="U1402" s="40"/>
      <c r="V1402" s="40"/>
      <c r="W1402" s="40"/>
      <c r="X1402" s="40"/>
      <c r="Y1402" s="40"/>
      <c r="Z1402" s="40"/>
      <c r="AA1402" s="40"/>
      <c r="AB1402" s="40"/>
      <c r="AC1402" s="40"/>
      <c r="AD1402" s="40"/>
      <c r="AE1402" s="40"/>
      <c r="AT1402" s="19" t="s">
        <v>217</v>
      </c>
      <c r="AU1402" s="19" t="s">
        <v>77</v>
      </c>
    </row>
    <row r="1403" s="2" customFormat="1" ht="21.75" customHeight="1">
      <c r="A1403" s="40"/>
      <c r="B1403" s="41"/>
      <c r="C1403" s="198" t="s">
        <v>1434</v>
      </c>
      <c r="D1403" s="198" t="s">
        <v>181</v>
      </c>
      <c r="E1403" s="199" t="s">
        <v>1435</v>
      </c>
      <c r="F1403" s="200" t="s">
        <v>1436</v>
      </c>
      <c r="G1403" s="201" t="s">
        <v>716</v>
      </c>
      <c r="H1403" s="202">
        <v>1</v>
      </c>
      <c r="I1403" s="203"/>
      <c r="J1403" s="204">
        <f>ROUND(I1403*H1403,2)</f>
        <v>0</v>
      </c>
      <c r="K1403" s="200" t="s">
        <v>19</v>
      </c>
      <c r="L1403" s="46"/>
      <c r="M1403" s="205" t="s">
        <v>19</v>
      </c>
      <c r="N1403" s="206" t="s">
        <v>40</v>
      </c>
      <c r="O1403" s="86"/>
      <c r="P1403" s="207">
        <f>O1403*H1403</f>
        <v>0</v>
      </c>
      <c r="Q1403" s="207">
        <v>0</v>
      </c>
      <c r="R1403" s="207">
        <f>Q1403*H1403</f>
        <v>0</v>
      </c>
      <c r="S1403" s="207">
        <v>0</v>
      </c>
      <c r="T1403" s="208">
        <f>S1403*H1403</f>
        <v>0</v>
      </c>
      <c r="U1403" s="40"/>
      <c r="V1403" s="40"/>
      <c r="W1403" s="40"/>
      <c r="X1403" s="40"/>
      <c r="Y1403" s="40"/>
      <c r="Z1403" s="40"/>
      <c r="AA1403" s="40"/>
      <c r="AB1403" s="40"/>
      <c r="AC1403" s="40"/>
      <c r="AD1403" s="40"/>
      <c r="AE1403" s="40"/>
      <c r="AR1403" s="209" t="s">
        <v>185</v>
      </c>
      <c r="AT1403" s="209" t="s">
        <v>181</v>
      </c>
      <c r="AU1403" s="209" t="s">
        <v>77</v>
      </c>
      <c r="AY1403" s="19" t="s">
        <v>180</v>
      </c>
      <c r="BE1403" s="210">
        <f>IF(N1403="základní",J1403,0)</f>
        <v>0</v>
      </c>
      <c r="BF1403" s="210">
        <f>IF(N1403="snížená",J1403,0)</f>
        <v>0</v>
      </c>
      <c r="BG1403" s="210">
        <f>IF(N1403="zákl. přenesená",J1403,0)</f>
        <v>0</v>
      </c>
      <c r="BH1403" s="210">
        <f>IF(N1403="sníž. přenesená",J1403,0)</f>
        <v>0</v>
      </c>
      <c r="BI1403" s="210">
        <f>IF(N1403="nulová",J1403,0)</f>
        <v>0</v>
      </c>
      <c r="BJ1403" s="19" t="s">
        <v>77</v>
      </c>
      <c r="BK1403" s="210">
        <f>ROUND(I1403*H1403,2)</f>
        <v>0</v>
      </c>
      <c r="BL1403" s="19" t="s">
        <v>185</v>
      </c>
      <c r="BM1403" s="209" t="s">
        <v>1437</v>
      </c>
    </row>
    <row r="1404" s="2" customFormat="1">
      <c r="A1404" s="40"/>
      <c r="B1404" s="41"/>
      <c r="C1404" s="42"/>
      <c r="D1404" s="213" t="s">
        <v>217</v>
      </c>
      <c r="E1404" s="42"/>
      <c r="F1404" s="234" t="s">
        <v>1438</v>
      </c>
      <c r="G1404" s="42"/>
      <c r="H1404" s="42"/>
      <c r="I1404" s="235"/>
      <c r="J1404" s="42"/>
      <c r="K1404" s="42"/>
      <c r="L1404" s="46"/>
      <c r="M1404" s="236"/>
      <c r="N1404" s="237"/>
      <c r="O1404" s="86"/>
      <c r="P1404" s="86"/>
      <c r="Q1404" s="86"/>
      <c r="R1404" s="86"/>
      <c r="S1404" s="86"/>
      <c r="T1404" s="87"/>
      <c r="U1404" s="40"/>
      <c r="V1404" s="40"/>
      <c r="W1404" s="40"/>
      <c r="X1404" s="40"/>
      <c r="Y1404" s="40"/>
      <c r="Z1404" s="40"/>
      <c r="AA1404" s="40"/>
      <c r="AB1404" s="40"/>
      <c r="AC1404" s="40"/>
      <c r="AD1404" s="40"/>
      <c r="AE1404" s="40"/>
      <c r="AT1404" s="19" t="s">
        <v>217</v>
      </c>
      <c r="AU1404" s="19" t="s">
        <v>77</v>
      </c>
    </row>
    <row r="1405" s="11" customFormat="1" ht="25.92" customHeight="1">
      <c r="A1405" s="11"/>
      <c r="B1405" s="184"/>
      <c r="C1405" s="185"/>
      <c r="D1405" s="186" t="s">
        <v>68</v>
      </c>
      <c r="E1405" s="187" t="s">
        <v>1439</v>
      </c>
      <c r="F1405" s="187" t="s">
        <v>1440</v>
      </c>
      <c r="G1405" s="185"/>
      <c r="H1405" s="185"/>
      <c r="I1405" s="188"/>
      <c r="J1405" s="189">
        <f>BK1405</f>
        <v>0</v>
      </c>
      <c r="K1405" s="185"/>
      <c r="L1405" s="190"/>
      <c r="M1405" s="191"/>
      <c r="N1405" s="192"/>
      <c r="O1405" s="192"/>
      <c r="P1405" s="193">
        <f>SUM(P1406:P1415)</f>
        <v>0</v>
      </c>
      <c r="Q1405" s="192"/>
      <c r="R1405" s="193">
        <f>SUM(R1406:R1415)</f>
        <v>0</v>
      </c>
      <c r="S1405" s="192"/>
      <c r="T1405" s="194">
        <f>SUM(T1406:T1415)</f>
        <v>0</v>
      </c>
      <c r="U1405" s="11"/>
      <c r="V1405" s="11"/>
      <c r="W1405" s="11"/>
      <c r="X1405" s="11"/>
      <c r="Y1405" s="11"/>
      <c r="Z1405" s="11"/>
      <c r="AA1405" s="11"/>
      <c r="AB1405" s="11"/>
      <c r="AC1405" s="11"/>
      <c r="AD1405" s="11"/>
      <c r="AE1405" s="11"/>
      <c r="AR1405" s="195" t="s">
        <v>77</v>
      </c>
      <c r="AT1405" s="196" t="s">
        <v>68</v>
      </c>
      <c r="AU1405" s="196" t="s">
        <v>69</v>
      </c>
      <c r="AY1405" s="195" t="s">
        <v>180</v>
      </c>
      <c r="BK1405" s="197">
        <f>SUM(BK1406:BK1415)</f>
        <v>0</v>
      </c>
    </row>
    <row r="1406" s="2" customFormat="1" ht="24.15" customHeight="1">
      <c r="A1406" s="40"/>
      <c r="B1406" s="41"/>
      <c r="C1406" s="198" t="s">
        <v>978</v>
      </c>
      <c r="D1406" s="198" t="s">
        <v>181</v>
      </c>
      <c r="E1406" s="199" t="s">
        <v>1441</v>
      </c>
      <c r="F1406" s="200" t="s">
        <v>1442</v>
      </c>
      <c r="G1406" s="201" t="s">
        <v>1443</v>
      </c>
      <c r="H1406" s="202">
        <v>1</v>
      </c>
      <c r="I1406" s="203"/>
      <c r="J1406" s="204">
        <f>ROUND(I1406*H1406,2)</f>
        <v>0</v>
      </c>
      <c r="K1406" s="200" t="s">
        <v>19</v>
      </c>
      <c r="L1406" s="46"/>
      <c r="M1406" s="205" t="s">
        <v>19</v>
      </c>
      <c r="N1406" s="206" t="s">
        <v>40</v>
      </c>
      <c r="O1406" s="86"/>
      <c r="P1406" s="207">
        <f>O1406*H1406</f>
        <v>0</v>
      </c>
      <c r="Q1406" s="207">
        <v>0</v>
      </c>
      <c r="R1406" s="207">
        <f>Q1406*H1406</f>
        <v>0</v>
      </c>
      <c r="S1406" s="207">
        <v>0</v>
      </c>
      <c r="T1406" s="208">
        <f>S1406*H1406</f>
        <v>0</v>
      </c>
      <c r="U1406" s="40"/>
      <c r="V1406" s="40"/>
      <c r="W1406" s="40"/>
      <c r="X1406" s="40"/>
      <c r="Y1406" s="40"/>
      <c r="Z1406" s="40"/>
      <c r="AA1406" s="40"/>
      <c r="AB1406" s="40"/>
      <c r="AC1406" s="40"/>
      <c r="AD1406" s="40"/>
      <c r="AE1406" s="40"/>
      <c r="AR1406" s="209" t="s">
        <v>185</v>
      </c>
      <c r="AT1406" s="209" t="s">
        <v>181</v>
      </c>
      <c r="AU1406" s="209" t="s">
        <v>77</v>
      </c>
      <c r="AY1406" s="19" t="s">
        <v>180</v>
      </c>
      <c r="BE1406" s="210">
        <f>IF(N1406="základní",J1406,0)</f>
        <v>0</v>
      </c>
      <c r="BF1406" s="210">
        <f>IF(N1406="snížená",J1406,0)</f>
        <v>0</v>
      </c>
      <c r="BG1406" s="210">
        <f>IF(N1406="zákl. přenesená",J1406,0)</f>
        <v>0</v>
      </c>
      <c r="BH1406" s="210">
        <f>IF(N1406="sníž. přenesená",J1406,0)</f>
        <v>0</v>
      </c>
      <c r="BI1406" s="210">
        <f>IF(N1406="nulová",J1406,0)</f>
        <v>0</v>
      </c>
      <c r="BJ1406" s="19" t="s">
        <v>77</v>
      </c>
      <c r="BK1406" s="210">
        <f>ROUND(I1406*H1406,2)</f>
        <v>0</v>
      </c>
      <c r="BL1406" s="19" t="s">
        <v>185</v>
      </c>
      <c r="BM1406" s="209" t="s">
        <v>1444</v>
      </c>
    </row>
    <row r="1407" s="2" customFormat="1">
      <c r="A1407" s="40"/>
      <c r="B1407" s="41"/>
      <c r="C1407" s="42"/>
      <c r="D1407" s="213" t="s">
        <v>217</v>
      </c>
      <c r="E1407" s="42"/>
      <c r="F1407" s="234" t="s">
        <v>1445</v>
      </c>
      <c r="G1407" s="42"/>
      <c r="H1407" s="42"/>
      <c r="I1407" s="235"/>
      <c r="J1407" s="42"/>
      <c r="K1407" s="42"/>
      <c r="L1407" s="46"/>
      <c r="M1407" s="236"/>
      <c r="N1407" s="237"/>
      <c r="O1407" s="86"/>
      <c r="P1407" s="86"/>
      <c r="Q1407" s="86"/>
      <c r="R1407" s="86"/>
      <c r="S1407" s="86"/>
      <c r="T1407" s="87"/>
      <c r="U1407" s="40"/>
      <c r="V1407" s="40"/>
      <c r="W1407" s="40"/>
      <c r="X1407" s="40"/>
      <c r="Y1407" s="40"/>
      <c r="Z1407" s="40"/>
      <c r="AA1407" s="40"/>
      <c r="AB1407" s="40"/>
      <c r="AC1407" s="40"/>
      <c r="AD1407" s="40"/>
      <c r="AE1407" s="40"/>
      <c r="AT1407" s="19" t="s">
        <v>217</v>
      </c>
      <c r="AU1407" s="19" t="s">
        <v>77</v>
      </c>
    </row>
    <row r="1408" s="2" customFormat="1">
      <c r="A1408" s="40"/>
      <c r="B1408" s="41"/>
      <c r="C1408" s="198" t="s">
        <v>1446</v>
      </c>
      <c r="D1408" s="198" t="s">
        <v>181</v>
      </c>
      <c r="E1408" s="199" t="s">
        <v>1447</v>
      </c>
      <c r="F1408" s="200" t="s">
        <v>1448</v>
      </c>
      <c r="G1408" s="201" t="s">
        <v>1443</v>
      </c>
      <c r="H1408" s="202">
        <v>1</v>
      </c>
      <c r="I1408" s="203"/>
      <c r="J1408" s="204">
        <f>ROUND(I1408*H1408,2)</f>
        <v>0</v>
      </c>
      <c r="K1408" s="200" t="s">
        <v>19</v>
      </c>
      <c r="L1408" s="46"/>
      <c r="M1408" s="205" t="s">
        <v>19</v>
      </c>
      <c r="N1408" s="206" t="s">
        <v>40</v>
      </c>
      <c r="O1408" s="86"/>
      <c r="P1408" s="207">
        <f>O1408*H1408</f>
        <v>0</v>
      </c>
      <c r="Q1408" s="207">
        <v>0</v>
      </c>
      <c r="R1408" s="207">
        <f>Q1408*H1408</f>
        <v>0</v>
      </c>
      <c r="S1408" s="207">
        <v>0</v>
      </c>
      <c r="T1408" s="208">
        <f>S1408*H1408</f>
        <v>0</v>
      </c>
      <c r="U1408" s="40"/>
      <c r="V1408" s="40"/>
      <c r="W1408" s="40"/>
      <c r="X1408" s="40"/>
      <c r="Y1408" s="40"/>
      <c r="Z1408" s="40"/>
      <c r="AA1408" s="40"/>
      <c r="AB1408" s="40"/>
      <c r="AC1408" s="40"/>
      <c r="AD1408" s="40"/>
      <c r="AE1408" s="40"/>
      <c r="AR1408" s="209" t="s">
        <v>185</v>
      </c>
      <c r="AT1408" s="209" t="s">
        <v>181</v>
      </c>
      <c r="AU1408" s="209" t="s">
        <v>77</v>
      </c>
      <c r="AY1408" s="19" t="s">
        <v>180</v>
      </c>
      <c r="BE1408" s="210">
        <f>IF(N1408="základní",J1408,0)</f>
        <v>0</v>
      </c>
      <c r="BF1408" s="210">
        <f>IF(N1408="snížená",J1408,0)</f>
        <v>0</v>
      </c>
      <c r="BG1408" s="210">
        <f>IF(N1408="zákl. přenesená",J1408,0)</f>
        <v>0</v>
      </c>
      <c r="BH1408" s="210">
        <f>IF(N1408="sníž. přenesená",J1408,0)</f>
        <v>0</v>
      </c>
      <c r="BI1408" s="210">
        <f>IF(N1408="nulová",J1408,0)</f>
        <v>0</v>
      </c>
      <c r="BJ1408" s="19" t="s">
        <v>77</v>
      </c>
      <c r="BK1408" s="210">
        <f>ROUND(I1408*H1408,2)</f>
        <v>0</v>
      </c>
      <c r="BL1408" s="19" t="s">
        <v>185</v>
      </c>
      <c r="BM1408" s="209" t="s">
        <v>1449</v>
      </c>
    </row>
    <row r="1409" s="2" customFormat="1">
      <c r="A1409" s="40"/>
      <c r="B1409" s="41"/>
      <c r="C1409" s="42"/>
      <c r="D1409" s="213" t="s">
        <v>217</v>
      </c>
      <c r="E1409" s="42"/>
      <c r="F1409" s="234" t="s">
        <v>1450</v>
      </c>
      <c r="G1409" s="42"/>
      <c r="H1409" s="42"/>
      <c r="I1409" s="235"/>
      <c r="J1409" s="42"/>
      <c r="K1409" s="42"/>
      <c r="L1409" s="46"/>
      <c r="M1409" s="236"/>
      <c r="N1409" s="237"/>
      <c r="O1409" s="86"/>
      <c r="P1409" s="86"/>
      <c r="Q1409" s="86"/>
      <c r="R1409" s="86"/>
      <c r="S1409" s="86"/>
      <c r="T1409" s="87"/>
      <c r="U1409" s="40"/>
      <c r="V1409" s="40"/>
      <c r="W1409" s="40"/>
      <c r="X1409" s="40"/>
      <c r="Y1409" s="40"/>
      <c r="Z1409" s="40"/>
      <c r="AA1409" s="40"/>
      <c r="AB1409" s="40"/>
      <c r="AC1409" s="40"/>
      <c r="AD1409" s="40"/>
      <c r="AE1409" s="40"/>
      <c r="AT1409" s="19" t="s">
        <v>217</v>
      </c>
      <c r="AU1409" s="19" t="s">
        <v>77</v>
      </c>
    </row>
    <row r="1410" s="2" customFormat="1" ht="24.15" customHeight="1">
      <c r="A1410" s="40"/>
      <c r="B1410" s="41"/>
      <c r="C1410" s="198" t="s">
        <v>819</v>
      </c>
      <c r="D1410" s="198" t="s">
        <v>181</v>
      </c>
      <c r="E1410" s="199" t="s">
        <v>1451</v>
      </c>
      <c r="F1410" s="200" t="s">
        <v>1452</v>
      </c>
      <c r="G1410" s="201" t="s">
        <v>1443</v>
      </c>
      <c r="H1410" s="202">
        <v>1</v>
      </c>
      <c r="I1410" s="203"/>
      <c r="J1410" s="204">
        <f>ROUND(I1410*H1410,2)</f>
        <v>0</v>
      </c>
      <c r="K1410" s="200" t="s">
        <v>19</v>
      </c>
      <c r="L1410" s="46"/>
      <c r="M1410" s="205" t="s">
        <v>19</v>
      </c>
      <c r="N1410" s="206" t="s">
        <v>40</v>
      </c>
      <c r="O1410" s="86"/>
      <c r="P1410" s="207">
        <f>O1410*H1410</f>
        <v>0</v>
      </c>
      <c r="Q1410" s="207">
        <v>0</v>
      </c>
      <c r="R1410" s="207">
        <f>Q1410*H1410</f>
        <v>0</v>
      </c>
      <c r="S1410" s="207">
        <v>0</v>
      </c>
      <c r="T1410" s="208">
        <f>S1410*H1410</f>
        <v>0</v>
      </c>
      <c r="U1410" s="40"/>
      <c r="V1410" s="40"/>
      <c r="W1410" s="40"/>
      <c r="X1410" s="40"/>
      <c r="Y1410" s="40"/>
      <c r="Z1410" s="40"/>
      <c r="AA1410" s="40"/>
      <c r="AB1410" s="40"/>
      <c r="AC1410" s="40"/>
      <c r="AD1410" s="40"/>
      <c r="AE1410" s="40"/>
      <c r="AR1410" s="209" t="s">
        <v>185</v>
      </c>
      <c r="AT1410" s="209" t="s">
        <v>181</v>
      </c>
      <c r="AU1410" s="209" t="s">
        <v>77</v>
      </c>
      <c r="AY1410" s="19" t="s">
        <v>180</v>
      </c>
      <c r="BE1410" s="210">
        <f>IF(N1410="základní",J1410,0)</f>
        <v>0</v>
      </c>
      <c r="BF1410" s="210">
        <f>IF(N1410="snížená",J1410,0)</f>
        <v>0</v>
      </c>
      <c r="BG1410" s="210">
        <f>IF(N1410="zákl. přenesená",J1410,0)</f>
        <v>0</v>
      </c>
      <c r="BH1410" s="210">
        <f>IF(N1410="sníž. přenesená",J1410,0)</f>
        <v>0</v>
      </c>
      <c r="BI1410" s="210">
        <f>IF(N1410="nulová",J1410,0)</f>
        <v>0</v>
      </c>
      <c r="BJ1410" s="19" t="s">
        <v>77</v>
      </c>
      <c r="BK1410" s="210">
        <f>ROUND(I1410*H1410,2)</f>
        <v>0</v>
      </c>
      <c r="BL1410" s="19" t="s">
        <v>185</v>
      </c>
      <c r="BM1410" s="209" t="s">
        <v>1453</v>
      </c>
    </row>
    <row r="1411" s="2" customFormat="1">
      <c r="A1411" s="40"/>
      <c r="B1411" s="41"/>
      <c r="C1411" s="42"/>
      <c r="D1411" s="213" t="s">
        <v>217</v>
      </c>
      <c r="E1411" s="42"/>
      <c r="F1411" s="234" t="s">
        <v>1454</v>
      </c>
      <c r="G1411" s="42"/>
      <c r="H1411" s="42"/>
      <c r="I1411" s="235"/>
      <c r="J1411" s="42"/>
      <c r="K1411" s="42"/>
      <c r="L1411" s="46"/>
      <c r="M1411" s="236"/>
      <c r="N1411" s="237"/>
      <c r="O1411" s="86"/>
      <c r="P1411" s="86"/>
      <c r="Q1411" s="86"/>
      <c r="R1411" s="86"/>
      <c r="S1411" s="86"/>
      <c r="T1411" s="87"/>
      <c r="U1411" s="40"/>
      <c r="V1411" s="40"/>
      <c r="W1411" s="40"/>
      <c r="X1411" s="40"/>
      <c r="Y1411" s="40"/>
      <c r="Z1411" s="40"/>
      <c r="AA1411" s="40"/>
      <c r="AB1411" s="40"/>
      <c r="AC1411" s="40"/>
      <c r="AD1411" s="40"/>
      <c r="AE1411" s="40"/>
      <c r="AT1411" s="19" t="s">
        <v>217</v>
      </c>
      <c r="AU1411" s="19" t="s">
        <v>77</v>
      </c>
    </row>
    <row r="1412" s="2" customFormat="1">
      <c r="A1412" s="40"/>
      <c r="B1412" s="41"/>
      <c r="C1412" s="198" t="s">
        <v>1455</v>
      </c>
      <c r="D1412" s="198" t="s">
        <v>181</v>
      </c>
      <c r="E1412" s="199" t="s">
        <v>1456</v>
      </c>
      <c r="F1412" s="200" t="s">
        <v>1457</v>
      </c>
      <c r="G1412" s="201" t="s">
        <v>1443</v>
      </c>
      <c r="H1412" s="202">
        <v>1</v>
      </c>
      <c r="I1412" s="203"/>
      <c r="J1412" s="204">
        <f>ROUND(I1412*H1412,2)</f>
        <v>0</v>
      </c>
      <c r="K1412" s="200" t="s">
        <v>19</v>
      </c>
      <c r="L1412" s="46"/>
      <c r="M1412" s="205" t="s">
        <v>19</v>
      </c>
      <c r="N1412" s="206" t="s">
        <v>40</v>
      </c>
      <c r="O1412" s="86"/>
      <c r="P1412" s="207">
        <f>O1412*H1412</f>
        <v>0</v>
      </c>
      <c r="Q1412" s="207">
        <v>0</v>
      </c>
      <c r="R1412" s="207">
        <f>Q1412*H1412</f>
        <v>0</v>
      </c>
      <c r="S1412" s="207">
        <v>0</v>
      </c>
      <c r="T1412" s="208">
        <f>S1412*H1412</f>
        <v>0</v>
      </c>
      <c r="U1412" s="40"/>
      <c r="V1412" s="40"/>
      <c r="W1412" s="40"/>
      <c r="X1412" s="40"/>
      <c r="Y1412" s="40"/>
      <c r="Z1412" s="40"/>
      <c r="AA1412" s="40"/>
      <c r="AB1412" s="40"/>
      <c r="AC1412" s="40"/>
      <c r="AD1412" s="40"/>
      <c r="AE1412" s="40"/>
      <c r="AR1412" s="209" t="s">
        <v>185</v>
      </c>
      <c r="AT1412" s="209" t="s">
        <v>181</v>
      </c>
      <c r="AU1412" s="209" t="s">
        <v>77</v>
      </c>
      <c r="AY1412" s="19" t="s">
        <v>180</v>
      </c>
      <c r="BE1412" s="210">
        <f>IF(N1412="základní",J1412,0)</f>
        <v>0</v>
      </c>
      <c r="BF1412" s="210">
        <f>IF(N1412="snížená",J1412,0)</f>
        <v>0</v>
      </c>
      <c r="BG1412" s="210">
        <f>IF(N1412="zákl. přenesená",J1412,0)</f>
        <v>0</v>
      </c>
      <c r="BH1412" s="210">
        <f>IF(N1412="sníž. přenesená",J1412,0)</f>
        <v>0</v>
      </c>
      <c r="BI1412" s="210">
        <f>IF(N1412="nulová",J1412,0)</f>
        <v>0</v>
      </c>
      <c r="BJ1412" s="19" t="s">
        <v>77</v>
      </c>
      <c r="BK1412" s="210">
        <f>ROUND(I1412*H1412,2)</f>
        <v>0</v>
      </c>
      <c r="BL1412" s="19" t="s">
        <v>185</v>
      </c>
      <c r="BM1412" s="209" t="s">
        <v>1458</v>
      </c>
    </row>
    <row r="1413" s="2" customFormat="1">
      <c r="A1413" s="40"/>
      <c r="B1413" s="41"/>
      <c r="C1413" s="42"/>
      <c r="D1413" s="213" t="s">
        <v>217</v>
      </c>
      <c r="E1413" s="42"/>
      <c r="F1413" s="234" t="s">
        <v>1459</v>
      </c>
      <c r="G1413" s="42"/>
      <c r="H1413" s="42"/>
      <c r="I1413" s="235"/>
      <c r="J1413" s="42"/>
      <c r="K1413" s="42"/>
      <c r="L1413" s="46"/>
      <c r="M1413" s="236"/>
      <c r="N1413" s="237"/>
      <c r="O1413" s="86"/>
      <c r="P1413" s="86"/>
      <c r="Q1413" s="86"/>
      <c r="R1413" s="86"/>
      <c r="S1413" s="86"/>
      <c r="T1413" s="87"/>
      <c r="U1413" s="40"/>
      <c r="V1413" s="40"/>
      <c r="W1413" s="40"/>
      <c r="X1413" s="40"/>
      <c r="Y1413" s="40"/>
      <c r="Z1413" s="40"/>
      <c r="AA1413" s="40"/>
      <c r="AB1413" s="40"/>
      <c r="AC1413" s="40"/>
      <c r="AD1413" s="40"/>
      <c r="AE1413" s="40"/>
      <c r="AT1413" s="19" t="s">
        <v>217</v>
      </c>
      <c r="AU1413" s="19" t="s">
        <v>77</v>
      </c>
    </row>
    <row r="1414" s="2" customFormat="1" ht="24.15" customHeight="1">
      <c r="A1414" s="40"/>
      <c r="B1414" s="41"/>
      <c r="C1414" s="198" t="s">
        <v>987</v>
      </c>
      <c r="D1414" s="198" t="s">
        <v>181</v>
      </c>
      <c r="E1414" s="199" t="s">
        <v>1460</v>
      </c>
      <c r="F1414" s="200" t="s">
        <v>1461</v>
      </c>
      <c r="G1414" s="201" t="s">
        <v>1443</v>
      </c>
      <c r="H1414" s="202">
        <v>1</v>
      </c>
      <c r="I1414" s="203"/>
      <c r="J1414" s="204">
        <f>ROUND(I1414*H1414,2)</f>
        <v>0</v>
      </c>
      <c r="K1414" s="200" t="s">
        <v>19</v>
      </c>
      <c r="L1414" s="46"/>
      <c r="M1414" s="205" t="s">
        <v>19</v>
      </c>
      <c r="N1414" s="206" t="s">
        <v>40</v>
      </c>
      <c r="O1414" s="86"/>
      <c r="P1414" s="207">
        <f>O1414*H1414</f>
        <v>0</v>
      </c>
      <c r="Q1414" s="207">
        <v>0</v>
      </c>
      <c r="R1414" s="207">
        <f>Q1414*H1414</f>
        <v>0</v>
      </c>
      <c r="S1414" s="207">
        <v>0</v>
      </c>
      <c r="T1414" s="208">
        <f>S1414*H1414</f>
        <v>0</v>
      </c>
      <c r="U1414" s="40"/>
      <c r="V1414" s="40"/>
      <c r="W1414" s="40"/>
      <c r="X1414" s="40"/>
      <c r="Y1414" s="40"/>
      <c r="Z1414" s="40"/>
      <c r="AA1414" s="40"/>
      <c r="AB1414" s="40"/>
      <c r="AC1414" s="40"/>
      <c r="AD1414" s="40"/>
      <c r="AE1414" s="40"/>
      <c r="AR1414" s="209" t="s">
        <v>185</v>
      </c>
      <c r="AT1414" s="209" t="s">
        <v>181</v>
      </c>
      <c r="AU1414" s="209" t="s">
        <v>77</v>
      </c>
      <c r="AY1414" s="19" t="s">
        <v>180</v>
      </c>
      <c r="BE1414" s="210">
        <f>IF(N1414="základní",J1414,0)</f>
        <v>0</v>
      </c>
      <c r="BF1414" s="210">
        <f>IF(N1414="snížená",J1414,0)</f>
        <v>0</v>
      </c>
      <c r="BG1414" s="210">
        <f>IF(N1414="zákl. přenesená",J1414,0)</f>
        <v>0</v>
      </c>
      <c r="BH1414" s="210">
        <f>IF(N1414="sníž. přenesená",J1414,0)</f>
        <v>0</v>
      </c>
      <c r="BI1414" s="210">
        <f>IF(N1414="nulová",J1414,0)</f>
        <v>0</v>
      </c>
      <c r="BJ1414" s="19" t="s">
        <v>77</v>
      </c>
      <c r="BK1414" s="210">
        <f>ROUND(I1414*H1414,2)</f>
        <v>0</v>
      </c>
      <c r="BL1414" s="19" t="s">
        <v>185</v>
      </c>
      <c r="BM1414" s="209" t="s">
        <v>1462</v>
      </c>
    </row>
    <row r="1415" s="2" customFormat="1">
      <c r="A1415" s="40"/>
      <c r="B1415" s="41"/>
      <c r="C1415" s="42"/>
      <c r="D1415" s="213" t="s">
        <v>217</v>
      </c>
      <c r="E1415" s="42"/>
      <c r="F1415" s="234" t="s">
        <v>1463</v>
      </c>
      <c r="G1415" s="42"/>
      <c r="H1415" s="42"/>
      <c r="I1415" s="235"/>
      <c r="J1415" s="42"/>
      <c r="K1415" s="42"/>
      <c r="L1415" s="46"/>
      <c r="M1415" s="236"/>
      <c r="N1415" s="237"/>
      <c r="O1415" s="86"/>
      <c r="P1415" s="86"/>
      <c r="Q1415" s="86"/>
      <c r="R1415" s="86"/>
      <c r="S1415" s="86"/>
      <c r="T1415" s="87"/>
      <c r="U1415" s="40"/>
      <c r="V1415" s="40"/>
      <c r="W1415" s="40"/>
      <c r="X1415" s="40"/>
      <c r="Y1415" s="40"/>
      <c r="Z1415" s="40"/>
      <c r="AA1415" s="40"/>
      <c r="AB1415" s="40"/>
      <c r="AC1415" s="40"/>
      <c r="AD1415" s="40"/>
      <c r="AE1415" s="40"/>
      <c r="AT1415" s="19" t="s">
        <v>217</v>
      </c>
      <c r="AU1415" s="19" t="s">
        <v>77</v>
      </c>
    </row>
    <row r="1416" s="11" customFormat="1" ht="25.92" customHeight="1">
      <c r="A1416" s="11"/>
      <c r="B1416" s="184"/>
      <c r="C1416" s="185"/>
      <c r="D1416" s="186" t="s">
        <v>68</v>
      </c>
      <c r="E1416" s="187" t="s">
        <v>1464</v>
      </c>
      <c r="F1416" s="187" t="s">
        <v>1465</v>
      </c>
      <c r="G1416" s="185"/>
      <c r="H1416" s="185"/>
      <c r="I1416" s="188"/>
      <c r="J1416" s="189">
        <f>BK1416</f>
        <v>0</v>
      </c>
      <c r="K1416" s="185"/>
      <c r="L1416" s="190"/>
      <c r="M1416" s="191"/>
      <c r="N1416" s="192"/>
      <c r="O1416" s="192"/>
      <c r="P1416" s="193">
        <f>SUM(P1417:P1477)</f>
        <v>0</v>
      </c>
      <c r="Q1416" s="192"/>
      <c r="R1416" s="193">
        <f>SUM(R1417:R1477)</f>
        <v>0</v>
      </c>
      <c r="S1416" s="192"/>
      <c r="T1416" s="194">
        <f>SUM(T1417:T1477)</f>
        <v>0</v>
      </c>
      <c r="U1416" s="11"/>
      <c r="V1416" s="11"/>
      <c r="W1416" s="11"/>
      <c r="X1416" s="11"/>
      <c r="Y1416" s="11"/>
      <c r="Z1416" s="11"/>
      <c r="AA1416" s="11"/>
      <c r="AB1416" s="11"/>
      <c r="AC1416" s="11"/>
      <c r="AD1416" s="11"/>
      <c r="AE1416" s="11"/>
      <c r="AR1416" s="195" t="s">
        <v>77</v>
      </c>
      <c r="AT1416" s="196" t="s">
        <v>68</v>
      </c>
      <c r="AU1416" s="196" t="s">
        <v>69</v>
      </c>
      <c r="AY1416" s="195" t="s">
        <v>180</v>
      </c>
      <c r="BK1416" s="197">
        <f>SUM(BK1417:BK1477)</f>
        <v>0</v>
      </c>
    </row>
    <row r="1417" s="2" customFormat="1" ht="16.5" customHeight="1">
      <c r="A1417" s="40"/>
      <c r="B1417" s="41"/>
      <c r="C1417" s="198" t="s">
        <v>1466</v>
      </c>
      <c r="D1417" s="198" t="s">
        <v>181</v>
      </c>
      <c r="E1417" s="199" t="s">
        <v>1467</v>
      </c>
      <c r="F1417" s="200" t="s">
        <v>1468</v>
      </c>
      <c r="G1417" s="201" t="s">
        <v>307</v>
      </c>
      <c r="H1417" s="202">
        <v>1329.2594999999999</v>
      </c>
      <c r="I1417" s="203"/>
      <c r="J1417" s="204">
        <f>ROUND(I1417*H1417,2)</f>
        <v>0</v>
      </c>
      <c r="K1417" s="200" t="s">
        <v>19</v>
      </c>
      <c r="L1417" s="46"/>
      <c r="M1417" s="205" t="s">
        <v>19</v>
      </c>
      <c r="N1417" s="206" t="s">
        <v>40</v>
      </c>
      <c r="O1417" s="86"/>
      <c r="P1417" s="207">
        <f>O1417*H1417</f>
        <v>0</v>
      </c>
      <c r="Q1417" s="207">
        <v>0</v>
      </c>
      <c r="R1417" s="207">
        <f>Q1417*H1417</f>
        <v>0</v>
      </c>
      <c r="S1417" s="207">
        <v>0</v>
      </c>
      <c r="T1417" s="208">
        <f>S1417*H1417</f>
        <v>0</v>
      </c>
      <c r="U1417" s="40"/>
      <c r="V1417" s="40"/>
      <c r="W1417" s="40"/>
      <c r="X1417" s="40"/>
      <c r="Y1417" s="40"/>
      <c r="Z1417" s="40"/>
      <c r="AA1417" s="40"/>
      <c r="AB1417" s="40"/>
      <c r="AC1417" s="40"/>
      <c r="AD1417" s="40"/>
      <c r="AE1417" s="40"/>
      <c r="AR1417" s="209" t="s">
        <v>185</v>
      </c>
      <c r="AT1417" s="209" t="s">
        <v>181</v>
      </c>
      <c r="AU1417" s="209" t="s">
        <v>77</v>
      </c>
      <c r="AY1417" s="19" t="s">
        <v>180</v>
      </c>
      <c r="BE1417" s="210">
        <f>IF(N1417="základní",J1417,0)</f>
        <v>0</v>
      </c>
      <c r="BF1417" s="210">
        <f>IF(N1417="snížená",J1417,0)</f>
        <v>0</v>
      </c>
      <c r="BG1417" s="210">
        <f>IF(N1417="zákl. přenesená",J1417,0)</f>
        <v>0</v>
      </c>
      <c r="BH1417" s="210">
        <f>IF(N1417="sníž. přenesená",J1417,0)</f>
        <v>0</v>
      </c>
      <c r="BI1417" s="210">
        <f>IF(N1417="nulová",J1417,0)</f>
        <v>0</v>
      </c>
      <c r="BJ1417" s="19" t="s">
        <v>77</v>
      </c>
      <c r="BK1417" s="210">
        <f>ROUND(I1417*H1417,2)</f>
        <v>0</v>
      </c>
      <c r="BL1417" s="19" t="s">
        <v>185</v>
      </c>
      <c r="BM1417" s="209" t="s">
        <v>1469</v>
      </c>
    </row>
    <row r="1418" s="14" customFormat="1">
      <c r="A1418" s="14"/>
      <c r="B1418" s="238"/>
      <c r="C1418" s="239"/>
      <c r="D1418" s="213" t="s">
        <v>189</v>
      </c>
      <c r="E1418" s="240" t="s">
        <v>19</v>
      </c>
      <c r="F1418" s="241" t="s">
        <v>1470</v>
      </c>
      <c r="G1418" s="239"/>
      <c r="H1418" s="240" t="s">
        <v>19</v>
      </c>
      <c r="I1418" s="242"/>
      <c r="J1418" s="239"/>
      <c r="K1418" s="239"/>
      <c r="L1418" s="243"/>
      <c r="M1418" s="244"/>
      <c r="N1418" s="245"/>
      <c r="O1418" s="245"/>
      <c r="P1418" s="245"/>
      <c r="Q1418" s="245"/>
      <c r="R1418" s="245"/>
      <c r="S1418" s="245"/>
      <c r="T1418" s="246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T1418" s="247" t="s">
        <v>189</v>
      </c>
      <c r="AU1418" s="247" t="s">
        <v>77</v>
      </c>
      <c r="AV1418" s="14" t="s">
        <v>77</v>
      </c>
      <c r="AW1418" s="14" t="s">
        <v>31</v>
      </c>
      <c r="AX1418" s="14" t="s">
        <v>69</v>
      </c>
      <c r="AY1418" s="247" t="s">
        <v>180</v>
      </c>
    </row>
    <row r="1419" s="12" customFormat="1">
      <c r="A1419" s="12"/>
      <c r="B1419" s="211"/>
      <c r="C1419" s="212"/>
      <c r="D1419" s="213" t="s">
        <v>189</v>
      </c>
      <c r="E1419" s="214" t="s">
        <v>19</v>
      </c>
      <c r="F1419" s="215" t="s">
        <v>1471</v>
      </c>
      <c r="G1419" s="212"/>
      <c r="H1419" s="216">
        <v>36.536999999999999</v>
      </c>
      <c r="I1419" s="217"/>
      <c r="J1419" s="212"/>
      <c r="K1419" s="212"/>
      <c r="L1419" s="218"/>
      <c r="M1419" s="219"/>
      <c r="N1419" s="220"/>
      <c r="O1419" s="220"/>
      <c r="P1419" s="220"/>
      <c r="Q1419" s="220"/>
      <c r="R1419" s="220"/>
      <c r="S1419" s="220"/>
      <c r="T1419" s="221"/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T1419" s="222" t="s">
        <v>189</v>
      </c>
      <c r="AU1419" s="222" t="s">
        <v>77</v>
      </c>
      <c r="AV1419" s="12" t="s">
        <v>79</v>
      </c>
      <c r="AW1419" s="12" t="s">
        <v>31</v>
      </c>
      <c r="AX1419" s="12" t="s">
        <v>69</v>
      </c>
      <c r="AY1419" s="222" t="s">
        <v>180</v>
      </c>
    </row>
    <row r="1420" s="12" customFormat="1">
      <c r="A1420" s="12"/>
      <c r="B1420" s="211"/>
      <c r="C1420" s="212"/>
      <c r="D1420" s="213" t="s">
        <v>189</v>
      </c>
      <c r="E1420" s="214" t="s">
        <v>19</v>
      </c>
      <c r="F1420" s="215" t="s">
        <v>1472</v>
      </c>
      <c r="G1420" s="212"/>
      <c r="H1420" s="216">
        <v>139.99199999999999</v>
      </c>
      <c r="I1420" s="217"/>
      <c r="J1420" s="212"/>
      <c r="K1420" s="212"/>
      <c r="L1420" s="218"/>
      <c r="M1420" s="219"/>
      <c r="N1420" s="220"/>
      <c r="O1420" s="220"/>
      <c r="P1420" s="220"/>
      <c r="Q1420" s="220"/>
      <c r="R1420" s="220"/>
      <c r="S1420" s="220"/>
      <c r="T1420" s="221"/>
      <c r="U1420" s="12"/>
      <c r="V1420" s="12"/>
      <c r="W1420" s="12"/>
      <c r="X1420" s="12"/>
      <c r="Y1420" s="12"/>
      <c r="Z1420" s="12"/>
      <c r="AA1420" s="12"/>
      <c r="AB1420" s="12"/>
      <c r="AC1420" s="12"/>
      <c r="AD1420" s="12"/>
      <c r="AE1420" s="12"/>
      <c r="AT1420" s="222" t="s">
        <v>189</v>
      </c>
      <c r="AU1420" s="222" t="s">
        <v>77</v>
      </c>
      <c r="AV1420" s="12" t="s">
        <v>79</v>
      </c>
      <c r="AW1420" s="12" t="s">
        <v>31</v>
      </c>
      <c r="AX1420" s="12" t="s">
        <v>69</v>
      </c>
      <c r="AY1420" s="222" t="s">
        <v>180</v>
      </c>
    </row>
    <row r="1421" s="12" customFormat="1">
      <c r="A1421" s="12"/>
      <c r="B1421" s="211"/>
      <c r="C1421" s="212"/>
      <c r="D1421" s="213" t="s">
        <v>189</v>
      </c>
      <c r="E1421" s="214" t="s">
        <v>19</v>
      </c>
      <c r="F1421" s="215" t="s">
        <v>1473</v>
      </c>
      <c r="G1421" s="212"/>
      <c r="H1421" s="216">
        <v>38.759999999999998</v>
      </c>
      <c r="I1421" s="217"/>
      <c r="J1421" s="212"/>
      <c r="K1421" s="212"/>
      <c r="L1421" s="218"/>
      <c r="M1421" s="219"/>
      <c r="N1421" s="220"/>
      <c r="O1421" s="220"/>
      <c r="P1421" s="220"/>
      <c r="Q1421" s="220"/>
      <c r="R1421" s="220"/>
      <c r="S1421" s="220"/>
      <c r="T1421" s="221"/>
      <c r="U1421" s="12"/>
      <c r="V1421" s="12"/>
      <c r="W1421" s="12"/>
      <c r="X1421" s="12"/>
      <c r="Y1421" s="12"/>
      <c r="Z1421" s="12"/>
      <c r="AA1421" s="12"/>
      <c r="AB1421" s="12"/>
      <c r="AC1421" s="12"/>
      <c r="AD1421" s="12"/>
      <c r="AE1421" s="12"/>
      <c r="AT1421" s="222" t="s">
        <v>189</v>
      </c>
      <c r="AU1421" s="222" t="s">
        <v>77</v>
      </c>
      <c r="AV1421" s="12" t="s">
        <v>79</v>
      </c>
      <c r="AW1421" s="12" t="s">
        <v>31</v>
      </c>
      <c r="AX1421" s="12" t="s">
        <v>69</v>
      </c>
      <c r="AY1421" s="222" t="s">
        <v>180</v>
      </c>
    </row>
    <row r="1422" s="12" customFormat="1">
      <c r="A1422" s="12"/>
      <c r="B1422" s="211"/>
      <c r="C1422" s="212"/>
      <c r="D1422" s="213" t="s">
        <v>189</v>
      </c>
      <c r="E1422" s="214" t="s">
        <v>19</v>
      </c>
      <c r="F1422" s="215" t="s">
        <v>1474</v>
      </c>
      <c r="G1422" s="212"/>
      <c r="H1422" s="216">
        <v>34.570500000000003</v>
      </c>
      <c r="I1422" s="217"/>
      <c r="J1422" s="212"/>
      <c r="K1422" s="212"/>
      <c r="L1422" s="218"/>
      <c r="M1422" s="219"/>
      <c r="N1422" s="220"/>
      <c r="O1422" s="220"/>
      <c r="P1422" s="220"/>
      <c r="Q1422" s="220"/>
      <c r="R1422" s="220"/>
      <c r="S1422" s="220"/>
      <c r="T1422" s="221"/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T1422" s="222" t="s">
        <v>189</v>
      </c>
      <c r="AU1422" s="222" t="s">
        <v>77</v>
      </c>
      <c r="AV1422" s="12" t="s">
        <v>79</v>
      </c>
      <c r="AW1422" s="12" t="s">
        <v>31</v>
      </c>
      <c r="AX1422" s="12" t="s">
        <v>69</v>
      </c>
      <c r="AY1422" s="222" t="s">
        <v>180</v>
      </c>
    </row>
    <row r="1423" s="14" customFormat="1">
      <c r="A1423" s="14"/>
      <c r="B1423" s="238"/>
      <c r="C1423" s="239"/>
      <c r="D1423" s="213" t="s">
        <v>189</v>
      </c>
      <c r="E1423" s="240" t="s">
        <v>19</v>
      </c>
      <c r="F1423" s="241" t="s">
        <v>1475</v>
      </c>
      <c r="G1423" s="239"/>
      <c r="H1423" s="240" t="s">
        <v>19</v>
      </c>
      <c r="I1423" s="242"/>
      <c r="J1423" s="239"/>
      <c r="K1423" s="239"/>
      <c r="L1423" s="243"/>
      <c r="M1423" s="244"/>
      <c r="N1423" s="245"/>
      <c r="O1423" s="245"/>
      <c r="P1423" s="245"/>
      <c r="Q1423" s="245"/>
      <c r="R1423" s="245"/>
      <c r="S1423" s="245"/>
      <c r="T1423" s="246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47" t="s">
        <v>189</v>
      </c>
      <c r="AU1423" s="247" t="s">
        <v>77</v>
      </c>
      <c r="AV1423" s="14" t="s">
        <v>77</v>
      </c>
      <c r="AW1423" s="14" t="s">
        <v>31</v>
      </c>
      <c r="AX1423" s="14" t="s">
        <v>69</v>
      </c>
      <c r="AY1423" s="247" t="s">
        <v>180</v>
      </c>
    </row>
    <row r="1424" s="12" customFormat="1">
      <c r="A1424" s="12"/>
      <c r="B1424" s="211"/>
      <c r="C1424" s="212"/>
      <c r="D1424" s="213" t="s">
        <v>189</v>
      </c>
      <c r="E1424" s="214" t="s">
        <v>19</v>
      </c>
      <c r="F1424" s="215" t="s">
        <v>1476</v>
      </c>
      <c r="G1424" s="212"/>
      <c r="H1424" s="216">
        <v>63</v>
      </c>
      <c r="I1424" s="217"/>
      <c r="J1424" s="212"/>
      <c r="K1424" s="212"/>
      <c r="L1424" s="218"/>
      <c r="M1424" s="219"/>
      <c r="N1424" s="220"/>
      <c r="O1424" s="220"/>
      <c r="P1424" s="220"/>
      <c r="Q1424" s="220"/>
      <c r="R1424" s="220"/>
      <c r="S1424" s="220"/>
      <c r="T1424" s="221"/>
      <c r="U1424" s="12"/>
      <c r="V1424" s="12"/>
      <c r="W1424" s="12"/>
      <c r="X1424" s="12"/>
      <c r="Y1424" s="12"/>
      <c r="Z1424" s="12"/>
      <c r="AA1424" s="12"/>
      <c r="AB1424" s="12"/>
      <c r="AC1424" s="12"/>
      <c r="AD1424" s="12"/>
      <c r="AE1424" s="12"/>
      <c r="AT1424" s="222" t="s">
        <v>189</v>
      </c>
      <c r="AU1424" s="222" t="s">
        <v>77</v>
      </c>
      <c r="AV1424" s="12" t="s">
        <v>79</v>
      </c>
      <c r="AW1424" s="12" t="s">
        <v>31</v>
      </c>
      <c r="AX1424" s="12" t="s">
        <v>69</v>
      </c>
      <c r="AY1424" s="222" t="s">
        <v>180</v>
      </c>
    </row>
    <row r="1425" s="12" customFormat="1">
      <c r="A1425" s="12"/>
      <c r="B1425" s="211"/>
      <c r="C1425" s="212"/>
      <c r="D1425" s="213" t="s">
        <v>189</v>
      </c>
      <c r="E1425" s="214" t="s">
        <v>19</v>
      </c>
      <c r="F1425" s="215" t="s">
        <v>1477</v>
      </c>
      <c r="G1425" s="212"/>
      <c r="H1425" s="216">
        <v>134.69999999999999</v>
      </c>
      <c r="I1425" s="217"/>
      <c r="J1425" s="212"/>
      <c r="K1425" s="212"/>
      <c r="L1425" s="218"/>
      <c r="M1425" s="219"/>
      <c r="N1425" s="220"/>
      <c r="O1425" s="220"/>
      <c r="P1425" s="220"/>
      <c r="Q1425" s="220"/>
      <c r="R1425" s="220"/>
      <c r="S1425" s="220"/>
      <c r="T1425" s="221"/>
      <c r="U1425" s="12"/>
      <c r="V1425" s="12"/>
      <c r="W1425" s="12"/>
      <c r="X1425" s="12"/>
      <c r="Y1425" s="12"/>
      <c r="Z1425" s="12"/>
      <c r="AA1425" s="12"/>
      <c r="AB1425" s="12"/>
      <c r="AC1425" s="12"/>
      <c r="AD1425" s="12"/>
      <c r="AE1425" s="12"/>
      <c r="AT1425" s="222" t="s">
        <v>189</v>
      </c>
      <c r="AU1425" s="222" t="s">
        <v>77</v>
      </c>
      <c r="AV1425" s="12" t="s">
        <v>79</v>
      </c>
      <c r="AW1425" s="12" t="s">
        <v>31</v>
      </c>
      <c r="AX1425" s="12" t="s">
        <v>69</v>
      </c>
      <c r="AY1425" s="222" t="s">
        <v>180</v>
      </c>
    </row>
    <row r="1426" s="12" customFormat="1">
      <c r="A1426" s="12"/>
      <c r="B1426" s="211"/>
      <c r="C1426" s="212"/>
      <c r="D1426" s="213" t="s">
        <v>189</v>
      </c>
      <c r="E1426" s="214" t="s">
        <v>19</v>
      </c>
      <c r="F1426" s="215" t="s">
        <v>1478</v>
      </c>
      <c r="G1426" s="212"/>
      <c r="H1426" s="216">
        <v>37.049999999999997</v>
      </c>
      <c r="I1426" s="217"/>
      <c r="J1426" s="212"/>
      <c r="K1426" s="212"/>
      <c r="L1426" s="218"/>
      <c r="M1426" s="219"/>
      <c r="N1426" s="220"/>
      <c r="O1426" s="220"/>
      <c r="P1426" s="220"/>
      <c r="Q1426" s="220"/>
      <c r="R1426" s="220"/>
      <c r="S1426" s="220"/>
      <c r="T1426" s="221"/>
      <c r="U1426" s="12"/>
      <c r="V1426" s="12"/>
      <c r="W1426" s="12"/>
      <c r="X1426" s="12"/>
      <c r="Y1426" s="12"/>
      <c r="Z1426" s="12"/>
      <c r="AA1426" s="12"/>
      <c r="AB1426" s="12"/>
      <c r="AC1426" s="12"/>
      <c r="AD1426" s="12"/>
      <c r="AE1426" s="12"/>
      <c r="AT1426" s="222" t="s">
        <v>189</v>
      </c>
      <c r="AU1426" s="222" t="s">
        <v>77</v>
      </c>
      <c r="AV1426" s="12" t="s">
        <v>79</v>
      </c>
      <c r="AW1426" s="12" t="s">
        <v>31</v>
      </c>
      <c r="AX1426" s="12" t="s">
        <v>69</v>
      </c>
      <c r="AY1426" s="222" t="s">
        <v>180</v>
      </c>
    </row>
    <row r="1427" s="14" customFormat="1">
      <c r="A1427" s="14"/>
      <c r="B1427" s="238"/>
      <c r="C1427" s="239"/>
      <c r="D1427" s="213" t="s">
        <v>189</v>
      </c>
      <c r="E1427" s="240" t="s">
        <v>19</v>
      </c>
      <c r="F1427" s="241" t="s">
        <v>1479</v>
      </c>
      <c r="G1427" s="239"/>
      <c r="H1427" s="240" t="s">
        <v>19</v>
      </c>
      <c r="I1427" s="242"/>
      <c r="J1427" s="239"/>
      <c r="K1427" s="239"/>
      <c r="L1427" s="243"/>
      <c r="M1427" s="244"/>
      <c r="N1427" s="245"/>
      <c r="O1427" s="245"/>
      <c r="P1427" s="245"/>
      <c r="Q1427" s="245"/>
      <c r="R1427" s="245"/>
      <c r="S1427" s="245"/>
      <c r="T1427" s="246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47" t="s">
        <v>189</v>
      </c>
      <c r="AU1427" s="247" t="s">
        <v>77</v>
      </c>
      <c r="AV1427" s="14" t="s">
        <v>77</v>
      </c>
      <c r="AW1427" s="14" t="s">
        <v>31</v>
      </c>
      <c r="AX1427" s="14" t="s">
        <v>69</v>
      </c>
      <c r="AY1427" s="247" t="s">
        <v>180</v>
      </c>
    </row>
    <row r="1428" s="12" customFormat="1">
      <c r="A1428" s="12"/>
      <c r="B1428" s="211"/>
      <c r="C1428" s="212"/>
      <c r="D1428" s="213" t="s">
        <v>189</v>
      </c>
      <c r="E1428" s="214" t="s">
        <v>19</v>
      </c>
      <c r="F1428" s="215" t="s">
        <v>685</v>
      </c>
      <c r="G1428" s="212"/>
      <c r="H1428" s="216">
        <v>10.6</v>
      </c>
      <c r="I1428" s="217"/>
      <c r="J1428" s="212"/>
      <c r="K1428" s="212"/>
      <c r="L1428" s="218"/>
      <c r="M1428" s="219"/>
      <c r="N1428" s="220"/>
      <c r="O1428" s="220"/>
      <c r="P1428" s="220"/>
      <c r="Q1428" s="220"/>
      <c r="R1428" s="220"/>
      <c r="S1428" s="220"/>
      <c r="T1428" s="221"/>
      <c r="U1428" s="12"/>
      <c r="V1428" s="12"/>
      <c r="W1428" s="12"/>
      <c r="X1428" s="12"/>
      <c r="Y1428" s="12"/>
      <c r="Z1428" s="12"/>
      <c r="AA1428" s="12"/>
      <c r="AB1428" s="12"/>
      <c r="AC1428" s="12"/>
      <c r="AD1428" s="12"/>
      <c r="AE1428" s="12"/>
      <c r="AT1428" s="222" t="s">
        <v>189</v>
      </c>
      <c r="AU1428" s="222" t="s">
        <v>77</v>
      </c>
      <c r="AV1428" s="12" t="s">
        <v>79</v>
      </c>
      <c r="AW1428" s="12" t="s">
        <v>31</v>
      </c>
      <c r="AX1428" s="12" t="s">
        <v>69</v>
      </c>
      <c r="AY1428" s="222" t="s">
        <v>180</v>
      </c>
    </row>
    <row r="1429" s="12" customFormat="1">
      <c r="A1429" s="12"/>
      <c r="B1429" s="211"/>
      <c r="C1429" s="212"/>
      <c r="D1429" s="213" t="s">
        <v>189</v>
      </c>
      <c r="E1429" s="214" t="s">
        <v>19</v>
      </c>
      <c r="F1429" s="215" t="s">
        <v>1480</v>
      </c>
      <c r="G1429" s="212"/>
      <c r="H1429" s="216">
        <v>83.299999999999997</v>
      </c>
      <c r="I1429" s="217"/>
      <c r="J1429" s="212"/>
      <c r="K1429" s="212"/>
      <c r="L1429" s="218"/>
      <c r="M1429" s="219"/>
      <c r="N1429" s="220"/>
      <c r="O1429" s="220"/>
      <c r="P1429" s="220"/>
      <c r="Q1429" s="220"/>
      <c r="R1429" s="220"/>
      <c r="S1429" s="220"/>
      <c r="T1429" s="221"/>
      <c r="U1429" s="12"/>
      <c r="V1429" s="12"/>
      <c r="W1429" s="12"/>
      <c r="X1429" s="12"/>
      <c r="Y1429" s="12"/>
      <c r="Z1429" s="12"/>
      <c r="AA1429" s="12"/>
      <c r="AB1429" s="12"/>
      <c r="AC1429" s="12"/>
      <c r="AD1429" s="12"/>
      <c r="AE1429" s="12"/>
      <c r="AT1429" s="222" t="s">
        <v>189</v>
      </c>
      <c r="AU1429" s="222" t="s">
        <v>77</v>
      </c>
      <c r="AV1429" s="12" t="s">
        <v>79</v>
      </c>
      <c r="AW1429" s="12" t="s">
        <v>31</v>
      </c>
      <c r="AX1429" s="12" t="s">
        <v>69</v>
      </c>
      <c r="AY1429" s="222" t="s">
        <v>180</v>
      </c>
    </row>
    <row r="1430" s="12" customFormat="1">
      <c r="A1430" s="12"/>
      <c r="B1430" s="211"/>
      <c r="C1430" s="212"/>
      <c r="D1430" s="213" t="s">
        <v>189</v>
      </c>
      <c r="E1430" s="214" t="s">
        <v>19</v>
      </c>
      <c r="F1430" s="215" t="s">
        <v>687</v>
      </c>
      <c r="G1430" s="212"/>
      <c r="H1430" s="216">
        <v>11.1</v>
      </c>
      <c r="I1430" s="217"/>
      <c r="J1430" s="212"/>
      <c r="K1430" s="212"/>
      <c r="L1430" s="218"/>
      <c r="M1430" s="219"/>
      <c r="N1430" s="220"/>
      <c r="O1430" s="220"/>
      <c r="P1430" s="220"/>
      <c r="Q1430" s="220"/>
      <c r="R1430" s="220"/>
      <c r="S1430" s="220"/>
      <c r="T1430" s="221"/>
      <c r="U1430" s="12"/>
      <c r="V1430" s="12"/>
      <c r="W1430" s="12"/>
      <c r="X1430" s="12"/>
      <c r="Y1430" s="12"/>
      <c r="Z1430" s="12"/>
      <c r="AA1430" s="12"/>
      <c r="AB1430" s="12"/>
      <c r="AC1430" s="12"/>
      <c r="AD1430" s="12"/>
      <c r="AE1430" s="12"/>
      <c r="AT1430" s="222" t="s">
        <v>189</v>
      </c>
      <c r="AU1430" s="222" t="s">
        <v>77</v>
      </c>
      <c r="AV1430" s="12" t="s">
        <v>79</v>
      </c>
      <c r="AW1430" s="12" t="s">
        <v>31</v>
      </c>
      <c r="AX1430" s="12" t="s">
        <v>69</v>
      </c>
      <c r="AY1430" s="222" t="s">
        <v>180</v>
      </c>
    </row>
    <row r="1431" s="12" customFormat="1">
      <c r="A1431" s="12"/>
      <c r="B1431" s="211"/>
      <c r="C1431" s="212"/>
      <c r="D1431" s="213" t="s">
        <v>189</v>
      </c>
      <c r="E1431" s="214" t="s">
        <v>19</v>
      </c>
      <c r="F1431" s="215" t="s">
        <v>1481</v>
      </c>
      <c r="G1431" s="212"/>
      <c r="H1431" s="216">
        <v>11.1</v>
      </c>
      <c r="I1431" s="217"/>
      <c r="J1431" s="212"/>
      <c r="K1431" s="212"/>
      <c r="L1431" s="218"/>
      <c r="M1431" s="219"/>
      <c r="N1431" s="220"/>
      <c r="O1431" s="220"/>
      <c r="P1431" s="220"/>
      <c r="Q1431" s="220"/>
      <c r="R1431" s="220"/>
      <c r="S1431" s="220"/>
      <c r="T1431" s="221"/>
      <c r="U1431" s="12"/>
      <c r="V1431" s="12"/>
      <c r="W1431" s="12"/>
      <c r="X1431" s="12"/>
      <c r="Y1431" s="12"/>
      <c r="Z1431" s="12"/>
      <c r="AA1431" s="12"/>
      <c r="AB1431" s="12"/>
      <c r="AC1431" s="12"/>
      <c r="AD1431" s="12"/>
      <c r="AE1431" s="12"/>
      <c r="AT1431" s="222" t="s">
        <v>189</v>
      </c>
      <c r="AU1431" s="222" t="s">
        <v>77</v>
      </c>
      <c r="AV1431" s="12" t="s">
        <v>79</v>
      </c>
      <c r="AW1431" s="12" t="s">
        <v>31</v>
      </c>
      <c r="AX1431" s="12" t="s">
        <v>69</v>
      </c>
      <c r="AY1431" s="222" t="s">
        <v>180</v>
      </c>
    </row>
    <row r="1432" s="12" customFormat="1">
      <c r="A1432" s="12"/>
      <c r="B1432" s="211"/>
      <c r="C1432" s="212"/>
      <c r="D1432" s="213" t="s">
        <v>189</v>
      </c>
      <c r="E1432" s="214" t="s">
        <v>19</v>
      </c>
      <c r="F1432" s="215" t="s">
        <v>698</v>
      </c>
      <c r="G1432" s="212"/>
      <c r="H1432" s="216">
        <v>60.200000000000003</v>
      </c>
      <c r="I1432" s="217"/>
      <c r="J1432" s="212"/>
      <c r="K1432" s="212"/>
      <c r="L1432" s="218"/>
      <c r="M1432" s="219"/>
      <c r="N1432" s="220"/>
      <c r="O1432" s="220"/>
      <c r="P1432" s="220"/>
      <c r="Q1432" s="220"/>
      <c r="R1432" s="220"/>
      <c r="S1432" s="220"/>
      <c r="T1432" s="221"/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T1432" s="222" t="s">
        <v>189</v>
      </c>
      <c r="AU1432" s="222" t="s">
        <v>77</v>
      </c>
      <c r="AV1432" s="12" t="s">
        <v>79</v>
      </c>
      <c r="AW1432" s="12" t="s">
        <v>31</v>
      </c>
      <c r="AX1432" s="12" t="s">
        <v>69</v>
      </c>
      <c r="AY1432" s="222" t="s">
        <v>180</v>
      </c>
    </row>
    <row r="1433" s="12" customFormat="1">
      <c r="A1433" s="12"/>
      <c r="B1433" s="211"/>
      <c r="C1433" s="212"/>
      <c r="D1433" s="213" t="s">
        <v>189</v>
      </c>
      <c r="E1433" s="214" t="s">
        <v>19</v>
      </c>
      <c r="F1433" s="215" t="s">
        <v>699</v>
      </c>
      <c r="G1433" s="212"/>
      <c r="H1433" s="216">
        <v>9.3000000000000007</v>
      </c>
      <c r="I1433" s="217"/>
      <c r="J1433" s="212"/>
      <c r="K1433" s="212"/>
      <c r="L1433" s="218"/>
      <c r="M1433" s="219"/>
      <c r="N1433" s="220"/>
      <c r="O1433" s="220"/>
      <c r="P1433" s="220"/>
      <c r="Q1433" s="220"/>
      <c r="R1433" s="220"/>
      <c r="S1433" s="220"/>
      <c r="T1433" s="221"/>
      <c r="U1433" s="12"/>
      <c r="V1433" s="12"/>
      <c r="W1433" s="12"/>
      <c r="X1433" s="12"/>
      <c r="Y1433" s="12"/>
      <c r="Z1433" s="12"/>
      <c r="AA1433" s="12"/>
      <c r="AB1433" s="12"/>
      <c r="AC1433" s="12"/>
      <c r="AD1433" s="12"/>
      <c r="AE1433" s="12"/>
      <c r="AT1433" s="222" t="s">
        <v>189</v>
      </c>
      <c r="AU1433" s="222" t="s">
        <v>77</v>
      </c>
      <c r="AV1433" s="12" t="s">
        <v>79</v>
      </c>
      <c r="AW1433" s="12" t="s">
        <v>31</v>
      </c>
      <c r="AX1433" s="12" t="s">
        <v>69</v>
      </c>
      <c r="AY1433" s="222" t="s">
        <v>180</v>
      </c>
    </row>
    <row r="1434" s="12" customFormat="1">
      <c r="A1434" s="12"/>
      <c r="B1434" s="211"/>
      <c r="C1434" s="212"/>
      <c r="D1434" s="213" t="s">
        <v>189</v>
      </c>
      <c r="E1434" s="214" t="s">
        <v>19</v>
      </c>
      <c r="F1434" s="215" t="s">
        <v>688</v>
      </c>
      <c r="G1434" s="212"/>
      <c r="H1434" s="216">
        <v>9.5999999999999996</v>
      </c>
      <c r="I1434" s="217"/>
      <c r="J1434" s="212"/>
      <c r="K1434" s="212"/>
      <c r="L1434" s="218"/>
      <c r="M1434" s="219"/>
      <c r="N1434" s="220"/>
      <c r="O1434" s="220"/>
      <c r="P1434" s="220"/>
      <c r="Q1434" s="220"/>
      <c r="R1434" s="220"/>
      <c r="S1434" s="220"/>
      <c r="T1434" s="221"/>
      <c r="U1434" s="12"/>
      <c r="V1434" s="12"/>
      <c r="W1434" s="12"/>
      <c r="X1434" s="12"/>
      <c r="Y1434" s="12"/>
      <c r="Z1434" s="12"/>
      <c r="AA1434" s="12"/>
      <c r="AB1434" s="12"/>
      <c r="AC1434" s="12"/>
      <c r="AD1434" s="12"/>
      <c r="AE1434" s="12"/>
      <c r="AT1434" s="222" t="s">
        <v>189</v>
      </c>
      <c r="AU1434" s="222" t="s">
        <v>77</v>
      </c>
      <c r="AV1434" s="12" t="s">
        <v>79</v>
      </c>
      <c r="AW1434" s="12" t="s">
        <v>31</v>
      </c>
      <c r="AX1434" s="12" t="s">
        <v>69</v>
      </c>
      <c r="AY1434" s="222" t="s">
        <v>180</v>
      </c>
    </row>
    <row r="1435" s="14" customFormat="1">
      <c r="A1435" s="14"/>
      <c r="B1435" s="238"/>
      <c r="C1435" s="239"/>
      <c r="D1435" s="213" t="s">
        <v>189</v>
      </c>
      <c r="E1435" s="240" t="s">
        <v>19</v>
      </c>
      <c r="F1435" s="241" t="s">
        <v>1482</v>
      </c>
      <c r="G1435" s="239"/>
      <c r="H1435" s="240" t="s">
        <v>19</v>
      </c>
      <c r="I1435" s="242"/>
      <c r="J1435" s="239"/>
      <c r="K1435" s="239"/>
      <c r="L1435" s="243"/>
      <c r="M1435" s="244"/>
      <c r="N1435" s="245"/>
      <c r="O1435" s="245"/>
      <c r="P1435" s="245"/>
      <c r="Q1435" s="245"/>
      <c r="R1435" s="245"/>
      <c r="S1435" s="245"/>
      <c r="T1435" s="246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47" t="s">
        <v>189</v>
      </c>
      <c r="AU1435" s="247" t="s">
        <v>77</v>
      </c>
      <c r="AV1435" s="14" t="s">
        <v>77</v>
      </c>
      <c r="AW1435" s="14" t="s">
        <v>31</v>
      </c>
      <c r="AX1435" s="14" t="s">
        <v>69</v>
      </c>
      <c r="AY1435" s="247" t="s">
        <v>180</v>
      </c>
    </row>
    <row r="1436" s="12" customFormat="1">
      <c r="A1436" s="12"/>
      <c r="B1436" s="211"/>
      <c r="C1436" s="212"/>
      <c r="D1436" s="213" t="s">
        <v>189</v>
      </c>
      <c r="E1436" s="214" t="s">
        <v>19</v>
      </c>
      <c r="F1436" s="215" t="s">
        <v>702</v>
      </c>
      <c r="G1436" s="212"/>
      <c r="H1436" s="216">
        <v>88.299999999999997</v>
      </c>
      <c r="I1436" s="217"/>
      <c r="J1436" s="212"/>
      <c r="K1436" s="212"/>
      <c r="L1436" s="218"/>
      <c r="M1436" s="219"/>
      <c r="N1436" s="220"/>
      <c r="O1436" s="220"/>
      <c r="P1436" s="220"/>
      <c r="Q1436" s="220"/>
      <c r="R1436" s="220"/>
      <c r="S1436" s="220"/>
      <c r="T1436" s="221"/>
      <c r="U1436" s="12"/>
      <c r="V1436" s="12"/>
      <c r="W1436" s="12"/>
      <c r="X1436" s="12"/>
      <c r="Y1436" s="12"/>
      <c r="Z1436" s="12"/>
      <c r="AA1436" s="12"/>
      <c r="AB1436" s="12"/>
      <c r="AC1436" s="12"/>
      <c r="AD1436" s="12"/>
      <c r="AE1436" s="12"/>
      <c r="AT1436" s="222" t="s">
        <v>189</v>
      </c>
      <c r="AU1436" s="222" t="s">
        <v>77</v>
      </c>
      <c r="AV1436" s="12" t="s">
        <v>79</v>
      </c>
      <c r="AW1436" s="12" t="s">
        <v>31</v>
      </c>
      <c r="AX1436" s="12" t="s">
        <v>69</v>
      </c>
      <c r="AY1436" s="222" t="s">
        <v>180</v>
      </c>
    </row>
    <row r="1437" s="12" customFormat="1">
      <c r="A1437" s="12"/>
      <c r="B1437" s="211"/>
      <c r="C1437" s="212"/>
      <c r="D1437" s="213" t="s">
        <v>189</v>
      </c>
      <c r="E1437" s="214" t="s">
        <v>19</v>
      </c>
      <c r="F1437" s="215" t="s">
        <v>689</v>
      </c>
      <c r="G1437" s="212"/>
      <c r="H1437" s="216">
        <v>9.3000000000000007</v>
      </c>
      <c r="I1437" s="217"/>
      <c r="J1437" s="212"/>
      <c r="K1437" s="212"/>
      <c r="L1437" s="218"/>
      <c r="M1437" s="219"/>
      <c r="N1437" s="220"/>
      <c r="O1437" s="220"/>
      <c r="P1437" s="220"/>
      <c r="Q1437" s="220"/>
      <c r="R1437" s="220"/>
      <c r="S1437" s="220"/>
      <c r="T1437" s="221"/>
      <c r="U1437" s="12"/>
      <c r="V1437" s="12"/>
      <c r="W1437" s="12"/>
      <c r="X1437" s="12"/>
      <c r="Y1437" s="12"/>
      <c r="Z1437" s="12"/>
      <c r="AA1437" s="12"/>
      <c r="AB1437" s="12"/>
      <c r="AC1437" s="12"/>
      <c r="AD1437" s="12"/>
      <c r="AE1437" s="12"/>
      <c r="AT1437" s="222" t="s">
        <v>189</v>
      </c>
      <c r="AU1437" s="222" t="s">
        <v>77</v>
      </c>
      <c r="AV1437" s="12" t="s">
        <v>79</v>
      </c>
      <c r="AW1437" s="12" t="s">
        <v>31</v>
      </c>
      <c r="AX1437" s="12" t="s">
        <v>69</v>
      </c>
      <c r="AY1437" s="222" t="s">
        <v>180</v>
      </c>
    </row>
    <row r="1438" s="12" customFormat="1">
      <c r="A1438" s="12"/>
      <c r="B1438" s="211"/>
      <c r="C1438" s="212"/>
      <c r="D1438" s="213" t="s">
        <v>189</v>
      </c>
      <c r="E1438" s="214" t="s">
        <v>19</v>
      </c>
      <c r="F1438" s="215" t="s">
        <v>690</v>
      </c>
      <c r="G1438" s="212"/>
      <c r="H1438" s="216">
        <v>9.3000000000000007</v>
      </c>
      <c r="I1438" s="217"/>
      <c r="J1438" s="212"/>
      <c r="K1438" s="212"/>
      <c r="L1438" s="218"/>
      <c r="M1438" s="219"/>
      <c r="N1438" s="220"/>
      <c r="O1438" s="220"/>
      <c r="P1438" s="220"/>
      <c r="Q1438" s="220"/>
      <c r="R1438" s="220"/>
      <c r="S1438" s="220"/>
      <c r="T1438" s="221"/>
      <c r="U1438" s="12"/>
      <c r="V1438" s="12"/>
      <c r="W1438" s="12"/>
      <c r="X1438" s="12"/>
      <c r="Y1438" s="12"/>
      <c r="Z1438" s="12"/>
      <c r="AA1438" s="12"/>
      <c r="AB1438" s="12"/>
      <c r="AC1438" s="12"/>
      <c r="AD1438" s="12"/>
      <c r="AE1438" s="12"/>
      <c r="AT1438" s="222" t="s">
        <v>189</v>
      </c>
      <c r="AU1438" s="222" t="s">
        <v>77</v>
      </c>
      <c r="AV1438" s="12" t="s">
        <v>79</v>
      </c>
      <c r="AW1438" s="12" t="s">
        <v>31</v>
      </c>
      <c r="AX1438" s="12" t="s">
        <v>69</v>
      </c>
      <c r="AY1438" s="222" t="s">
        <v>180</v>
      </c>
    </row>
    <row r="1439" s="12" customFormat="1">
      <c r="A1439" s="12"/>
      <c r="B1439" s="211"/>
      <c r="C1439" s="212"/>
      <c r="D1439" s="213" t="s">
        <v>189</v>
      </c>
      <c r="E1439" s="214" t="s">
        <v>19</v>
      </c>
      <c r="F1439" s="215" t="s">
        <v>691</v>
      </c>
      <c r="G1439" s="212"/>
      <c r="H1439" s="216">
        <v>11.699999999999999</v>
      </c>
      <c r="I1439" s="217"/>
      <c r="J1439" s="212"/>
      <c r="K1439" s="212"/>
      <c r="L1439" s="218"/>
      <c r="M1439" s="219"/>
      <c r="N1439" s="220"/>
      <c r="O1439" s="220"/>
      <c r="P1439" s="220"/>
      <c r="Q1439" s="220"/>
      <c r="R1439" s="220"/>
      <c r="S1439" s="220"/>
      <c r="T1439" s="221"/>
      <c r="U1439" s="12"/>
      <c r="V1439" s="12"/>
      <c r="W1439" s="12"/>
      <c r="X1439" s="12"/>
      <c r="Y1439" s="12"/>
      <c r="Z1439" s="12"/>
      <c r="AA1439" s="12"/>
      <c r="AB1439" s="12"/>
      <c r="AC1439" s="12"/>
      <c r="AD1439" s="12"/>
      <c r="AE1439" s="12"/>
      <c r="AT1439" s="222" t="s">
        <v>189</v>
      </c>
      <c r="AU1439" s="222" t="s">
        <v>77</v>
      </c>
      <c r="AV1439" s="12" t="s">
        <v>79</v>
      </c>
      <c r="AW1439" s="12" t="s">
        <v>31</v>
      </c>
      <c r="AX1439" s="12" t="s">
        <v>69</v>
      </c>
      <c r="AY1439" s="222" t="s">
        <v>180</v>
      </c>
    </row>
    <row r="1440" s="12" customFormat="1">
      <c r="A1440" s="12"/>
      <c r="B1440" s="211"/>
      <c r="C1440" s="212"/>
      <c r="D1440" s="213" t="s">
        <v>189</v>
      </c>
      <c r="E1440" s="214" t="s">
        <v>19</v>
      </c>
      <c r="F1440" s="215" t="s">
        <v>692</v>
      </c>
      <c r="G1440" s="212"/>
      <c r="H1440" s="216">
        <v>35</v>
      </c>
      <c r="I1440" s="217"/>
      <c r="J1440" s="212"/>
      <c r="K1440" s="212"/>
      <c r="L1440" s="218"/>
      <c r="M1440" s="219"/>
      <c r="N1440" s="220"/>
      <c r="O1440" s="220"/>
      <c r="P1440" s="220"/>
      <c r="Q1440" s="220"/>
      <c r="R1440" s="220"/>
      <c r="S1440" s="220"/>
      <c r="T1440" s="221"/>
      <c r="U1440" s="12"/>
      <c r="V1440" s="12"/>
      <c r="W1440" s="12"/>
      <c r="X1440" s="12"/>
      <c r="Y1440" s="12"/>
      <c r="Z1440" s="12"/>
      <c r="AA1440" s="12"/>
      <c r="AB1440" s="12"/>
      <c r="AC1440" s="12"/>
      <c r="AD1440" s="12"/>
      <c r="AE1440" s="12"/>
      <c r="AT1440" s="222" t="s">
        <v>189</v>
      </c>
      <c r="AU1440" s="222" t="s">
        <v>77</v>
      </c>
      <c r="AV1440" s="12" t="s">
        <v>79</v>
      </c>
      <c r="AW1440" s="12" t="s">
        <v>31</v>
      </c>
      <c r="AX1440" s="12" t="s">
        <v>69</v>
      </c>
      <c r="AY1440" s="222" t="s">
        <v>180</v>
      </c>
    </row>
    <row r="1441" s="12" customFormat="1">
      <c r="A1441" s="12"/>
      <c r="B1441" s="211"/>
      <c r="C1441" s="212"/>
      <c r="D1441" s="213" t="s">
        <v>189</v>
      </c>
      <c r="E1441" s="214" t="s">
        <v>19</v>
      </c>
      <c r="F1441" s="215" t="s">
        <v>1483</v>
      </c>
      <c r="G1441" s="212"/>
      <c r="H1441" s="216">
        <v>30.899999999999999</v>
      </c>
      <c r="I1441" s="217"/>
      <c r="J1441" s="212"/>
      <c r="K1441" s="212"/>
      <c r="L1441" s="218"/>
      <c r="M1441" s="219"/>
      <c r="N1441" s="220"/>
      <c r="O1441" s="220"/>
      <c r="P1441" s="220"/>
      <c r="Q1441" s="220"/>
      <c r="R1441" s="220"/>
      <c r="S1441" s="220"/>
      <c r="T1441" s="221"/>
      <c r="U1441" s="12"/>
      <c r="V1441" s="12"/>
      <c r="W1441" s="12"/>
      <c r="X1441" s="12"/>
      <c r="Y1441" s="12"/>
      <c r="Z1441" s="12"/>
      <c r="AA1441" s="12"/>
      <c r="AB1441" s="12"/>
      <c r="AC1441" s="12"/>
      <c r="AD1441" s="12"/>
      <c r="AE1441" s="12"/>
      <c r="AT1441" s="222" t="s">
        <v>189</v>
      </c>
      <c r="AU1441" s="222" t="s">
        <v>77</v>
      </c>
      <c r="AV1441" s="12" t="s">
        <v>79</v>
      </c>
      <c r="AW1441" s="12" t="s">
        <v>31</v>
      </c>
      <c r="AX1441" s="12" t="s">
        <v>69</v>
      </c>
      <c r="AY1441" s="222" t="s">
        <v>180</v>
      </c>
    </row>
    <row r="1442" s="12" customFormat="1">
      <c r="A1442" s="12"/>
      <c r="B1442" s="211"/>
      <c r="C1442" s="212"/>
      <c r="D1442" s="213" t="s">
        <v>189</v>
      </c>
      <c r="E1442" s="214" t="s">
        <v>19</v>
      </c>
      <c r="F1442" s="215" t="s">
        <v>1484</v>
      </c>
      <c r="G1442" s="212"/>
      <c r="H1442" s="216">
        <v>29.800000000000001</v>
      </c>
      <c r="I1442" s="217"/>
      <c r="J1442" s="212"/>
      <c r="K1442" s="212"/>
      <c r="L1442" s="218"/>
      <c r="M1442" s="219"/>
      <c r="N1442" s="220"/>
      <c r="O1442" s="220"/>
      <c r="P1442" s="220"/>
      <c r="Q1442" s="220"/>
      <c r="R1442" s="220"/>
      <c r="S1442" s="220"/>
      <c r="T1442" s="221"/>
      <c r="U1442" s="12"/>
      <c r="V1442" s="12"/>
      <c r="W1442" s="12"/>
      <c r="X1442" s="12"/>
      <c r="Y1442" s="12"/>
      <c r="Z1442" s="12"/>
      <c r="AA1442" s="12"/>
      <c r="AB1442" s="12"/>
      <c r="AC1442" s="12"/>
      <c r="AD1442" s="12"/>
      <c r="AE1442" s="12"/>
      <c r="AT1442" s="222" t="s">
        <v>189</v>
      </c>
      <c r="AU1442" s="222" t="s">
        <v>77</v>
      </c>
      <c r="AV1442" s="12" t="s">
        <v>79</v>
      </c>
      <c r="AW1442" s="12" t="s">
        <v>31</v>
      </c>
      <c r="AX1442" s="12" t="s">
        <v>69</v>
      </c>
      <c r="AY1442" s="222" t="s">
        <v>180</v>
      </c>
    </row>
    <row r="1443" s="14" customFormat="1">
      <c r="A1443" s="14"/>
      <c r="B1443" s="238"/>
      <c r="C1443" s="239"/>
      <c r="D1443" s="213" t="s">
        <v>189</v>
      </c>
      <c r="E1443" s="240" t="s">
        <v>19</v>
      </c>
      <c r="F1443" s="241" t="s">
        <v>1485</v>
      </c>
      <c r="G1443" s="239"/>
      <c r="H1443" s="240" t="s">
        <v>19</v>
      </c>
      <c r="I1443" s="242"/>
      <c r="J1443" s="239"/>
      <c r="K1443" s="239"/>
      <c r="L1443" s="243"/>
      <c r="M1443" s="244"/>
      <c r="N1443" s="245"/>
      <c r="O1443" s="245"/>
      <c r="P1443" s="245"/>
      <c r="Q1443" s="245"/>
      <c r="R1443" s="245"/>
      <c r="S1443" s="245"/>
      <c r="T1443" s="246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47" t="s">
        <v>189</v>
      </c>
      <c r="AU1443" s="247" t="s">
        <v>77</v>
      </c>
      <c r="AV1443" s="14" t="s">
        <v>77</v>
      </c>
      <c r="AW1443" s="14" t="s">
        <v>31</v>
      </c>
      <c r="AX1443" s="14" t="s">
        <v>69</v>
      </c>
      <c r="AY1443" s="247" t="s">
        <v>180</v>
      </c>
    </row>
    <row r="1444" s="12" customFormat="1">
      <c r="A1444" s="12"/>
      <c r="B1444" s="211"/>
      <c r="C1444" s="212"/>
      <c r="D1444" s="213" t="s">
        <v>189</v>
      </c>
      <c r="E1444" s="214" t="s">
        <v>19</v>
      </c>
      <c r="F1444" s="215" t="s">
        <v>1486</v>
      </c>
      <c r="G1444" s="212"/>
      <c r="H1444" s="216">
        <v>180.90000000000001</v>
      </c>
      <c r="I1444" s="217"/>
      <c r="J1444" s="212"/>
      <c r="K1444" s="212"/>
      <c r="L1444" s="218"/>
      <c r="M1444" s="219"/>
      <c r="N1444" s="220"/>
      <c r="O1444" s="220"/>
      <c r="P1444" s="220"/>
      <c r="Q1444" s="220"/>
      <c r="R1444" s="220"/>
      <c r="S1444" s="220"/>
      <c r="T1444" s="221"/>
      <c r="U1444" s="12"/>
      <c r="V1444" s="12"/>
      <c r="W1444" s="12"/>
      <c r="X1444" s="12"/>
      <c r="Y1444" s="12"/>
      <c r="Z1444" s="12"/>
      <c r="AA1444" s="12"/>
      <c r="AB1444" s="12"/>
      <c r="AC1444" s="12"/>
      <c r="AD1444" s="12"/>
      <c r="AE1444" s="12"/>
      <c r="AT1444" s="222" t="s">
        <v>189</v>
      </c>
      <c r="AU1444" s="222" t="s">
        <v>77</v>
      </c>
      <c r="AV1444" s="12" t="s">
        <v>79</v>
      </c>
      <c r="AW1444" s="12" t="s">
        <v>31</v>
      </c>
      <c r="AX1444" s="12" t="s">
        <v>69</v>
      </c>
      <c r="AY1444" s="222" t="s">
        <v>180</v>
      </c>
    </row>
    <row r="1445" s="12" customFormat="1">
      <c r="A1445" s="12"/>
      <c r="B1445" s="211"/>
      <c r="C1445" s="212"/>
      <c r="D1445" s="213" t="s">
        <v>189</v>
      </c>
      <c r="E1445" s="214" t="s">
        <v>19</v>
      </c>
      <c r="F1445" s="215" t="s">
        <v>1487</v>
      </c>
      <c r="G1445" s="212"/>
      <c r="H1445" s="216">
        <v>35.280000000000001</v>
      </c>
      <c r="I1445" s="217"/>
      <c r="J1445" s="212"/>
      <c r="K1445" s="212"/>
      <c r="L1445" s="218"/>
      <c r="M1445" s="219"/>
      <c r="N1445" s="220"/>
      <c r="O1445" s="220"/>
      <c r="P1445" s="220"/>
      <c r="Q1445" s="220"/>
      <c r="R1445" s="220"/>
      <c r="S1445" s="220"/>
      <c r="T1445" s="221"/>
      <c r="U1445" s="12"/>
      <c r="V1445" s="12"/>
      <c r="W1445" s="12"/>
      <c r="X1445" s="12"/>
      <c r="Y1445" s="12"/>
      <c r="Z1445" s="12"/>
      <c r="AA1445" s="12"/>
      <c r="AB1445" s="12"/>
      <c r="AC1445" s="12"/>
      <c r="AD1445" s="12"/>
      <c r="AE1445" s="12"/>
      <c r="AT1445" s="222" t="s">
        <v>189</v>
      </c>
      <c r="AU1445" s="222" t="s">
        <v>77</v>
      </c>
      <c r="AV1445" s="12" t="s">
        <v>79</v>
      </c>
      <c r="AW1445" s="12" t="s">
        <v>31</v>
      </c>
      <c r="AX1445" s="12" t="s">
        <v>69</v>
      </c>
      <c r="AY1445" s="222" t="s">
        <v>180</v>
      </c>
    </row>
    <row r="1446" s="12" customFormat="1">
      <c r="A1446" s="12"/>
      <c r="B1446" s="211"/>
      <c r="C1446" s="212"/>
      <c r="D1446" s="213" t="s">
        <v>189</v>
      </c>
      <c r="E1446" s="214" t="s">
        <v>19</v>
      </c>
      <c r="F1446" s="215" t="s">
        <v>1488</v>
      </c>
      <c r="G1446" s="212"/>
      <c r="H1446" s="216">
        <v>34.439999999999998</v>
      </c>
      <c r="I1446" s="217"/>
      <c r="J1446" s="212"/>
      <c r="K1446" s="212"/>
      <c r="L1446" s="218"/>
      <c r="M1446" s="219"/>
      <c r="N1446" s="220"/>
      <c r="O1446" s="220"/>
      <c r="P1446" s="220"/>
      <c r="Q1446" s="220"/>
      <c r="R1446" s="220"/>
      <c r="S1446" s="220"/>
      <c r="T1446" s="221"/>
      <c r="U1446" s="12"/>
      <c r="V1446" s="12"/>
      <c r="W1446" s="12"/>
      <c r="X1446" s="12"/>
      <c r="Y1446" s="12"/>
      <c r="Z1446" s="12"/>
      <c r="AA1446" s="12"/>
      <c r="AB1446" s="12"/>
      <c r="AC1446" s="12"/>
      <c r="AD1446" s="12"/>
      <c r="AE1446" s="12"/>
      <c r="AT1446" s="222" t="s">
        <v>189</v>
      </c>
      <c r="AU1446" s="222" t="s">
        <v>77</v>
      </c>
      <c r="AV1446" s="12" t="s">
        <v>79</v>
      </c>
      <c r="AW1446" s="12" t="s">
        <v>31</v>
      </c>
      <c r="AX1446" s="12" t="s">
        <v>69</v>
      </c>
      <c r="AY1446" s="222" t="s">
        <v>180</v>
      </c>
    </row>
    <row r="1447" s="12" customFormat="1">
      <c r="A1447" s="12"/>
      <c r="B1447" s="211"/>
      <c r="C1447" s="212"/>
      <c r="D1447" s="213" t="s">
        <v>189</v>
      </c>
      <c r="E1447" s="214" t="s">
        <v>19</v>
      </c>
      <c r="F1447" s="215" t="s">
        <v>1489</v>
      </c>
      <c r="G1447" s="212"/>
      <c r="H1447" s="216">
        <v>27</v>
      </c>
      <c r="I1447" s="217"/>
      <c r="J1447" s="212"/>
      <c r="K1447" s="212"/>
      <c r="L1447" s="218"/>
      <c r="M1447" s="219"/>
      <c r="N1447" s="220"/>
      <c r="O1447" s="220"/>
      <c r="P1447" s="220"/>
      <c r="Q1447" s="220"/>
      <c r="R1447" s="220"/>
      <c r="S1447" s="220"/>
      <c r="T1447" s="221"/>
      <c r="U1447" s="12"/>
      <c r="V1447" s="12"/>
      <c r="W1447" s="12"/>
      <c r="X1447" s="12"/>
      <c r="Y1447" s="12"/>
      <c r="Z1447" s="12"/>
      <c r="AA1447" s="12"/>
      <c r="AB1447" s="12"/>
      <c r="AC1447" s="12"/>
      <c r="AD1447" s="12"/>
      <c r="AE1447" s="12"/>
      <c r="AT1447" s="222" t="s">
        <v>189</v>
      </c>
      <c r="AU1447" s="222" t="s">
        <v>77</v>
      </c>
      <c r="AV1447" s="12" t="s">
        <v>79</v>
      </c>
      <c r="AW1447" s="12" t="s">
        <v>31</v>
      </c>
      <c r="AX1447" s="12" t="s">
        <v>69</v>
      </c>
      <c r="AY1447" s="222" t="s">
        <v>180</v>
      </c>
    </row>
    <row r="1448" s="12" customFormat="1">
      <c r="A1448" s="12"/>
      <c r="B1448" s="211"/>
      <c r="C1448" s="212"/>
      <c r="D1448" s="213" t="s">
        <v>189</v>
      </c>
      <c r="E1448" s="214" t="s">
        <v>19</v>
      </c>
      <c r="F1448" s="215" t="s">
        <v>1490</v>
      </c>
      <c r="G1448" s="212"/>
      <c r="H1448" s="216">
        <v>64.530000000000001</v>
      </c>
      <c r="I1448" s="217"/>
      <c r="J1448" s="212"/>
      <c r="K1448" s="212"/>
      <c r="L1448" s="218"/>
      <c r="M1448" s="219"/>
      <c r="N1448" s="220"/>
      <c r="O1448" s="220"/>
      <c r="P1448" s="220"/>
      <c r="Q1448" s="220"/>
      <c r="R1448" s="220"/>
      <c r="S1448" s="220"/>
      <c r="T1448" s="221"/>
      <c r="U1448" s="12"/>
      <c r="V1448" s="12"/>
      <c r="W1448" s="12"/>
      <c r="X1448" s="12"/>
      <c r="Y1448" s="12"/>
      <c r="Z1448" s="12"/>
      <c r="AA1448" s="12"/>
      <c r="AB1448" s="12"/>
      <c r="AC1448" s="12"/>
      <c r="AD1448" s="12"/>
      <c r="AE1448" s="12"/>
      <c r="AT1448" s="222" t="s">
        <v>189</v>
      </c>
      <c r="AU1448" s="222" t="s">
        <v>77</v>
      </c>
      <c r="AV1448" s="12" t="s">
        <v>79</v>
      </c>
      <c r="AW1448" s="12" t="s">
        <v>31</v>
      </c>
      <c r="AX1448" s="12" t="s">
        <v>69</v>
      </c>
      <c r="AY1448" s="222" t="s">
        <v>180</v>
      </c>
    </row>
    <row r="1449" s="12" customFormat="1">
      <c r="A1449" s="12"/>
      <c r="B1449" s="211"/>
      <c r="C1449" s="212"/>
      <c r="D1449" s="213" t="s">
        <v>189</v>
      </c>
      <c r="E1449" s="214" t="s">
        <v>19</v>
      </c>
      <c r="F1449" s="215" t="s">
        <v>1491</v>
      </c>
      <c r="G1449" s="212"/>
      <c r="H1449" s="216">
        <v>51</v>
      </c>
      <c r="I1449" s="217"/>
      <c r="J1449" s="212"/>
      <c r="K1449" s="212"/>
      <c r="L1449" s="218"/>
      <c r="M1449" s="219"/>
      <c r="N1449" s="220"/>
      <c r="O1449" s="220"/>
      <c r="P1449" s="220"/>
      <c r="Q1449" s="220"/>
      <c r="R1449" s="220"/>
      <c r="S1449" s="220"/>
      <c r="T1449" s="221"/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T1449" s="222" t="s">
        <v>189</v>
      </c>
      <c r="AU1449" s="222" t="s">
        <v>77</v>
      </c>
      <c r="AV1449" s="12" t="s">
        <v>79</v>
      </c>
      <c r="AW1449" s="12" t="s">
        <v>31</v>
      </c>
      <c r="AX1449" s="12" t="s">
        <v>69</v>
      </c>
      <c r="AY1449" s="222" t="s">
        <v>180</v>
      </c>
    </row>
    <row r="1450" s="12" customFormat="1">
      <c r="A1450" s="12"/>
      <c r="B1450" s="211"/>
      <c r="C1450" s="212"/>
      <c r="D1450" s="213" t="s">
        <v>189</v>
      </c>
      <c r="E1450" s="214" t="s">
        <v>19</v>
      </c>
      <c r="F1450" s="215" t="s">
        <v>1492</v>
      </c>
      <c r="G1450" s="212"/>
      <c r="H1450" s="216">
        <v>42</v>
      </c>
      <c r="I1450" s="217"/>
      <c r="J1450" s="212"/>
      <c r="K1450" s="212"/>
      <c r="L1450" s="218"/>
      <c r="M1450" s="219"/>
      <c r="N1450" s="220"/>
      <c r="O1450" s="220"/>
      <c r="P1450" s="220"/>
      <c r="Q1450" s="220"/>
      <c r="R1450" s="220"/>
      <c r="S1450" s="220"/>
      <c r="T1450" s="221"/>
      <c r="U1450" s="12"/>
      <c r="V1450" s="12"/>
      <c r="W1450" s="12"/>
      <c r="X1450" s="12"/>
      <c r="Y1450" s="12"/>
      <c r="Z1450" s="12"/>
      <c r="AA1450" s="12"/>
      <c r="AB1450" s="12"/>
      <c r="AC1450" s="12"/>
      <c r="AD1450" s="12"/>
      <c r="AE1450" s="12"/>
      <c r="AT1450" s="222" t="s">
        <v>189</v>
      </c>
      <c r="AU1450" s="222" t="s">
        <v>77</v>
      </c>
      <c r="AV1450" s="12" t="s">
        <v>79</v>
      </c>
      <c r="AW1450" s="12" t="s">
        <v>31</v>
      </c>
      <c r="AX1450" s="12" t="s">
        <v>69</v>
      </c>
      <c r="AY1450" s="222" t="s">
        <v>180</v>
      </c>
    </row>
    <row r="1451" s="13" customFormat="1">
      <c r="A1451" s="13"/>
      <c r="B1451" s="223"/>
      <c r="C1451" s="224"/>
      <c r="D1451" s="213" t="s">
        <v>189</v>
      </c>
      <c r="E1451" s="225" t="s">
        <v>19</v>
      </c>
      <c r="F1451" s="226" t="s">
        <v>194</v>
      </c>
      <c r="G1451" s="224"/>
      <c r="H1451" s="227">
        <v>1329.2594999999999</v>
      </c>
      <c r="I1451" s="228"/>
      <c r="J1451" s="224"/>
      <c r="K1451" s="224"/>
      <c r="L1451" s="229"/>
      <c r="M1451" s="230"/>
      <c r="N1451" s="231"/>
      <c r="O1451" s="231"/>
      <c r="P1451" s="231"/>
      <c r="Q1451" s="231"/>
      <c r="R1451" s="231"/>
      <c r="S1451" s="231"/>
      <c r="T1451" s="232"/>
      <c r="U1451" s="13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33" t="s">
        <v>189</v>
      </c>
      <c r="AU1451" s="233" t="s">
        <v>77</v>
      </c>
      <c r="AV1451" s="13" t="s">
        <v>185</v>
      </c>
      <c r="AW1451" s="13" t="s">
        <v>31</v>
      </c>
      <c r="AX1451" s="13" t="s">
        <v>77</v>
      </c>
      <c r="AY1451" s="233" t="s">
        <v>180</v>
      </c>
    </row>
    <row r="1452" s="2" customFormat="1" ht="16.5" customHeight="1">
      <c r="A1452" s="40"/>
      <c r="B1452" s="41"/>
      <c r="C1452" s="198" t="s">
        <v>994</v>
      </c>
      <c r="D1452" s="198" t="s">
        <v>181</v>
      </c>
      <c r="E1452" s="199" t="s">
        <v>1493</v>
      </c>
      <c r="F1452" s="200" t="s">
        <v>1494</v>
      </c>
      <c r="G1452" s="201" t="s">
        <v>184</v>
      </c>
      <c r="H1452" s="202">
        <v>32</v>
      </c>
      <c r="I1452" s="203"/>
      <c r="J1452" s="204">
        <f>ROUND(I1452*H1452,2)</f>
        <v>0</v>
      </c>
      <c r="K1452" s="200" t="s">
        <v>19</v>
      </c>
      <c r="L1452" s="46"/>
      <c r="M1452" s="205" t="s">
        <v>19</v>
      </c>
      <c r="N1452" s="206" t="s">
        <v>40</v>
      </c>
      <c r="O1452" s="86"/>
      <c r="P1452" s="207">
        <f>O1452*H1452</f>
        <v>0</v>
      </c>
      <c r="Q1452" s="207">
        <v>0</v>
      </c>
      <c r="R1452" s="207">
        <f>Q1452*H1452</f>
        <v>0</v>
      </c>
      <c r="S1452" s="207">
        <v>0</v>
      </c>
      <c r="T1452" s="208">
        <f>S1452*H1452</f>
        <v>0</v>
      </c>
      <c r="U1452" s="40"/>
      <c r="V1452" s="40"/>
      <c r="W1452" s="40"/>
      <c r="X1452" s="40"/>
      <c r="Y1452" s="40"/>
      <c r="Z1452" s="40"/>
      <c r="AA1452" s="40"/>
      <c r="AB1452" s="40"/>
      <c r="AC1452" s="40"/>
      <c r="AD1452" s="40"/>
      <c r="AE1452" s="40"/>
      <c r="AR1452" s="209" t="s">
        <v>185</v>
      </c>
      <c r="AT1452" s="209" t="s">
        <v>181</v>
      </c>
      <c r="AU1452" s="209" t="s">
        <v>77</v>
      </c>
      <c r="AY1452" s="19" t="s">
        <v>180</v>
      </c>
      <c r="BE1452" s="210">
        <f>IF(N1452="základní",J1452,0)</f>
        <v>0</v>
      </c>
      <c r="BF1452" s="210">
        <f>IF(N1452="snížená",J1452,0)</f>
        <v>0</v>
      </c>
      <c r="BG1452" s="210">
        <f>IF(N1452="zákl. přenesená",J1452,0)</f>
        <v>0</v>
      </c>
      <c r="BH1452" s="210">
        <f>IF(N1452="sníž. přenesená",J1452,0)</f>
        <v>0</v>
      </c>
      <c r="BI1452" s="210">
        <f>IF(N1452="nulová",J1452,0)</f>
        <v>0</v>
      </c>
      <c r="BJ1452" s="19" t="s">
        <v>77</v>
      </c>
      <c r="BK1452" s="210">
        <f>ROUND(I1452*H1452,2)</f>
        <v>0</v>
      </c>
      <c r="BL1452" s="19" t="s">
        <v>185</v>
      </c>
      <c r="BM1452" s="209" t="s">
        <v>1495</v>
      </c>
    </row>
    <row r="1453" s="14" customFormat="1">
      <c r="A1453" s="14"/>
      <c r="B1453" s="238"/>
      <c r="C1453" s="239"/>
      <c r="D1453" s="213" t="s">
        <v>189</v>
      </c>
      <c r="E1453" s="240" t="s">
        <v>19</v>
      </c>
      <c r="F1453" s="241" t="s">
        <v>1496</v>
      </c>
      <c r="G1453" s="239"/>
      <c r="H1453" s="240" t="s">
        <v>19</v>
      </c>
      <c r="I1453" s="242"/>
      <c r="J1453" s="239"/>
      <c r="K1453" s="239"/>
      <c r="L1453" s="243"/>
      <c r="M1453" s="244"/>
      <c r="N1453" s="245"/>
      <c r="O1453" s="245"/>
      <c r="P1453" s="245"/>
      <c r="Q1453" s="245"/>
      <c r="R1453" s="245"/>
      <c r="S1453" s="245"/>
      <c r="T1453" s="246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T1453" s="247" t="s">
        <v>189</v>
      </c>
      <c r="AU1453" s="247" t="s">
        <v>77</v>
      </c>
      <c r="AV1453" s="14" t="s">
        <v>77</v>
      </c>
      <c r="AW1453" s="14" t="s">
        <v>31</v>
      </c>
      <c r="AX1453" s="14" t="s">
        <v>69</v>
      </c>
      <c r="AY1453" s="247" t="s">
        <v>180</v>
      </c>
    </row>
    <row r="1454" s="12" customFormat="1">
      <c r="A1454" s="12"/>
      <c r="B1454" s="211"/>
      <c r="C1454" s="212"/>
      <c r="D1454" s="213" t="s">
        <v>189</v>
      </c>
      <c r="E1454" s="214" t="s">
        <v>19</v>
      </c>
      <c r="F1454" s="215" t="s">
        <v>1497</v>
      </c>
      <c r="G1454" s="212"/>
      <c r="H1454" s="216">
        <v>32</v>
      </c>
      <c r="I1454" s="217"/>
      <c r="J1454" s="212"/>
      <c r="K1454" s="212"/>
      <c r="L1454" s="218"/>
      <c r="M1454" s="219"/>
      <c r="N1454" s="220"/>
      <c r="O1454" s="220"/>
      <c r="P1454" s="220"/>
      <c r="Q1454" s="220"/>
      <c r="R1454" s="220"/>
      <c r="S1454" s="220"/>
      <c r="T1454" s="221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T1454" s="222" t="s">
        <v>189</v>
      </c>
      <c r="AU1454" s="222" t="s">
        <v>77</v>
      </c>
      <c r="AV1454" s="12" t="s">
        <v>79</v>
      </c>
      <c r="AW1454" s="12" t="s">
        <v>31</v>
      </c>
      <c r="AX1454" s="12" t="s">
        <v>69</v>
      </c>
      <c r="AY1454" s="222" t="s">
        <v>180</v>
      </c>
    </row>
    <row r="1455" s="13" customFormat="1">
      <c r="A1455" s="13"/>
      <c r="B1455" s="223"/>
      <c r="C1455" s="224"/>
      <c r="D1455" s="213" t="s">
        <v>189</v>
      </c>
      <c r="E1455" s="225" t="s">
        <v>19</v>
      </c>
      <c r="F1455" s="226" t="s">
        <v>194</v>
      </c>
      <c r="G1455" s="224"/>
      <c r="H1455" s="227">
        <v>32</v>
      </c>
      <c r="I1455" s="228"/>
      <c r="J1455" s="224"/>
      <c r="K1455" s="224"/>
      <c r="L1455" s="229"/>
      <c r="M1455" s="230"/>
      <c r="N1455" s="231"/>
      <c r="O1455" s="231"/>
      <c r="P1455" s="231"/>
      <c r="Q1455" s="231"/>
      <c r="R1455" s="231"/>
      <c r="S1455" s="231"/>
      <c r="T1455" s="232"/>
      <c r="U1455" s="13"/>
      <c r="V1455" s="13"/>
      <c r="W1455" s="13"/>
      <c r="X1455" s="13"/>
      <c r="Y1455" s="13"/>
      <c r="Z1455" s="13"/>
      <c r="AA1455" s="13"/>
      <c r="AB1455" s="13"/>
      <c r="AC1455" s="13"/>
      <c r="AD1455" s="13"/>
      <c r="AE1455" s="13"/>
      <c r="AT1455" s="233" t="s">
        <v>189</v>
      </c>
      <c r="AU1455" s="233" t="s">
        <v>77</v>
      </c>
      <c r="AV1455" s="13" t="s">
        <v>185</v>
      </c>
      <c r="AW1455" s="13" t="s">
        <v>31</v>
      </c>
      <c r="AX1455" s="13" t="s">
        <v>77</v>
      </c>
      <c r="AY1455" s="233" t="s">
        <v>180</v>
      </c>
    </row>
    <row r="1456" s="2" customFormat="1" ht="16.5" customHeight="1">
      <c r="A1456" s="40"/>
      <c r="B1456" s="41"/>
      <c r="C1456" s="198" t="s">
        <v>1498</v>
      </c>
      <c r="D1456" s="198" t="s">
        <v>181</v>
      </c>
      <c r="E1456" s="199" t="s">
        <v>1499</v>
      </c>
      <c r="F1456" s="200" t="s">
        <v>1500</v>
      </c>
      <c r="G1456" s="201" t="s">
        <v>227</v>
      </c>
      <c r="H1456" s="202">
        <v>1</v>
      </c>
      <c r="I1456" s="203"/>
      <c r="J1456" s="204">
        <f>ROUND(I1456*H1456,2)</f>
        <v>0</v>
      </c>
      <c r="K1456" s="200" t="s">
        <v>19</v>
      </c>
      <c r="L1456" s="46"/>
      <c r="M1456" s="205" t="s">
        <v>19</v>
      </c>
      <c r="N1456" s="206" t="s">
        <v>40</v>
      </c>
      <c r="O1456" s="86"/>
      <c r="P1456" s="207">
        <f>O1456*H1456</f>
        <v>0</v>
      </c>
      <c r="Q1456" s="207">
        <v>0</v>
      </c>
      <c r="R1456" s="207">
        <f>Q1456*H1456</f>
        <v>0</v>
      </c>
      <c r="S1456" s="207">
        <v>0</v>
      </c>
      <c r="T1456" s="208">
        <f>S1456*H1456</f>
        <v>0</v>
      </c>
      <c r="U1456" s="40"/>
      <c r="V1456" s="40"/>
      <c r="W1456" s="40"/>
      <c r="X1456" s="40"/>
      <c r="Y1456" s="40"/>
      <c r="Z1456" s="40"/>
      <c r="AA1456" s="40"/>
      <c r="AB1456" s="40"/>
      <c r="AC1456" s="40"/>
      <c r="AD1456" s="40"/>
      <c r="AE1456" s="40"/>
      <c r="AR1456" s="209" t="s">
        <v>185</v>
      </c>
      <c r="AT1456" s="209" t="s">
        <v>181</v>
      </c>
      <c r="AU1456" s="209" t="s">
        <v>77</v>
      </c>
      <c r="AY1456" s="19" t="s">
        <v>180</v>
      </c>
      <c r="BE1456" s="210">
        <f>IF(N1456="základní",J1456,0)</f>
        <v>0</v>
      </c>
      <c r="BF1456" s="210">
        <f>IF(N1456="snížená",J1456,0)</f>
        <v>0</v>
      </c>
      <c r="BG1456" s="210">
        <f>IF(N1456="zákl. přenesená",J1456,0)</f>
        <v>0</v>
      </c>
      <c r="BH1456" s="210">
        <f>IF(N1456="sníž. přenesená",J1456,0)</f>
        <v>0</v>
      </c>
      <c r="BI1456" s="210">
        <f>IF(N1456="nulová",J1456,0)</f>
        <v>0</v>
      </c>
      <c r="BJ1456" s="19" t="s">
        <v>77</v>
      </c>
      <c r="BK1456" s="210">
        <f>ROUND(I1456*H1456,2)</f>
        <v>0</v>
      </c>
      <c r="BL1456" s="19" t="s">
        <v>185</v>
      </c>
      <c r="BM1456" s="209" t="s">
        <v>1501</v>
      </c>
    </row>
    <row r="1457" s="2" customFormat="1">
      <c r="A1457" s="40"/>
      <c r="B1457" s="41"/>
      <c r="C1457" s="42"/>
      <c r="D1457" s="213" t="s">
        <v>217</v>
      </c>
      <c r="E1457" s="42"/>
      <c r="F1457" s="272" t="s">
        <v>1502</v>
      </c>
      <c r="G1457" s="42"/>
      <c r="H1457" s="42"/>
      <c r="I1457" s="235"/>
      <c r="J1457" s="42"/>
      <c r="K1457" s="42"/>
      <c r="L1457" s="46"/>
      <c r="M1457" s="236"/>
      <c r="N1457" s="237"/>
      <c r="O1457" s="86"/>
      <c r="P1457" s="86"/>
      <c r="Q1457" s="86"/>
      <c r="R1457" s="86"/>
      <c r="S1457" s="86"/>
      <c r="T1457" s="87"/>
      <c r="U1457" s="40"/>
      <c r="V1457" s="40"/>
      <c r="W1457" s="40"/>
      <c r="X1457" s="40"/>
      <c r="Y1457" s="40"/>
      <c r="Z1457" s="40"/>
      <c r="AA1457" s="40"/>
      <c r="AB1457" s="40"/>
      <c r="AC1457" s="40"/>
      <c r="AD1457" s="40"/>
      <c r="AE1457" s="40"/>
      <c r="AT1457" s="19" t="s">
        <v>217</v>
      </c>
      <c r="AU1457" s="19" t="s">
        <v>77</v>
      </c>
    </row>
    <row r="1458" s="2" customFormat="1" ht="16.5" customHeight="1">
      <c r="A1458" s="40"/>
      <c r="B1458" s="41"/>
      <c r="C1458" s="198" t="s">
        <v>1001</v>
      </c>
      <c r="D1458" s="198" t="s">
        <v>181</v>
      </c>
      <c r="E1458" s="199" t="s">
        <v>1503</v>
      </c>
      <c r="F1458" s="200" t="s">
        <v>1504</v>
      </c>
      <c r="G1458" s="201" t="s">
        <v>227</v>
      </c>
      <c r="H1458" s="202">
        <v>1</v>
      </c>
      <c r="I1458" s="203"/>
      <c r="J1458" s="204">
        <f>ROUND(I1458*H1458,2)</f>
        <v>0</v>
      </c>
      <c r="K1458" s="200" t="s">
        <v>19</v>
      </c>
      <c r="L1458" s="46"/>
      <c r="M1458" s="205" t="s">
        <v>19</v>
      </c>
      <c r="N1458" s="206" t="s">
        <v>40</v>
      </c>
      <c r="O1458" s="86"/>
      <c r="P1458" s="207">
        <f>O1458*H1458</f>
        <v>0</v>
      </c>
      <c r="Q1458" s="207">
        <v>0</v>
      </c>
      <c r="R1458" s="207">
        <f>Q1458*H1458</f>
        <v>0</v>
      </c>
      <c r="S1458" s="207">
        <v>0</v>
      </c>
      <c r="T1458" s="208">
        <f>S1458*H1458</f>
        <v>0</v>
      </c>
      <c r="U1458" s="40"/>
      <c r="V1458" s="40"/>
      <c r="W1458" s="40"/>
      <c r="X1458" s="40"/>
      <c r="Y1458" s="40"/>
      <c r="Z1458" s="40"/>
      <c r="AA1458" s="40"/>
      <c r="AB1458" s="40"/>
      <c r="AC1458" s="40"/>
      <c r="AD1458" s="40"/>
      <c r="AE1458" s="40"/>
      <c r="AR1458" s="209" t="s">
        <v>185</v>
      </c>
      <c r="AT1458" s="209" t="s">
        <v>181</v>
      </c>
      <c r="AU1458" s="209" t="s">
        <v>77</v>
      </c>
      <c r="AY1458" s="19" t="s">
        <v>180</v>
      </c>
      <c r="BE1458" s="210">
        <f>IF(N1458="základní",J1458,0)</f>
        <v>0</v>
      </c>
      <c r="BF1458" s="210">
        <f>IF(N1458="snížená",J1458,0)</f>
        <v>0</v>
      </c>
      <c r="BG1458" s="210">
        <f>IF(N1458="zákl. přenesená",J1458,0)</f>
        <v>0</v>
      </c>
      <c r="BH1458" s="210">
        <f>IF(N1458="sníž. přenesená",J1458,0)</f>
        <v>0</v>
      </c>
      <c r="BI1458" s="210">
        <f>IF(N1458="nulová",J1458,0)</f>
        <v>0</v>
      </c>
      <c r="BJ1458" s="19" t="s">
        <v>77</v>
      </c>
      <c r="BK1458" s="210">
        <f>ROUND(I1458*H1458,2)</f>
        <v>0</v>
      </c>
      <c r="BL1458" s="19" t="s">
        <v>185</v>
      </c>
      <c r="BM1458" s="209" t="s">
        <v>1505</v>
      </c>
    </row>
    <row r="1459" s="2" customFormat="1">
      <c r="A1459" s="40"/>
      <c r="B1459" s="41"/>
      <c r="C1459" s="42"/>
      <c r="D1459" s="213" t="s">
        <v>217</v>
      </c>
      <c r="E1459" s="42"/>
      <c r="F1459" s="234" t="s">
        <v>1506</v>
      </c>
      <c r="G1459" s="42"/>
      <c r="H1459" s="42"/>
      <c r="I1459" s="235"/>
      <c r="J1459" s="42"/>
      <c r="K1459" s="42"/>
      <c r="L1459" s="46"/>
      <c r="M1459" s="236"/>
      <c r="N1459" s="237"/>
      <c r="O1459" s="86"/>
      <c r="P1459" s="86"/>
      <c r="Q1459" s="86"/>
      <c r="R1459" s="86"/>
      <c r="S1459" s="86"/>
      <c r="T1459" s="87"/>
      <c r="U1459" s="40"/>
      <c r="V1459" s="40"/>
      <c r="W1459" s="40"/>
      <c r="X1459" s="40"/>
      <c r="Y1459" s="40"/>
      <c r="Z1459" s="40"/>
      <c r="AA1459" s="40"/>
      <c r="AB1459" s="40"/>
      <c r="AC1459" s="40"/>
      <c r="AD1459" s="40"/>
      <c r="AE1459" s="40"/>
      <c r="AT1459" s="19" t="s">
        <v>217</v>
      </c>
      <c r="AU1459" s="19" t="s">
        <v>77</v>
      </c>
    </row>
    <row r="1460" s="2" customFormat="1" ht="16.5" customHeight="1">
      <c r="A1460" s="40"/>
      <c r="B1460" s="41"/>
      <c r="C1460" s="198" t="s">
        <v>1507</v>
      </c>
      <c r="D1460" s="198" t="s">
        <v>181</v>
      </c>
      <c r="E1460" s="199" t="s">
        <v>1508</v>
      </c>
      <c r="F1460" s="200" t="s">
        <v>1509</v>
      </c>
      <c r="G1460" s="201" t="s">
        <v>227</v>
      </c>
      <c r="H1460" s="202">
        <v>1</v>
      </c>
      <c r="I1460" s="203"/>
      <c r="J1460" s="204">
        <f>ROUND(I1460*H1460,2)</f>
        <v>0</v>
      </c>
      <c r="K1460" s="200" t="s">
        <v>19</v>
      </c>
      <c r="L1460" s="46"/>
      <c r="M1460" s="205" t="s">
        <v>19</v>
      </c>
      <c r="N1460" s="206" t="s">
        <v>40</v>
      </c>
      <c r="O1460" s="86"/>
      <c r="P1460" s="207">
        <f>O1460*H1460</f>
        <v>0</v>
      </c>
      <c r="Q1460" s="207">
        <v>0</v>
      </c>
      <c r="R1460" s="207">
        <f>Q1460*H1460</f>
        <v>0</v>
      </c>
      <c r="S1460" s="207">
        <v>0</v>
      </c>
      <c r="T1460" s="208">
        <f>S1460*H1460</f>
        <v>0</v>
      </c>
      <c r="U1460" s="40"/>
      <c r="V1460" s="40"/>
      <c r="W1460" s="40"/>
      <c r="X1460" s="40"/>
      <c r="Y1460" s="40"/>
      <c r="Z1460" s="40"/>
      <c r="AA1460" s="40"/>
      <c r="AB1460" s="40"/>
      <c r="AC1460" s="40"/>
      <c r="AD1460" s="40"/>
      <c r="AE1460" s="40"/>
      <c r="AR1460" s="209" t="s">
        <v>185</v>
      </c>
      <c r="AT1460" s="209" t="s">
        <v>181</v>
      </c>
      <c r="AU1460" s="209" t="s">
        <v>77</v>
      </c>
      <c r="AY1460" s="19" t="s">
        <v>180</v>
      </c>
      <c r="BE1460" s="210">
        <f>IF(N1460="základní",J1460,0)</f>
        <v>0</v>
      </c>
      <c r="BF1460" s="210">
        <f>IF(N1460="snížená",J1460,0)</f>
        <v>0</v>
      </c>
      <c r="BG1460" s="210">
        <f>IF(N1460="zákl. přenesená",J1460,0)</f>
        <v>0</v>
      </c>
      <c r="BH1460" s="210">
        <f>IF(N1460="sníž. přenesená",J1460,0)</f>
        <v>0</v>
      </c>
      <c r="BI1460" s="210">
        <f>IF(N1460="nulová",J1460,0)</f>
        <v>0</v>
      </c>
      <c r="BJ1460" s="19" t="s">
        <v>77</v>
      </c>
      <c r="BK1460" s="210">
        <f>ROUND(I1460*H1460,2)</f>
        <v>0</v>
      </c>
      <c r="BL1460" s="19" t="s">
        <v>185</v>
      </c>
      <c r="BM1460" s="209" t="s">
        <v>1510</v>
      </c>
    </row>
    <row r="1461" s="2" customFormat="1" ht="24.15" customHeight="1">
      <c r="A1461" s="40"/>
      <c r="B1461" s="41"/>
      <c r="C1461" s="198" t="s">
        <v>1008</v>
      </c>
      <c r="D1461" s="198" t="s">
        <v>181</v>
      </c>
      <c r="E1461" s="199" t="s">
        <v>1511</v>
      </c>
      <c r="F1461" s="200" t="s">
        <v>1512</v>
      </c>
      <c r="G1461" s="201" t="s">
        <v>391</v>
      </c>
      <c r="H1461" s="202">
        <v>10</v>
      </c>
      <c r="I1461" s="203"/>
      <c r="J1461" s="204">
        <f>ROUND(I1461*H1461,2)</f>
        <v>0</v>
      </c>
      <c r="K1461" s="200" t="s">
        <v>19</v>
      </c>
      <c r="L1461" s="46"/>
      <c r="M1461" s="205" t="s">
        <v>19</v>
      </c>
      <c r="N1461" s="206" t="s">
        <v>40</v>
      </c>
      <c r="O1461" s="86"/>
      <c r="P1461" s="207">
        <f>O1461*H1461</f>
        <v>0</v>
      </c>
      <c r="Q1461" s="207">
        <v>0</v>
      </c>
      <c r="R1461" s="207">
        <f>Q1461*H1461</f>
        <v>0</v>
      </c>
      <c r="S1461" s="207">
        <v>0</v>
      </c>
      <c r="T1461" s="208">
        <f>S1461*H1461</f>
        <v>0</v>
      </c>
      <c r="U1461" s="40"/>
      <c r="V1461" s="40"/>
      <c r="W1461" s="40"/>
      <c r="X1461" s="40"/>
      <c r="Y1461" s="40"/>
      <c r="Z1461" s="40"/>
      <c r="AA1461" s="40"/>
      <c r="AB1461" s="40"/>
      <c r="AC1461" s="40"/>
      <c r="AD1461" s="40"/>
      <c r="AE1461" s="40"/>
      <c r="AR1461" s="209" t="s">
        <v>185</v>
      </c>
      <c r="AT1461" s="209" t="s">
        <v>181</v>
      </c>
      <c r="AU1461" s="209" t="s">
        <v>77</v>
      </c>
      <c r="AY1461" s="19" t="s">
        <v>180</v>
      </c>
      <c r="BE1461" s="210">
        <f>IF(N1461="základní",J1461,0)</f>
        <v>0</v>
      </c>
      <c r="BF1461" s="210">
        <f>IF(N1461="snížená",J1461,0)</f>
        <v>0</v>
      </c>
      <c r="BG1461" s="210">
        <f>IF(N1461="zákl. přenesená",J1461,0)</f>
        <v>0</v>
      </c>
      <c r="BH1461" s="210">
        <f>IF(N1461="sníž. přenesená",J1461,0)</f>
        <v>0</v>
      </c>
      <c r="BI1461" s="210">
        <f>IF(N1461="nulová",J1461,0)</f>
        <v>0</v>
      </c>
      <c r="BJ1461" s="19" t="s">
        <v>77</v>
      </c>
      <c r="BK1461" s="210">
        <f>ROUND(I1461*H1461,2)</f>
        <v>0</v>
      </c>
      <c r="BL1461" s="19" t="s">
        <v>185</v>
      </c>
      <c r="BM1461" s="209" t="s">
        <v>1513</v>
      </c>
    </row>
    <row r="1462" s="2" customFormat="1" ht="21.75" customHeight="1">
      <c r="A1462" s="40"/>
      <c r="B1462" s="41"/>
      <c r="C1462" s="198" t="s">
        <v>1514</v>
      </c>
      <c r="D1462" s="198" t="s">
        <v>181</v>
      </c>
      <c r="E1462" s="199" t="s">
        <v>1515</v>
      </c>
      <c r="F1462" s="200" t="s">
        <v>1516</v>
      </c>
      <c r="G1462" s="201" t="s">
        <v>227</v>
      </c>
      <c r="H1462" s="202">
        <v>1</v>
      </c>
      <c r="I1462" s="203"/>
      <c r="J1462" s="204">
        <f>ROUND(I1462*H1462,2)</f>
        <v>0</v>
      </c>
      <c r="K1462" s="200" t="s">
        <v>19</v>
      </c>
      <c r="L1462" s="46"/>
      <c r="M1462" s="205" t="s">
        <v>19</v>
      </c>
      <c r="N1462" s="206" t="s">
        <v>40</v>
      </c>
      <c r="O1462" s="86"/>
      <c r="P1462" s="207">
        <f>O1462*H1462</f>
        <v>0</v>
      </c>
      <c r="Q1462" s="207">
        <v>0</v>
      </c>
      <c r="R1462" s="207">
        <f>Q1462*H1462</f>
        <v>0</v>
      </c>
      <c r="S1462" s="207">
        <v>0</v>
      </c>
      <c r="T1462" s="208">
        <f>S1462*H1462</f>
        <v>0</v>
      </c>
      <c r="U1462" s="40"/>
      <c r="V1462" s="40"/>
      <c r="W1462" s="40"/>
      <c r="X1462" s="40"/>
      <c r="Y1462" s="40"/>
      <c r="Z1462" s="40"/>
      <c r="AA1462" s="40"/>
      <c r="AB1462" s="40"/>
      <c r="AC1462" s="40"/>
      <c r="AD1462" s="40"/>
      <c r="AE1462" s="40"/>
      <c r="AR1462" s="209" t="s">
        <v>185</v>
      </c>
      <c r="AT1462" s="209" t="s">
        <v>181</v>
      </c>
      <c r="AU1462" s="209" t="s">
        <v>77</v>
      </c>
      <c r="AY1462" s="19" t="s">
        <v>180</v>
      </c>
      <c r="BE1462" s="210">
        <f>IF(N1462="základní",J1462,0)</f>
        <v>0</v>
      </c>
      <c r="BF1462" s="210">
        <f>IF(N1462="snížená",J1462,0)</f>
        <v>0</v>
      </c>
      <c r="BG1462" s="210">
        <f>IF(N1462="zákl. přenesená",J1462,0)</f>
        <v>0</v>
      </c>
      <c r="BH1462" s="210">
        <f>IF(N1462="sníž. přenesená",J1462,0)</f>
        <v>0</v>
      </c>
      <c r="BI1462" s="210">
        <f>IF(N1462="nulová",J1462,0)</f>
        <v>0</v>
      </c>
      <c r="BJ1462" s="19" t="s">
        <v>77</v>
      </c>
      <c r="BK1462" s="210">
        <f>ROUND(I1462*H1462,2)</f>
        <v>0</v>
      </c>
      <c r="BL1462" s="19" t="s">
        <v>185</v>
      </c>
      <c r="BM1462" s="209" t="s">
        <v>1517</v>
      </c>
    </row>
    <row r="1463" s="2" customFormat="1">
      <c r="A1463" s="40"/>
      <c r="B1463" s="41"/>
      <c r="C1463" s="42"/>
      <c r="D1463" s="213" t="s">
        <v>217</v>
      </c>
      <c r="E1463" s="42"/>
      <c r="F1463" s="234" t="s">
        <v>1518</v>
      </c>
      <c r="G1463" s="42"/>
      <c r="H1463" s="42"/>
      <c r="I1463" s="235"/>
      <c r="J1463" s="42"/>
      <c r="K1463" s="42"/>
      <c r="L1463" s="46"/>
      <c r="M1463" s="236"/>
      <c r="N1463" s="237"/>
      <c r="O1463" s="86"/>
      <c r="P1463" s="86"/>
      <c r="Q1463" s="86"/>
      <c r="R1463" s="86"/>
      <c r="S1463" s="86"/>
      <c r="T1463" s="87"/>
      <c r="U1463" s="40"/>
      <c r="V1463" s="40"/>
      <c r="W1463" s="40"/>
      <c r="X1463" s="40"/>
      <c r="Y1463" s="40"/>
      <c r="Z1463" s="40"/>
      <c r="AA1463" s="40"/>
      <c r="AB1463" s="40"/>
      <c r="AC1463" s="40"/>
      <c r="AD1463" s="40"/>
      <c r="AE1463" s="40"/>
      <c r="AT1463" s="19" t="s">
        <v>217</v>
      </c>
      <c r="AU1463" s="19" t="s">
        <v>77</v>
      </c>
    </row>
    <row r="1464" s="12" customFormat="1">
      <c r="A1464" s="12"/>
      <c r="B1464" s="211"/>
      <c r="C1464" s="212"/>
      <c r="D1464" s="213" t="s">
        <v>189</v>
      </c>
      <c r="E1464" s="214" t="s">
        <v>19</v>
      </c>
      <c r="F1464" s="215" t="s">
        <v>77</v>
      </c>
      <c r="G1464" s="212"/>
      <c r="H1464" s="216">
        <v>1</v>
      </c>
      <c r="I1464" s="217"/>
      <c r="J1464" s="212"/>
      <c r="K1464" s="212"/>
      <c r="L1464" s="218"/>
      <c r="M1464" s="219"/>
      <c r="N1464" s="220"/>
      <c r="O1464" s="220"/>
      <c r="P1464" s="220"/>
      <c r="Q1464" s="220"/>
      <c r="R1464" s="220"/>
      <c r="S1464" s="220"/>
      <c r="T1464" s="221"/>
      <c r="U1464" s="12"/>
      <c r="V1464" s="12"/>
      <c r="W1464" s="12"/>
      <c r="X1464" s="12"/>
      <c r="Y1464" s="12"/>
      <c r="Z1464" s="12"/>
      <c r="AA1464" s="12"/>
      <c r="AB1464" s="12"/>
      <c r="AC1464" s="12"/>
      <c r="AD1464" s="12"/>
      <c r="AE1464" s="12"/>
      <c r="AT1464" s="222" t="s">
        <v>189</v>
      </c>
      <c r="AU1464" s="222" t="s">
        <v>77</v>
      </c>
      <c r="AV1464" s="12" t="s">
        <v>79</v>
      </c>
      <c r="AW1464" s="12" t="s">
        <v>31</v>
      </c>
      <c r="AX1464" s="12" t="s">
        <v>69</v>
      </c>
      <c r="AY1464" s="222" t="s">
        <v>180</v>
      </c>
    </row>
    <row r="1465" s="13" customFormat="1">
      <c r="A1465" s="13"/>
      <c r="B1465" s="223"/>
      <c r="C1465" s="224"/>
      <c r="D1465" s="213" t="s">
        <v>189</v>
      </c>
      <c r="E1465" s="225" t="s">
        <v>19</v>
      </c>
      <c r="F1465" s="226" t="s">
        <v>194</v>
      </c>
      <c r="G1465" s="224"/>
      <c r="H1465" s="227">
        <v>1</v>
      </c>
      <c r="I1465" s="228"/>
      <c r="J1465" s="224"/>
      <c r="K1465" s="224"/>
      <c r="L1465" s="229"/>
      <c r="M1465" s="230"/>
      <c r="N1465" s="231"/>
      <c r="O1465" s="231"/>
      <c r="P1465" s="231"/>
      <c r="Q1465" s="231"/>
      <c r="R1465" s="231"/>
      <c r="S1465" s="231"/>
      <c r="T1465" s="232"/>
      <c r="U1465" s="13"/>
      <c r="V1465" s="13"/>
      <c r="W1465" s="13"/>
      <c r="X1465" s="13"/>
      <c r="Y1465" s="13"/>
      <c r="Z1465" s="13"/>
      <c r="AA1465" s="13"/>
      <c r="AB1465" s="13"/>
      <c r="AC1465" s="13"/>
      <c r="AD1465" s="13"/>
      <c r="AE1465" s="13"/>
      <c r="AT1465" s="233" t="s">
        <v>189</v>
      </c>
      <c r="AU1465" s="233" t="s">
        <v>77</v>
      </c>
      <c r="AV1465" s="13" t="s">
        <v>185</v>
      </c>
      <c r="AW1465" s="13" t="s">
        <v>31</v>
      </c>
      <c r="AX1465" s="13" t="s">
        <v>77</v>
      </c>
      <c r="AY1465" s="233" t="s">
        <v>180</v>
      </c>
    </row>
    <row r="1466" s="2" customFormat="1" ht="16.5" customHeight="1">
      <c r="A1466" s="40"/>
      <c r="B1466" s="41"/>
      <c r="C1466" s="198" t="s">
        <v>1013</v>
      </c>
      <c r="D1466" s="198" t="s">
        <v>181</v>
      </c>
      <c r="E1466" s="199" t="s">
        <v>1519</v>
      </c>
      <c r="F1466" s="200" t="s">
        <v>1520</v>
      </c>
      <c r="G1466" s="201" t="s">
        <v>385</v>
      </c>
      <c r="H1466" s="202">
        <v>17.5</v>
      </c>
      <c r="I1466" s="203"/>
      <c r="J1466" s="204">
        <f>ROUND(I1466*H1466,2)</f>
        <v>0</v>
      </c>
      <c r="K1466" s="200" t="s">
        <v>19</v>
      </c>
      <c r="L1466" s="46"/>
      <c r="M1466" s="205" t="s">
        <v>19</v>
      </c>
      <c r="N1466" s="206" t="s">
        <v>40</v>
      </c>
      <c r="O1466" s="86"/>
      <c r="P1466" s="207">
        <f>O1466*H1466</f>
        <v>0</v>
      </c>
      <c r="Q1466" s="207">
        <v>0</v>
      </c>
      <c r="R1466" s="207">
        <f>Q1466*H1466</f>
        <v>0</v>
      </c>
      <c r="S1466" s="207">
        <v>0</v>
      </c>
      <c r="T1466" s="208">
        <f>S1466*H1466</f>
        <v>0</v>
      </c>
      <c r="U1466" s="40"/>
      <c r="V1466" s="40"/>
      <c r="W1466" s="40"/>
      <c r="X1466" s="40"/>
      <c r="Y1466" s="40"/>
      <c r="Z1466" s="40"/>
      <c r="AA1466" s="40"/>
      <c r="AB1466" s="40"/>
      <c r="AC1466" s="40"/>
      <c r="AD1466" s="40"/>
      <c r="AE1466" s="40"/>
      <c r="AR1466" s="209" t="s">
        <v>185</v>
      </c>
      <c r="AT1466" s="209" t="s">
        <v>181</v>
      </c>
      <c r="AU1466" s="209" t="s">
        <v>77</v>
      </c>
      <c r="AY1466" s="19" t="s">
        <v>180</v>
      </c>
      <c r="BE1466" s="210">
        <f>IF(N1466="základní",J1466,0)</f>
        <v>0</v>
      </c>
      <c r="BF1466" s="210">
        <f>IF(N1466="snížená",J1466,0)</f>
        <v>0</v>
      </c>
      <c r="BG1466" s="210">
        <f>IF(N1466="zákl. přenesená",J1466,0)</f>
        <v>0</v>
      </c>
      <c r="BH1466" s="210">
        <f>IF(N1466="sníž. přenesená",J1466,0)</f>
        <v>0</v>
      </c>
      <c r="BI1466" s="210">
        <f>IF(N1466="nulová",J1466,0)</f>
        <v>0</v>
      </c>
      <c r="BJ1466" s="19" t="s">
        <v>77</v>
      </c>
      <c r="BK1466" s="210">
        <f>ROUND(I1466*H1466,2)</f>
        <v>0</v>
      </c>
      <c r="BL1466" s="19" t="s">
        <v>185</v>
      </c>
      <c r="BM1466" s="209" t="s">
        <v>1521</v>
      </c>
    </row>
    <row r="1467" s="2" customFormat="1">
      <c r="A1467" s="40"/>
      <c r="B1467" s="41"/>
      <c r="C1467" s="42"/>
      <c r="D1467" s="213" t="s">
        <v>217</v>
      </c>
      <c r="E1467" s="42"/>
      <c r="F1467" s="234" t="s">
        <v>1522</v>
      </c>
      <c r="G1467" s="42"/>
      <c r="H1467" s="42"/>
      <c r="I1467" s="235"/>
      <c r="J1467" s="42"/>
      <c r="K1467" s="42"/>
      <c r="L1467" s="46"/>
      <c r="M1467" s="236"/>
      <c r="N1467" s="237"/>
      <c r="O1467" s="86"/>
      <c r="P1467" s="86"/>
      <c r="Q1467" s="86"/>
      <c r="R1467" s="86"/>
      <c r="S1467" s="86"/>
      <c r="T1467" s="87"/>
      <c r="U1467" s="40"/>
      <c r="V1467" s="40"/>
      <c r="W1467" s="40"/>
      <c r="X1467" s="40"/>
      <c r="Y1467" s="40"/>
      <c r="Z1467" s="40"/>
      <c r="AA1467" s="40"/>
      <c r="AB1467" s="40"/>
      <c r="AC1467" s="40"/>
      <c r="AD1467" s="40"/>
      <c r="AE1467" s="40"/>
      <c r="AT1467" s="19" t="s">
        <v>217</v>
      </c>
      <c r="AU1467" s="19" t="s">
        <v>77</v>
      </c>
    </row>
    <row r="1468" s="2" customFormat="1" ht="24.15" customHeight="1">
      <c r="A1468" s="40"/>
      <c r="B1468" s="41"/>
      <c r="C1468" s="198" t="s">
        <v>1523</v>
      </c>
      <c r="D1468" s="198" t="s">
        <v>181</v>
      </c>
      <c r="E1468" s="199" t="s">
        <v>1524</v>
      </c>
      <c r="F1468" s="200" t="s">
        <v>1525</v>
      </c>
      <c r="G1468" s="201" t="s">
        <v>227</v>
      </c>
      <c r="H1468" s="202">
        <v>1</v>
      </c>
      <c r="I1468" s="203"/>
      <c r="J1468" s="204">
        <f>ROUND(I1468*H1468,2)</f>
        <v>0</v>
      </c>
      <c r="K1468" s="200" t="s">
        <v>19</v>
      </c>
      <c r="L1468" s="46"/>
      <c r="M1468" s="205" t="s">
        <v>19</v>
      </c>
      <c r="N1468" s="206" t="s">
        <v>40</v>
      </c>
      <c r="O1468" s="86"/>
      <c r="P1468" s="207">
        <f>O1468*H1468</f>
        <v>0</v>
      </c>
      <c r="Q1468" s="207">
        <v>0</v>
      </c>
      <c r="R1468" s="207">
        <f>Q1468*H1468</f>
        <v>0</v>
      </c>
      <c r="S1468" s="207">
        <v>0</v>
      </c>
      <c r="T1468" s="208">
        <f>S1468*H1468</f>
        <v>0</v>
      </c>
      <c r="U1468" s="40"/>
      <c r="V1468" s="40"/>
      <c r="W1468" s="40"/>
      <c r="X1468" s="40"/>
      <c r="Y1468" s="40"/>
      <c r="Z1468" s="40"/>
      <c r="AA1468" s="40"/>
      <c r="AB1468" s="40"/>
      <c r="AC1468" s="40"/>
      <c r="AD1468" s="40"/>
      <c r="AE1468" s="40"/>
      <c r="AR1468" s="209" t="s">
        <v>185</v>
      </c>
      <c r="AT1468" s="209" t="s">
        <v>181</v>
      </c>
      <c r="AU1468" s="209" t="s">
        <v>77</v>
      </c>
      <c r="AY1468" s="19" t="s">
        <v>180</v>
      </c>
      <c r="BE1468" s="210">
        <f>IF(N1468="základní",J1468,0)</f>
        <v>0</v>
      </c>
      <c r="BF1468" s="210">
        <f>IF(N1468="snížená",J1468,0)</f>
        <v>0</v>
      </c>
      <c r="BG1468" s="210">
        <f>IF(N1468="zákl. přenesená",J1468,0)</f>
        <v>0</v>
      </c>
      <c r="BH1468" s="210">
        <f>IF(N1468="sníž. přenesená",J1468,0)</f>
        <v>0</v>
      </c>
      <c r="BI1468" s="210">
        <f>IF(N1468="nulová",J1468,0)</f>
        <v>0</v>
      </c>
      <c r="BJ1468" s="19" t="s">
        <v>77</v>
      </c>
      <c r="BK1468" s="210">
        <f>ROUND(I1468*H1468,2)</f>
        <v>0</v>
      </c>
      <c r="BL1468" s="19" t="s">
        <v>185</v>
      </c>
      <c r="BM1468" s="209" t="s">
        <v>1526</v>
      </c>
    </row>
    <row r="1469" s="2" customFormat="1">
      <c r="A1469" s="40"/>
      <c r="B1469" s="41"/>
      <c r="C1469" s="42"/>
      <c r="D1469" s="213" t="s">
        <v>217</v>
      </c>
      <c r="E1469" s="42"/>
      <c r="F1469" s="234" t="s">
        <v>1527</v>
      </c>
      <c r="G1469" s="42"/>
      <c r="H1469" s="42"/>
      <c r="I1469" s="235"/>
      <c r="J1469" s="42"/>
      <c r="K1469" s="42"/>
      <c r="L1469" s="46"/>
      <c r="M1469" s="236"/>
      <c r="N1469" s="237"/>
      <c r="O1469" s="86"/>
      <c r="P1469" s="86"/>
      <c r="Q1469" s="86"/>
      <c r="R1469" s="86"/>
      <c r="S1469" s="86"/>
      <c r="T1469" s="87"/>
      <c r="U1469" s="40"/>
      <c r="V1469" s="40"/>
      <c r="W1469" s="40"/>
      <c r="X1469" s="40"/>
      <c r="Y1469" s="40"/>
      <c r="Z1469" s="40"/>
      <c r="AA1469" s="40"/>
      <c r="AB1469" s="40"/>
      <c r="AC1469" s="40"/>
      <c r="AD1469" s="40"/>
      <c r="AE1469" s="40"/>
      <c r="AT1469" s="19" t="s">
        <v>217</v>
      </c>
      <c r="AU1469" s="19" t="s">
        <v>77</v>
      </c>
    </row>
    <row r="1470" s="2" customFormat="1" ht="24.15" customHeight="1">
      <c r="A1470" s="40"/>
      <c r="B1470" s="41"/>
      <c r="C1470" s="198" t="s">
        <v>1017</v>
      </c>
      <c r="D1470" s="198" t="s">
        <v>181</v>
      </c>
      <c r="E1470" s="199" t="s">
        <v>1528</v>
      </c>
      <c r="F1470" s="200" t="s">
        <v>1529</v>
      </c>
      <c r="G1470" s="201" t="s">
        <v>227</v>
      </c>
      <c r="H1470" s="202">
        <v>1</v>
      </c>
      <c r="I1470" s="203"/>
      <c r="J1470" s="204">
        <f>ROUND(I1470*H1470,2)</f>
        <v>0</v>
      </c>
      <c r="K1470" s="200" t="s">
        <v>19</v>
      </c>
      <c r="L1470" s="46"/>
      <c r="M1470" s="205" t="s">
        <v>19</v>
      </c>
      <c r="N1470" s="206" t="s">
        <v>40</v>
      </c>
      <c r="O1470" s="86"/>
      <c r="P1470" s="207">
        <f>O1470*H1470</f>
        <v>0</v>
      </c>
      <c r="Q1470" s="207">
        <v>0</v>
      </c>
      <c r="R1470" s="207">
        <f>Q1470*H1470</f>
        <v>0</v>
      </c>
      <c r="S1470" s="207">
        <v>0</v>
      </c>
      <c r="T1470" s="208">
        <f>S1470*H1470</f>
        <v>0</v>
      </c>
      <c r="U1470" s="40"/>
      <c r="V1470" s="40"/>
      <c r="W1470" s="40"/>
      <c r="X1470" s="40"/>
      <c r="Y1470" s="40"/>
      <c r="Z1470" s="40"/>
      <c r="AA1470" s="40"/>
      <c r="AB1470" s="40"/>
      <c r="AC1470" s="40"/>
      <c r="AD1470" s="40"/>
      <c r="AE1470" s="40"/>
      <c r="AR1470" s="209" t="s">
        <v>185</v>
      </c>
      <c r="AT1470" s="209" t="s">
        <v>181</v>
      </c>
      <c r="AU1470" s="209" t="s">
        <v>77</v>
      </c>
      <c r="AY1470" s="19" t="s">
        <v>180</v>
      </c>
      <c r="BE1470" s="210">
        <f>IF(N1470="základní",J1470,0)</f>
        <v>0</v>
      </c>
      <c r="BF1470" s="210">
        <f>IF(N1470="snížená",J1470,0)</f>
        <v>0</v>
      </c>
      <c r="BG1470" s="210">
        <f>IF(N1470="zákl. přenesená",J1470,0)</f>
        <v>0</v>
      </c>
      <c r="BH1470" s="210">
        <f>IF(N1470="sníž. přenesená",J1470,0)</f>
        <v>0</v>
      </c>
      <c r="BI1470" s="210">
        <f>IF(N1470="nulová",J1470,0)</f>
        <v>0</v>
      </c>
      <c r="BJ1470" s="19" t="s">
        <v>77</v>
      </c>
      <c r="BK1470" s="210">
        <f>ROUND(I1470*H1470,2)</f>
        <v>0</v>
      </c>
      <c r="BL1470" s="19" t="s">
        <v>185</v>
      </c>
      <c r="BM1470" s="209" t="s">
        <v>1530</v>
      </c>
    </row>
    <row r="1471" s="2" customFormat="1" ht="24.15" customHeight="1">
      <c r="A1471" s="40"/>
      <c r="B1471" s="41"/>
      <c r="C1471" s="198" t="s">
        <v>1531</v>
      </c>
      <c r="D1471" s="198" t="s">
        <v>181</v>
      </c>
      <c r="E1471" s="199" t="s">
        <v>1532</v>
      </c>
      <c r="F1471" s="200" t="s">
        <v>1533</v>
      </c>
      <c r="G1471" s="201" t="s">
        <v>227</v>
      </c>
      <c r="H1471" s="202">
        <v>1</v>
      </c>
      <c r="I1471" s="203"/>
      <c r="J1471" s="204">
        <f>ROUND(I1471*H1471,2)</f>
        <v>0</v>
      </c>
      <c r="K1471" s="200" t="s">
        <v>19</v>
      </c>
      <c r="L1471" s="46"/>
      <c r="M1471" s="205" t="s">
        <v>19</v>
      </c>
      <c r="N1471" s="206" t="s">
        <v>40</v>
      </c>
      <c r="O1471" s="86"/>
      <c r="P1471" s="207">
        <f>O1471*H1471</f>
        <v>0</v>
      </c>
      <c r="Q1471" s="207">
        <v>0</v>
      </c>
      <c r="R1471" s="207">
        <f>Q1471*H1471</f>
        <v>0</v>
      </c>
      <c r="S1471" s="207">
        <v>0</v>
      </c>
      <c r="T1471" s="208">
        <f>S1471*H1471</f>
        <v>0</v>
      </c>
      <c r="U1471" s="40"/>
      <c r="V1471" s="40"/>
      <c r="W1471" s="40"/>
      <c r="X1471" s="40"/>
      <c r="Y1471" s="40"/>
      <c r="Z1471" s="40"/>
      <c r="AA1471" s="40"/>
      <c r="AB1471" s="40"/>
      <c r="AC1471" s="40"/>
      <c r="AD1471" s="40"/>
      <c r="AE1471" s="40"/>
      <c r="AR1471" s="209" t="s">
        <v>185</v>
      </c>
      <c r="AT1471" s="209" t="s">
        <v>181</v>
      </c>
      <c r="AU1471" s="209" t="s">
        <v>77</v>
      </c>
      <c r="AY1471" s="19" t="s">
        <v>180</v>
      </c>
      <c r="BE1471" s="210">
        <f>IF(N1471="základní",J1471,0)</f>
        <v>0</v>
      </c>
      <c r="BF1471" s="210">
        <f>IF(N1471="snížená",J1471,0)</f>
        <v>0</v>
      </c>
      <c r="BG1471" s="210">
        <f>IF(N1471="zákl. přenesená",J1471,0)</f>
        <v>0</v>
      </c>
      <c r="BH1471" s="210">
        <f>IF(N1471="sníž. přenesená",J1471,0)</f>
        <v>0</v>
      </c>
      <c r="BI1471" s="210">
        <f>IF(N1471="nulová",J1471,0)</f>
        <v>0</v>
      </c>
      <c r="BJ1471" s="19" t="s">
        <v>77</v>
      </c>
      <c r="BK1471" s="210">
        <f>ROUND(I1471*H1471,2)</f>
        <v>0</v>
      </c>
      <c r="BL1471" s="19" t="s">
        <v>185</v>
      </c>
      <c r="BM1471" s="209" t="s">
        <v>1534</v>
      </c>
    </row>
    <row r="1472" s="2" customFormat="1">
      <c r="A1472" s="40"/>
      <c r="B1472" s="41"/>
      <c r="C1472" s="42"/>
      <c r="D1472" s="213" t="s">
        <v>217</v>
      </c>
      <c r="E1472" s="42"/>
      <c r="F1472" s="234" t="s">
        <v>1535</v>
      </c>
      <c r="G1472" s="42"/>
      <c r="H1472" s="42"/>
      <c r="I1472" s="235"/>
      <c r="J1472" s="42"/>
      <c r="K1472" s="42"/>
      <c r="L1472" s="46"/>
      <c r="M1472" s="236"/>
      <c r="N1472" s="237"/>
      <c r="O1472" s="86"/>
      <c r="P1472" s="86"/>
      <c r="Q1472" s="86"/>
      <c r="R1472" s="86"/>
      <c r="S1472" s="86"/>
      <c r="T1472" s="87"/>
      <c r="U1472" s="40"/>
      <c r="V1472" s="40"/>
      <c r="W1472" s="40"/>
      <c r="X1472" s="40"/>
      <c r="Y1472" s="40"/>
      <c r="Z1472" s="40"/>
      <c r="AA1472" s="40"/>
      <c r="AB1472" s="40"/>
      <c r="AC1472" s="40"/>
      <c r="AD1472" s="40"/>
      <c r="AE1472" s="40"/>
      <c r="AT1472" s="19" t="s">
        <v>217</v>
      </c>
      <c r="AU1472" s="19" t="s">
        <v>77</v>
      </c>
    </row>
    <row r="1473" s="2" customFormat="1" ht="16.5" customHeight="1">
      <c r="A1473" s="40"/>
      <c r="B1473" s="41"/>
      <c r="C1473" s="198" t="s">
        <v>1052</v>
      </c>
      <c r="D1473" s="198" t="s">
        <v>181</v>
      </c>
      <c r="E1473" s="199" t="s">
        <v>1536</v>
      </c>
      <c r="F1473" s="200" t="s">
        <v>1537</v>
      </c>
      <c r="G1473" s="201" t="s">
        <v>227</v>
      </c>
      <c r="H1473" s="202">
        <v>1</v>
      </c>
      <c r="I1473" s="203"/>
      <c r="J1473" s="204">
        <f>ROUND(I1473*H1473,2)</f>
        <v>0</v>
      </c>
      <c r="K1473" s="200" t="s">
        <v>19</v>
      </c>
      <c r="L1473" s="46"/>
      <c r="M1473" s="205" t="s">
        <v>19</v>
      </c>
      <c r="N1473" s="206" t="s">
        <v>40</v>
      </c>
      <c r="O1473" s="86"/>
      <c r="P1473" s="207">
        <f>O1473*H1473</f>
        <v>0</v>
      </c>
      <c r="Q1473" s="207">
        <v>0</v>
      </c>
      <c r="R1473" s="207">
        <f>Q1473*H1473</f>
        <v>0</v>
      </c>
      <c r="S1473" s="207">
        <v>0</v>
      </c>
      <c r="T1473" s="208">
        <f>S1473*H1473</f>
        <v>0</v>
      </c>
      <c r="U1473" s="40"/>
      <c r="V1473" s="40"/>
      <c r="W1473" s="40"/>
      <c r="X1473" s="40"/>
      <c r="Y1473" s="40"/>
      <c r="Z1473" s="40"/>
      <c r="AA1473" s="40"/>
      <c r="AB1473" s="40"/>
      <c r="AC1473" s="40"/>
      <c r="AD1473" s="40"/>
      <c r="AE1473" s="40"/>
      <c r="AR1473" s="209" t="s">
        <v>185</v>
      </c>
      <c r="AT1473" s="209" t="s">
        <v>181</v>
      </c>
      <c r="AU1473" s="209" t="s">
        <v>77</v>
      </c>
      <c r="AY1473" s="19" t="s">
        <v>180</v>
      </c>
      <c r="BE1473" s="210">
        <f>IF(N1473="základní",J1473,0)</f>
        <v>0</v>
      </c>
      <c r="BF1473" s="210">
        <f>IF(N1473="snížená",J1473,0)</f>
        <v>0</v>
      </c>
      <c r="BG1473" s="210">
        <f>IF(N1473="zákl. přenesená",J1473,0)</f>
        <v>0</v>
      </c>
      <c r="BH1473" s="210">
        <f>IF(N1473="sníž. přenesená",J1473,0)</f>
        <v>0</v>
      </c>
      <c r="BI1473" s="210">
        <f>IF(N1473="nulová",J1473,0)</f>
        <v>0</v>
      </c>
      <c r="BJ1473" s="19" t="s">
        <v>77</v>
      </c>
      <c r="BK1473" s="210">
        <f>ROUND(I1473*H1473,2)</f>
        <v>0</v>
      </c>
      <c r="BL1473" s="19" t="s">
        <v>185</v>
      </c>
      <c r="BM1473" s="209" t="s">
        <v>1538</v>
      </c>
    </row>
    <row r="1474" s="2" customFormat="1">
      <c r="A1474" s="40"/>
      <c r="B1474" s="41"/>
      <c r="C1474" s="42"/>
      <c r="D1474" s="213" t="s">
        <v>217</v>
      </c>
      <c r="E1474" s="42"/>
      <c r="F1474" s="234" t="s">
        <v>1539</v>
      </c>
      <c r="G1474" s="42"/>
      <c r="H1474" s="42"/>
      <c r="I1474" s="235"/>
      <c r="J1474" s="42"/>
      <c r="K1474" s="42"/>
      <c r="L1474" s="46"/>
      <c r="M1474" s="236"/>
      <c r="N1474" s="237"/>
      <c r="O1474" s="86"/>
      <c r="P1474" s="86"/>
      <c r="Q1474" s="86"/>
      <c r="R1474" s="86"/>
      <c r="S1474" s="86"/>
      <c r="T1474" s="87"/>
      <c r="U1474" s="40"/>
      <c r="V1474" s="40"/>
      <c r="W1474" s="40"/>
      <c r="X1474" s="40"/>
      <c r="Y1474" s="40"/>
      <c r="Z1474" s="40"/>
      <c r="AA1474" s="40"/>
      <c r="AB1474" s="40"/>
      <c r="AC1474" s="40"/>
      <c r="AD1474" s="40"/>
      <c r="AE1474" s="40"/>
      <c r="AT1474" s="19" t="s">
        <v>217</v>
      </c>
      <c r="AU1474" s="19" t="s">
        <v>77</v>
      </c>
    </row>
    <row r="1475" s="2" customFormat="1" ht="16.5" customHeight="1">
      <c r="A1475" s="40"/>
      <c r="B1475" s="41"/>
      <c r="C1475" s="198" t="s">
        <v>1540</v>
      </c>
      <c r="D1475" s="198" t="s">
        <v>181</v>
      </c>
      <c r="E1475" s="199" t="s">
        <v>1541</v>
      </c>
      <c r="F1475" s="200" t="s">
        <v>1542</v>
      </c>
      <c r="G1475" s="201" t="s">
        <v>227</v>
      </c>
      <c r="H1475" s="202">
        <v>1</v>
      </c>
      <c r="I1475" s="203"/>
      <c r="J1475" s="204">
        <f>ROUND(I1475*H1475,2)</f>
        <v>0</v>
      </c>
      <c r="K1475" s="200" t="s">
        <v>19</v>
      </c>
      <c r="L1475" s="46"/>
      <c r="M1475" s="205" t="s">
        <v>19</v>
      </c>
      <c r="N1475" s="206" t="s">
        <v>40</v>
      </c>
      <c r="O1475" s="86"/>
      <c r="P1475" s="207">
        <f>O1475*H1475</f>
        <v>0</v>
      </c>
      <c r="Q1475" s="207">
        <v>0</v>
      </c>
      <c r="R1475" s="207">
        <f>Q1475*H1475</f>
        <v>0</v>
      </c>
      <c r="S1475" s="207">
        <v>0</v>
      </c>
      <c r="T1475" s="208">
        <f>S1475*H1475</f>
        <v>0</v>
      </c>
      <c r="U1475" s="40"/>
      <c r="V1475" s="40"/>
      <c r="W1475" s="40"/>
      <c r="X1475" s="40"/>
      <c r="Y1475" s="40"/>
      <c r="Z1475" s="40"/>
      <c r="AA1475" s="40"/>
      <c r="AB1475" s="40"/>
      <c r="AC1475" s="40"/>
      <c r="AD1475" s="40"/>
      <c r="AE1475" s="40"/>
      <c r="AR1475" s="209" t="s">
        <v>185</v>
      </c>
      <c r="AT1475" s="209" t="s">
        <v>181</v>
      </c>
      <c r="AU1475" s="209" t="s">
        <v>77</v>
      </c>
      <c r="AY1475" s="19" t="s">
        <v>180</v>
      </c>
      <c r="BE1475" s="210">
        <f>IF(N1475="základní",J1475,0)</f>
        <v>0</v>
      </c>
      <c r="BF1475" s="210">
        <f>IF(N1475="snížená",J1475,0)</f>
        <v>0</v>
      </c>
      <c r="BG1475" s="210">
        <f>IF(N1475="zákl. přenesená",J1475,0)</f>
        <v>0</v>
      </c>
      <c r="BH1475" s="210">
        <f>IF(N1475="sníž. přenesená",J1475,0)</f>
        <v>0</v>
      </c>
      <c r="BI1475" s="210">
        <f>IF(N1475="nulová",J1475,0)</f>
        <v>0</v>
      </c>
      <c r="BJ1475" s="19" t="s">
        <v>77</v>
      </c>
      <c r="BK1475" s="210">
        <f>ROUND(I1475*H1475,2)</f>
        <v>0</v>
      </c>
      <c r="BL1475" s="19" t="s">
        <v>185</v>
      </c>
      <c r="BM1475" s="209" t="s">
        <v>1543</v>
      </c>
    </row>
    <row r="1476" s="2" customFormat="1" ht="16.5" customHeight="1">
      <c r="A1476" s="40"/>
      <c r="B1476" s="41"/>
      <c r="C1476" s="198" t="s">
        <v>1544</v>
      </c>
      <c r="D1476" s="198" t="s">
        <v>181</v>
      </c>
      <c r="E1476" s="199" t="s">
        <v>1545</v>
      </c>
      <c r="F1476" s="200" t="s">
        <v>1546</v>
      </c>
      <c r="G1476" s="201" t="s">
        <v>1547</v>
      </c>
      <c r="H1476" s="202">
        <v>1</v>
      </c>
      <c r="I1476" s="203"/>
      <c r="J1476" s="204">
        <f>ROUND(I1476*H1476,2)</f>
        <v>0</v>
      </c>
      <c r="K1476" s="200" t="s">
        <v>19</v>
      </c>
      <c r="L1476" s="46"/>
      <c r="M1476" s="205" t="s">
        <v>19</v>
      </c>
      <c r="N1476" s="206" t="s">
        <v>40</v>
      </c>
      <c r="O1476" s="86"/>
      <c r="P1476" s="207">
        <f>O1476*H1476</f>
        <v>0</v>
      </c>
      <c r="Q1476" s="207">
        <v>0</v>
      </c>
      <c r="R1476" s="207">
        <f>Q1476*H1476</f>
        <v>0</v>
      </c>
      <c r="S1476" s="207">
        <v>0</v>
      </c>
      <c r="T1476" s="208">
        <f>S1476*H1476</f>
        <v>0</v>
      </c>
      <c r="U1476" s="40"/>
      <c r="V1476" s="40"/>
      <c r="W1476" s="40"/>
      <c r="X1476" s="40"/>
      <c r="Y1476" s="40"/>
      <c r="Z1476" s="40"/>
      <c r="AA1476" s="40"/>
      <c r="AB1476" s="40"/>
      <c r="AC1476" s="40"/>
      <c r="AD1476" s="40"/>
      <c r="AE1476" s="40"/>
      <c r="AR1476" s="209" t="s">
        <v>185</v>
      </c>
      <c r="AT1476" s="209" t="s">
        <v>181</v>
      </c>
      <c r="AU1476" s="209" t="s">
        <v>77</v>
      </c>
      <c r="AY1476" s="19" t="s">
        <v>180</v>
      </c>
      <c r="BE1476" s="210">
        <f>IF(N1476="základní",J1476,0)</f>
        <v>0</v>
      </c>
      <c r="BF1476" s="210">
        <f>IF(N1476="snížená",J1476,0)</f>
        <v>0</v>
      </c>
      <c r="BG1476" s="210">
        <f>IF(N1476="zákl. přenesená",J1476,0)</f>
        <v>0</v>
      </c>
      <c r="BH1476" s="210">
        <f>IF(N1476="sníž. přenesená",J1476,0)</f>
        <v>0</v>
      </c>
      <c r="BI1476" s="210">
        <f>IF(N1476="nulová",J1476,0)</f>
        <v>0</v>
      </c>
      <c r="BJ1476" s="19" t="s">
        <v>77</v>
      </c>
      <c r="BK1476" s="210">
        <f>ROUND(I1476*H1476,2)</f>
        <v>0</v>
      </c>
      <c r="BL1476" s="19" t="s">
        <v>185</v>
      </c>
      <c r="BM1476" s="209" t="s">
        <v>1548</v>
      </c>
    </row>
    <row r="1477" s="2" customFormat="1">
      <c r="A1477" s="40"/>
      <c r="B1477" s="41"/>
      <c r="C1477" s="42"/>
      <c r="D1477" s="213" t="s">
        <v>217</v>
      </c>
      <c r="E1477" s="42"/>
      <c r="F1477" s="234" t="s">
        <v>1549</v>
      </c>
      <c r="G1477" s="42"/>
      <c r="H1477" s="42"/>
      <c r="I1477" s="235"/>
      <c r="J1477" s="42"/>
      <c r="K1477" s="42"/>
      <c r="L1477" s="46"/>
      <c r="M1477" s="273"/>
      <c r="N1477" s="274"/>
      <c r="O1477" s="275"/>
      <c r="P1477" s="275"/>
      <c r="Q1477" s="275"/>
      <c r="R1477" s="275"/>
      <c r="S1477" s="275"/>
      <c r="T1477" s="276"/>
      <c r="U1477" s="40"/>
      <c r="V1477" s="40"/>
      <c r="W1477" s="40"/>
      <c r="X1477" s="40"/>
      <c r="Y1477" s="40"/>
      <c r="Z1477" s="40"/>
      <c r="AA1477" s="40"/>
      <c r="AB1477" s="40"/>
      <c r="AC1477" s="40"/>
      <c r="AD1477" s="40"/>
      <c r="AE1477" s="40"/>
      <c r="AT1477" s="19" t="s">
        <v>217</v>
      </c>
      <c r="AU1477" s="19" t="s">
        <v>77</v>
      </c>
    </row>
    <row r="1478" s="2" customFormat="1" ht="6.96" customHeight="1">
      <c r="A1478" s="40"/>
      <c r="B1478" s="61"/>
      <c r="C1478" s="62"/>
      <c r="D1478" s="62"/>
      <c r="E1478" s="62"/>
      <c r="F1478" s="62"/>
      <c r="G1478" s="62"/>
      <c r="H1478" s="62"/>
      <c r="I1478" s="62"/>
      <c r="J1478" s="62"/>
      <c r="K1478" s="62"/>
      <c r="L1478" s="46"/>
      <c r="M1478" s="40"/>
      <c r="O1478" s="40"/>
      <c r="P1478" s="40"/>
      <c r="Q1478" s="40"/>
      <c r="R1478" s="40"/>
      <c r="S1478" s="40"/>
      <c r="T1478" s="40"/>
      <c r="U1478" s="40"/>
      <c r="V1478" s="40"/>
      <c r="W1478" s="40"/>
      <c r="X1478" s="40"/>
      <c r="Y1478" s="40"/>
      <c r="Z1478" s="40"/>
      <c r="AA1478" s="40"/>
      <c r="AB1478" s="40"/>
      <c r="AC1478" s="40"/>
      <c r="AD1478" s="40"/>
      <c r="AE1478" s="40"/>
    </row>
  </sheetData>
  <sheetProtection sheet="1" autoFilter="0" formatColumns="0" formatRows="0" objects="1" scenarios="1" spinCount="100000" saltValue="YMVjcLPx3An8FGrj1E1tMI2rrk5cb5PgGHDJO1YlcpPBKzq652gweuPBwPfQjj9I2jQPRtWpKkADQ31ZFL2o8w==" hashValue="ApUL/aaVgW9u5YOuN6691O71emdGsUrNTQRtoAbZuvrMA7j50c8+prpzDv1PCYJ60dWfHDSEbjJBuhMutJoODQ==" algorithmName="SHA-512" password="A077"/>
  <autoFilter ref="C103:K1477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731" r:id="rId1" display="https://podminky.urs.cz/item/CS_URS_2024_01/711112001"/>
    <hyperlink ref="F907" r:id="rId2" display="https://podminky.urs.cz/item/CS_URS_2024_01/71313114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133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3272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ROUND((SUM(BE82:BE107)),  2)</f>
        <v>0</v>
      </c>
      <c r="G33" s="40"/>
      <c r="H33" s="40"/>
      <c r="I33" s="150">
        <v>0.20999999999999999</v>
      </c>
      <c r="J33" s="149">
        <f>ROUND(((SUM(BE82:BE107))*I33),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ROUND((SUM(BF82:BF107)),  2)</f>
        <v>0</v>
      </c>
      <c r="G34" s="40"/>
      <c r="H34" s="40"/>
      <c r="I34" s="150">
        <v>0.12</v>
      </c>
      <c r="J34" s="149">
        <f>ROUND(((SUM(BF82:BF107))*I34),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ROUND((SUM(BG82:BG107)),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ROUND((SUM(BH82:BH107)),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ROUND((SUM(BI82:BI107)),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05 01 - Areálová přípojka SLP - 01 Optická přípojka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3273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3274</v>
      </c>
      <c r="E61" s="170"/>
      <c r="F61" s="170"/>
      <c r="G61" s="170"/>
      <c r="H61" s="170"/>
      <c r="I61" s="170"/>
      <c r="J61" s="171">
        <f>J85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3275</v>
      </c>
      <c r="E62" s="170"/>
      <c r="F62" s="170"/>
      <c r="G62" s="170"/>
      <c r="H62" s="170"/>
      <c r="I62" s="170"/>
      <c r="J62" s="171">
        <f>J106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166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ZOO Hodonín, Pavilon Akvárií, rozpočet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135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IO 05 01 - Areálová přípojka SLP - 01 Optická přípojka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3. 4. 2024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30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28</v>
      </c>
      <c r="D79" s="42"/>
      <c r="E79" s="42"/>
      <c r="F79" s="29" t="str">
        <f>IF(E18="","",E18)</f>
        <v>Vyplň údaj</v>
      </c>
      <c r="G79" s="42"/>
      <c r="H79" s="42"/>
      <c r="I79" s="34" t="s">
        <v>32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0" customFormat="1" ht="29.28" customHeight="1">
      <c r="A81" s="173"/>
      <c r="B81" s="174"/>
      <c r="C81" s="175" t="s">
        <v>167</v>
      </c>
      <c r="D81" s="176" t="s">
        <v>54</v>
      </c>
      <c r="E81" s="176" t="s">
        <v>50</v>
      </c>
      <c r="F81" s="176" t="s">
        <v>51</v>
      </c>
      <c r="G81" s="176" t="s">
        <v>168</v>
      </c>
      <c r="H81" s="176" t="s">
        <v>169</v>
      </c>
      <c r="I81" s="176" t="s">
        <v>170</v>
      </c>
      <c r="J81" s="176" t="s">
        <v>139</v>
      </c>
      <c r="K81" s="177" t="s">
        <v>171</v>
      </c>
      <c r="L81" s="178"/>
      <c r="M81" s="94" t="s">
        <v>19</v>
      </c>
      <c r="N81" s="95" t="s">
        <v>39</v>
      </c>
      <c r="O81" s="95" t="s">
        <v>172</v>
      </c>
      <c r="P81" s="95" t="s">
        <v>173</v>
      </c>
      <c r="Q81" s="95" t="s">
        <v>174</v>
      </c>
      <c r="R81" s="95" t="s">
        <v>175</v>
      </c>
      <c r="S81" s="95" t="s">
        <v>176</v>
      </c>
      <c r="T81" s="96" t="s">
        <v>177</v>
      </c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</row>
    <row r="82" s="2" customFormat="1" ht="22.8" customHeight="1">
      <c r="A82" s="40"/>
      <c r="B82" s="41"/>
      <c r="C82" s="101" t="s">
        <v>178</v>
      </c>
      <c r="D82" s="42"/>
      <c r="E82" s="42"/>
      <c r="F82" s="42"/>
      <c r="G82" s="42"/>
      <c r="H82" s="42"/>
      <c r="I82" s="42"/>
      <c r="J82" s="179">
        <f>BK82</f>
        <v>0</v>
      </c>
      <c r="K82" s="42"/>
      <c r="L82" s="46"/>
      <c r="M82" s="97"/>
      <c r="N82" s="180"/>
      <c r="O82" s="98"/>
      <c r="P82" s="181">
        <f>P83+P85+P106</f>
        <v>0</v>
      </c>
      <c r="Q82" s="98"/>
      <c r="R82" s="181">
        <f>R83+R85+R106</f>
        <v>0</v>
      </c>
      <c r="S82" s="98"/>
      <c r="T82" s="182">
        <f>T83+T85+T106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68</v>
      </c>
      <c r="AU82" s="19" t="s">
        <v>140</v>
      </c>
      <c r="BK82" s="183">
        <f>BK83+BK85+BK106</f>
        <v>0</v>
      </c>
    </row>
    <row r="83" s="11" customFormat="1" ht="25.92" customHeight="1">
      <c r="A83" s="11"/>
      <c r="B83" s="184"/>
      <c r="C83" s="185"/>
      <c r="D83" s="186" t="s">
        <v>68</v>
      </c>
      <c r="E83" s="187" t="s">
        <v>3276</v>
      </c>
      <c r="F83" s="187" t="s">
        <v>2761</v>
      </c>
      <c r="G83" s="185"/>
      <c r="H83" s="185"/>
      <c r="I83" s="188"/>
      <c r="J83" s="189">
        <f>BK83</f>
        <v>0</v>
      </c>
      <c r="K83" s="185"/>
      <c r="L83" s="190"/>
      <c r="M83" s="191"/>
      <c r="N83" s="192"/>
      <c r="O83" s="192"/>
      <c r="P83" s="193">
        <f>P84</f>
        <v>0</v>
      </c>
      <c r="Q83" s="192"/>
      <c r="R83" s="193">
        <f>R84</f>
        <v>0</v>
      </c>
      <c r="S83" s="192"/>
      <c r="T83" s="194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5" t="s">
        <v>77</v>
      </c>
      <c r="AT83" s="196" t="s">
        <v>68</v>
      </c>
      <c r="AU83" s="196" t="s">
        <v>69</v>
      </c>
      <c r="AY83" s="195" t="s">
        <v>180</v>
      </c>
      <c r="BK83" s="197">
        <f>BK84</f>
        <v>0</v>
      </c>
    </row>
    <row r="84" s="2" customFormat="1" ht="21.75" customHeight="1">
      <c r="A84" s="40"/>
      <c r="B84" s="41"/>
      <c r="C84" s="198" t="s">
        <v>77</v>
      </c>
      <c r="D84" s="198" t="s">
        <v>181</v>
      </c>
      <c r="E84" s="199" t="s">
        <v>3277</v>
      </c>
      <c r="F84" s="200" t="s">
        <v>3278</v>
      </c>
      <c r="G84" s="201" t="s">
        <v>385</v>
      </c>
      <c r="H84" s="202">
        <v>89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79</v>
      </c>
    </row>
    <row r="85" s="11" customFormat="1" ht="25.92" customHeight="1">
      <c r="A85" s="11"/>
      <c r="B85" s="184"/>
      <c r="C85" s="185"/>
      <c r="D85" s="186" t="s">
        <v>68</v>
      </c>
      <c r="E85" s="187" t="s">
        <v>3279</v>
      </c>
      <c r="F85" s="187" t="s">
        <v>2767</v>
      </c>
      <c r="G85" s="185"/>
      <c r="H85" s="185"/>
      <c r="I85" s="188"/>
      <c r="J85" s="189">
        <f>BK85</f>
        <v>0</v>
      </c>
      <c r="K85" s="185"/>
      <c r="L85" s="190"/>
      <c r="M85" s="191"/>
      <c r="N85" s="192"/>
      <c r="O85" s="192"/>
      <c r="P85" s="193">
        <f>SUM(P86:P105)</f>
        <v>0</v>
      </c>
      <c r="Q85" s="192"/>
      <c r="R85" s="193">
        <f>SUM(R86:R105)</f>
        <v>0</v>
      </c>
      <c r="S85" s="192"/>
      <c r="T85" s="194">
        <f>SUM(T86:T105)</f>
        <v>0</v>
      </c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R85" s="195" t="s">
        <v>77</v>
      </c>
      <c r="AT85" s="196" t="s">
        <v>68</v>
      </c>
      <c r="AU85" s="196" t="s">
        <v>69</v>
      </c>
      <c r="AY85" s="195" t="s">
        <v>180</v>
      </c>
      <c r="BK85" s="197">
        <f>SUM(BK86:BK105)</f>
        <v>0</v>
      </c>
    </row>
    <row r="86" s="2" customFormat="1" ht="16.5" customHeight="1">
      <c r="A86" s="40"/>
      <c r="B86" s="41"/>
      <c r="C86" s="198" t="s">
        <v>79</v>
      </c>
      <c r="D86" s="198" t="s">
        <v>181</v>
      </c>
      <c r="E86" s="199" t="s">
        <v>3280</v>
      </c>
      <c r="F86" s="200" t="s">
        <v>3281</v>
      </c>
      <c r="G86" s="201" t="s">
        <v>385</v>
      </c>
      <c r="H86" s="202">
        <v>55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185</v>
      </c>
    </row>
    <row r="87" s="2" customFormat="1" ht="16.5" customHeight="1">
      <c r="A87" s="40"/>
      <c r="B87" s="41"/>
      <c r="C87" s="198" t="s">
        <v>195</v>
      </c>
      <c r="D87" s="198" t="s">
        <v>181</v>
      </c>
      <c r="E87" s="199" t="s">
        <v>3282</v>
      </c>
      <c r="F87" s="200" t="s">
        <v>3283</v>
      </c>
      <c r="G87" s="201" t="s">
        <v>385</v>
      </c>
      <c r="H87" s="202">
        <v>35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198</v>
      </c>
    </row>
    <row r="88" s="2" customFormat="1" ht="16.5" customHeight="1">
      <c r="A88" s="40"/>
      <c r="B88" s="41"/>
      <c r="C88" s="198" t="s">
        <v>185</v>
      </c>
      <c r="D88" s="198" t="s">
        <v>181</v>
      </c>
      <c r="E88" s="199" t="s">
        <v>3284</v>
      </c>
      <c r="F88" s="200" t="s">
        <v>3285</v>
      </c>
      <c r="G88" s="201" t="s">
        <v>716</v>
      </c>
      <c r="H88" s="202">
        <v>2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185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185</v>
      </c>
      <c r="BM88" s="209" t="s">
        <v>201</v>
      </c>
    </row>
    <row r="89" s="2" customFormat="1" ht="16.5" customHeight="1">
      <c r="A89" s="40"/>
      <c r="B89" s="41"/>
      <c r="C89" s="198" t="s">
        <v>202</v>
      </c>
      <c r="D89" s="198" t="s">
        <v>181</v>
      </c>
      <c r="E89" s="199" t="s">
        <v>3286</v>
      </c>
      <c r="F89" s="200" t="s">
        <v>3287</v>
      </c>
      <c r="G89" s="201" t="s">
        <v>385</v>
      </c>
      <c r="H89" s="202">
        <v>27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205</v>
      </c>
    </row>
    <row r="90" s="2" customFormat="1" ht="16.5" customHeight="1">
      <c r="A90" s="40"/>
      <c r="B90" s="41"/>
      <c r="C90" s="198" t="s">
        <v>198</v>
      </c>
      <c r="D90" s="198" t="s">
        <v>181</v>
      </c>
      <c r="E90" s="199" t="s">
        <v>3288</v>
      </c>
      <c r="F90" s="200" t="s">
        <v>3289</v>
      </c>
      <c r="G90" s="201" t="s">
        <v>385</v>
      </c>
      <c r="H90" s="202">
        <v>27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8</v>
      </c>
    </row>
    <row r="91" s="2" customFormat="1" ht="16.5" customHeight="1">
      <c r="A91" s="40"/>
      <c r="B91" s="41"/>
      <c r="C91" s="198" t="s">
        <v>209</v>
      </c>
      <c r="D91" s="198" t="s">
        <v>181</v>
      </c>
      <c r="E91" s="199" t="s">
        <v>3290</v>
      </c>
      <c r="F91" s="200" t="s">
        <v>3291</v>
      </c>
      <c r="G91" s="201" t="s">
        <v>385</v>
      </c>
      <c r="H91" s="202">
        <v>27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212</v>
      </c>
    </row>
    <row r="92" s="2" customFormat="1" ht="16.5" customHeight="1">
      <c r="A92" s="40"/>
      <c r="B92" s="41"/>
      <c r="C92" s="198" t="s">
        <v>201</v>
      </c>
      <c r="D92" s="198" t="s">
        <v>181</v>
      </c>
      <c r="E92" s="199" t="s">
        <v>3292</v>
      </c>
      <c r="F92" s="200" t="s">
        <v>3293</v>
      </c>
      <c r="G92" s="201" t="s">
        <v>307</v>
      </c>
      <c r="H92" s="202">
        <v>20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216</v>
      </c>
    </row>
    <row r="93" s="2" customFormat="1" ht="16.5" customHeight="1">
      <c r="A93" s="40"/>
      <c r="B93" s="41"/>
      <c r="C93" s="198" t="s">
        <v>220</v>
      </c>
      <c r="D93" s="198" t="s">
        <v>181</v>
      </c>
      <c r="E93" s="199" t="s">
        <v>3294</v>
      </c>
      <c r="F93" s="200" t="s">
        <v>3295</v>
      </c>
      <c r="G93" s="201" t="s">
        <v>307</v>
      </c>
      <c r="H93" s="202">
        <v>20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223</v>
      </c>
    </row>
    <row r="94" s="2" customFormat="1" ht="16.5" customHeight="1">
      <c r="A94" s="40"/>
      <c r="B94" s="41"/>
      <c r="C94" s="198" t="s">
        <v>205</v>
      </c>
      <c r="D94" s="198" t="s">
        <v>181</v>
      </c>
      <c r="E94" s="199" t="s">
        <v>3296</v>
      </c>
      <c r="F94" s="200" t="s">
        <v>3297</v>
      </c>
      <c r="G94" s="201" t="s">
        <v>385</v>
      </c>
      <c r="H94" s="202">
        <v>27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228</v>
      </c>
    </row>
    <row r="95" s="2" customFormat="1" ht="16.5" customHeight="1">
      <c r="A95" s="40"/>
      <c r="B95" s="41"/>
      <c r="C95" s="198" t="s">
        <v>229</v>
      </c>
      <c r="D95" s="198" t="s">
        <v>181</v>
      </c>
      <c r="E95" s="199" t="s">
        <v>3298</v>
      </c>
      <c r="F95" s="200" t="s">
        <v>3299</v>
      </c>
      <c r="G95" s="201" t="s">
        <v>716</v>
      </c>
      <c r="H95" s="202">
        <v>16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232</v>
      </c>
    </row>
    <row r="96" s="2" customFormat="1" ht="16.5" customHeight="1">
      <c r="A96" s="40"/>
      <c r="B96" s="41"/>
      <c r="C96" s="198" t="s">
        <v>8</v>
      </c>
      <c r="D96" s="198" t="s">
        <v>181</v>
      </c>
      <c r="E96" s="199" t="s">
        <v>3300</v>
      </c>
      <c r="F96" s="200" t="s">
        <v>3301</v>
      </c>
      <c r="G96" s="201" t="s">
        <v>716</v>
      </c>
      <c r="H96" s="202">
        <v>55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236</v>
      </c>
    </row>
    <row r="97" s="2" customFormat="1" ht="21.75" customHeight="1">
      <c r="A97" s="40"/>
      <c r="B97" s="41"/>
      <c r="C97" s="198" t="s">
        <v>263</v>
      </c>
      <c r="D97" s="198" t="s">
        <v>181</v>
      </c>
      <c r="E97" s="199" t="s">
        <v>3302</v>
      </c>
      <c r="F97" s="200" t="s">
        <v>3303</v>
      </c>
      <c r="G97" s="201" t="s">
        <v>227</v>
      </c>
      <c r="H97" s="202">
        <v>2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266</v>
      </c>
    </row>
    <row r="98" s="2" customFormat="1" ht="16.5" customHeight="1">
      <c r="A98" s="40"/>
      <c r="B98" s="41"/>
      <c r="C98" s="198" t="s">
        <v>212</v>
      </c>
      <c r="D98" s="198" t="s">
        <v>181</v>
      </c>
      <c r="E98" s="199" t="s">
        <v>3304</v>
      </c>
      <c r="F98" s="200" t="s">
        <v>3305</v>
      </c>
      <c r="G98" s="201" t="s">
        <v>385</v>
      </c>
      <c r="H98" s="202">
        <v>89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275</v>
      </c>
    </row>
    <row r="99" s="2" customFormat="1" ht="16.5" customHeight="1">
      <c r="A99" s="40"/>
      <c r="B99" s="41"/>
      <c r="C99" s="198" t="s">
        <v>304</v>
      </c>
      <c r="D99" s="198" t="s">
        <v>181</v>
      </c>
      <c r="E99" s="199" t="s">
        <v>3306</v>
      </c>
      <c r="F99" s="200" t="s">
        <v>3307</v>
      </c>
      <c r="G99" s="201" t="s">
        <v>227</v>
      </c>
      <c r="H99" s="202">
        <v>2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308</v>
      </c>
    </row>
    <row r="100" s="2" customFormat="1" ht="16.5" customHeight="1">
      <c r="A100" s="40"/>
      <c r="B100" s="41"/>
      <c r="C100" s="198" t="s">
        <v>216</v>
      </c>
      <c r="D100" s="198" t="s">
        <v>181</v>
      </c>
      <c r="E100" s="199" t="s">
        <v>3308</v>
      </c>
      <c r="F100" s="200" t="s">
        <v>2781</v>
      </c>
      <c r="G100" s="201" t="s">
        <v>716</v>
      </c>
      <c r="H100" s="202">
        <v>2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315</v>
      </c>
    </row>
    <row r="101" s="2" customFormat="1" ht="16.5" customHeight="1">
      <c r="A101" s="40"/>
      <c r="B101" s="41"/>
      <c r="C101" s="198" t="s">
        <v>317</v>
      </c>
      <c r="D101" s="198" t="s">
        <v>181</v>
      </c>
      <c r="E101" s="199" t="s">
        <v>3309</v>
      </c>
      <c r="F101" s="200" t="s">
        <v>2776</v>
      </c>
      <c r="G101" s="201" t="s">
        <v>227</v>
      </c>
      <c r="H101" s="202">
        <v>1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321</v>
      </c>
    </row>
    <row r="102" s="2" customFormat="1" ht="16.5" customHeight="1">
      <c r="A102" s="40"/>
      <c r="B102" s="41"/>
      <c r="C102" s="198" t="s">
        <v>223</v>
      </c>
      <c r="D102" s="198" t="s">
        <v>181</v>
      </c>
      <c r="E102" s="199" t="s">
        <v>3310</v>
      </c>
      <c r="F102" s="200" t="s">
        <v>2777</v>
      </c>
      <c r="G102" s="201" t="s">
        <v>1704</v>
      </c>
      <c r="H102" s="202">
        <v>4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330</v>
      </c>
    </row>
    <row r="103" s="2" customFormat="1" ht="16.5" customHeight="1">
      <c r="A103" s="40"/>
      <c r="B103" s="41"/>
      <c r="C103" s="198" t="s">
        <v>352</v>
      </c>
      <c r="D103" s="198" t="s">
        <v>181</v>
      </c>
      <c r="E103" s="199" t="s">
        <v>3311</v>
      </c>
      <c r="F103" s="200" t="s">
        <v>3312</v>
      </c>
      <c r="G103" s="201" t="s">
        <v>716</v>
      </c>
      <c r="H103" s="202">
        <v>24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355</v>
      </c>
    </row>
    <row r="104" s="2" customFormat="1" ht="16.5" customHeight="1">
      <c r="A104" s="40"/>
      <c r="B104" s="41"/>
      <c r="C104" s="198" t="s">
        <v>228</v>
      </c>
      <c r="D104" s="198" t="s">
        <v>181</v>
      </c>
      <c r="E104" s="199" t="s">
        <v>3313</v>
      </c>
      <c r="F104" s="200" t="s">
        <v>2779</v>
      </c>
      <c r="G104" s="201" t="s">
        <v>716</v>
      </c>
      <c r="H104" s="202">
        <v>48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378</v>
      </c>
    </row>
    <row r="105" s="2" customFormat="1" ht="16.5" customHeight="1">
      <c r="A105" s="40"/>
      <c r="B105" s="41"/>
      <c r="C105" s="198" t="s">
        <v>7</v>
      </c>
      <c r="D105" s="198" t="s">
        <v>181</v>
      </c>
      <c r="E105" s="199" t="s">
        <v>3314</v>
      </c>
      <c r="F105" s="200" t="s">
        <v>3315</v>
      </c>
      <c r="G105" s="201" t="s">
        <v>716</v>
      </c>
      <c r="H105" s="202">
        <v>12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381</v>
      </c>
    </row>
    <row r="106" s="11" customFormat="1" ht="25.92" customHeight="1">
      <c r="A106" s="11"/>
      <c r="B106" s="184"/>
      <c r="C106" s="185"/>
      <c r="D106" s="186" t="s">
        <v>68</v>
      </c>
      <c r="E106" s="187" t="s">
        <v>3316</v>
      </c>
      <c r="F106" s="187" t="s">
        <v>2785</v>
      </c>
      <c r="G106" s="185"/>
      <c r="H106" s="185"/>
      <c r="I106" s="188"/>
      <c r="J106" s="189">
        <f>BK106</f>
        <v>0</v>
      </c>
      <c r="K106" s="185"/>
      <c r="L106" s="190"/>
      <c r="M106" s="191"/>
      <c r="N106" s="192"/>
      <c r="O106" s="192"/>
      <c r="P106" s="193">
        <f>P107</f>
        <v>0</v>
      </c>
      <c r="Q106" s="192"/>
      <c r="R106" s="193">
        <f>R107</f>
        <v>0</v>
      </c>
      <c r="S106" s="192"/>
      <c r="T106" s="194">
        <f>T107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5" t="s">
        <v>77</v>
      </c>
      <c r="AT106" s="196" t="s">
        <v>68</v>
      </c>
      <c r="AU106" s="196" t="s">
        <v>69</v>
      </c>
      <c r="AY106" s="195" t="s">
        <v>180</v>
      </c>
      <c r="BK106" s="197">
        <f>BK107</f>
        <v>0</v>
      </c>
    </row>
    <row r="107" s="2" customFormat="1" ht="24.15" customHeight="1">
      <c r="A107" s="40"/>
      <c r="B107" s="41"/>
      <c r="C107" s="198" t="s">
        <v>232</v>
      </c>
      <c r="D107" s="198" t="s">
        <v>181</v>
      </c>
      <c r="E107" s="199" t="s">
        <v>3317</v>
      </c>
      <c r="F107" s="200" t="s">
        <v>3318</v>
      </c>
      <c r="G107" s="201" t="s">
        <v>716</v>
      </c>
      <c r="H107" s="202">
        <v>2</v>
      </c>
      <c r="I107" s="203"/>
      <c r="J107" s="204">
        <f>ROUND(I107*H107,2)</f>
        <v>0</v>
      </c>
      <c r="K107" s="200" t="s">
        <v>19</v>
      </c>
      <c r="L107" s="46"/>
      <c r="M107" s="277" t="s">
        <v>19</v>
      </c>
      <c r="N107" s="278" t="s">
        <v>40</v>
      </c>
      <c r="O107" s="275"/>
      <c r="P107" s="279">
        <f>O107*H107</f>
        <v>0</v>
      </c>
      <c r="Q107" s="279">
        <v>0</v>
      </c>
      <c r="R107" s="279">
        <f>Q107*H107</f>
        <v>0</v>
      </c>
      <c r="S107" s="279">
        <v>0</v>
      </c>
      <c r="T107" s="28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386</v>
      </c>
    </row>
    <row r="108" s="2" customFormat="1" ht="6.96" customHeight="1">
      <c r="A108" s="40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46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sheetProtection sheet="1" autoFilter="0" formatColumns="0" formatRows="0" objects="1" scenarios="1" spinCount="100000" saltValue="4dWgXh525pmTH/zVLJPOrApSAhRCbGK4yd5M8OEVLv0gX3banBeSbAMEdppObcj4VujCVgryrX8eMCTHW/D0FA==" hashValue="vU1b3wLWcPwtWN3n4H5JpNh2wwf7wV9O80x+Do1gwBdohGjdEjRgSoxI89tKQY3GerNmFQZG4g7PsJM7wqV5nQ==" algorithmName="SHA-512" password="A077"/>
  <autoFilter ref="C81:K10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1" customWidth="1"/>
    <col min="2" max="2" width="1.667969" style="281" customWidth="1"/>
    <col min="3" max="4" width="5" style="281" customWidth="1"/>
    <col min="5" max="5" width="11.66016" style="281" customWidth="1"/>
    <col min="6" max="6" width="9.160156" style="281" customWidth="1"/>
    <col min="7" max="7" width="5" style="281" customWidth="1"/>
    <col min="8" max="8" width="77.83203" style="281" customWidth="1"/>
    <col min="9" max="10" width="20" style="281" customWidth="1"/>
    <col min="11" max="11" width="1.667969" style="281" customWidth="1"/>
  </cols>
  <sheetData>
    <row r="1" s="1" customFormat="1" ht="37.5" customHeight="1"/>
    <row r="2" s="1" customFormat="1" ht="7.5" customHeight="1">
      <c r="B2" s="282"/>
      <c r="C2" s="283"/>
      <c r="D2" s="283"/>
      <c r="E2" s="283"/>
      <c r="F2" s="283"/>
      <c r="G2" s="283"/>
      <c r="H2" s="283"/>
      <c r="I2" s="283"/>
      <c r="J2" s="283"/>
      <c r="K2" s="284"/>
    </row>
    <row r="3" s="16" customFormat="1" ht="45" customHeight="1">
      <c r="B3" s="285"/>
      <c r="C3" s="286" t="s">
        <v>3319</v>
      </c>
      <c r="D3" s="286"/>
      <c r="E3" s="286"/>
      <c r="F3" s="286"/>
      <c r="G3" s="286"/>
      <c r="H3" s="286"/>
      <c r="I3" s="286"/>
      <c r="J3" s="286"/>
      <c r="K3" s="287"/>
    </row>
    <row r="4" s="1" customFormat="1" ht="25.5" customHeight="1">
      <c r="B4" s="288"/>
      <c r="C4" s="289" t="s">
        <v>3320</v>
      </c>
      <c r="D4" s="289"/>
      <c r="E4" s="289"/>
      <c r="F4" s="289"/>
      <c r="G4" s="289"/>
      <c r="H4" s="289"/>
      <c r="I4" s="289"/>
      <c r="J4" s="289"/>
      <c r="K4" s="290"/>
    </row>
    <row r="5" s="1" customFormat="1" ht="5.25" customHeight="1">
      <c r="B5" s="288"/>
      <c r="C5" s="291"/>
      <c r="D5" s="291"/>
      <c r="E5" s="291"/>
      <c r="F5" s="291"/>
      <c r="G5" s="291"/>
      <c r="H5" s="291"/>
      <c r="I5" s="291"/>
      <c r="J5" s="291"/>
      <c r="K5" s="290"/>
    </row>
    <row r="6" s="1" customFormat="1" ht="15" customHeight="1">
      <c r="B6" s="288"/>
      <c r="C6" s="292" t="s">
        <v>3321</v>
      </c>
      <c r="D6" s="292"/>
      <c r="E6" s="292"/>
      <c r="F6" s="292"/>
      <c r="G6" s="292"/>
      <c r="H6" s="292"/>
      <c r="I6" s="292"/>
      <c r="J6" s="292"/>
      <c r="K6" s="290"/>
    </row>
    <row r="7" s="1" customFormat="1" ht="15" customHeight="1">
      <c r="B7" s="293"/>
      <c r="C7" s="292" t="s">
        <v>3322</v>
      </c>
      <c r="D7" s="292"/>
      <c r="E7" s="292"/>
      <c r="F7" s="292"/>
      <c r="G7" s="292"/>
      <c r="H7" s="292"/>
      <c r="I7" s="292"/>
      <c r="J7" s="292"/>
      <c r="K7" s="290"/>
    </row>
    <row r="8" s="1" customFormat="1" ht="12.75" customHeight="1">
      <c r="B8" s="293"/>
      <c r="C8" s="292"/>
      <c r="D8" s="292"/>
      <c r="E8" s="292"/>
      <c r="F8" s="292"/>
      <c r="G8" s="292"/>
      <c r="H8" s="292"/>
      <c r="I8" s="292"/>
      <c r="J8" s="292"/>
      <c r="K8" s="290"/>
    </row>
    <row r="9" s="1" customFormat="1" ht="15" customHeight="1">
      <c r="B9" s="293"/>
      <c r="C9" s="292" t="s">
        <v>3323</v>
      </c>
      <c r="D9" s="292"/>
      <c r="E9" s="292"/>
      <c r="F9" s="292"/>
      <c r="G9" s="292"/>
      <c r="H9" s="292"/>
      <c r="I9" s="292"/>
      <c r="J9" s="292"/>
      <c r="K9" s="290"/>
    </row>
    <row r="10" s="1" customFormat="1" ht="15" customHeight="1">
      <c r="B10" s="293"/>
      <c r="C10" s="292"/>
      <c r="D10" s="292" t="s">
        <v>3324</v>
      </c>
      <c r="E10" s="292"/>
      <c r="F10" s="292"/>
      <c r="G10" s="292"/>
      <c r="H10" s="292"/>
      <c r="I10" s="292"/>
      <c r="J10" s="292"/>
      <c r="K10" s="290"/>
    </row>
    <row r="11" s="1" customFormat="1" ht="15" customHeight="1">
      <c r="B11" s="293"/>
      <c r="C11" s="294"/>
      <c r="D11" s="292" t="s">
        <v>3325</v>
      </c>
      <c r="E11" s="292"/>
      <c r="F11" s="292"/>
      <c r="G11" s="292"/>
      <c r="H11" s="292"/>
      <c r="I11" s="292"/>
      <c r="J11" s="292"/>
      <c r="K11" s="290"/>
    </row>
    <row r="12" s="1" customFormat="1" ht="15" customHeight="1">
      <c r="B12" s="293"/>
      <c r="C12" s="294"/>
      <c r="D12" s="292"/>
      <c r="E12" s="292"/>
      <c r="F12" s="292"/>
      <c r="G12" s="292"/>
      <c r="H12" s="292"/>
      <c r="I12" s="292"/>
      <c r="J12" s="292"/>
      <c r="K12" s="290"/>
    </row>
    <row r="13" s="1" customFormat="1" ht="15" customHeight="1">
      <c r="B13" s="293"/>
      <c r="C13" s="294"/>
      <c r="D13" s="295" t="s">
        <v>3326</v>
      </c>
      <c r="E13" s="292"/>
      <c r="F13" s="292"/>
      <c r="G13" s="292"/>
      <c r="H13" s="292"/>
      <c r="I13" s="292"/>
      <c r="J13" s="292"/>
      <c r="K13" s="290"/>
    </row>
    <row r="14" s="1" customFormat="1" ht="12.75" customHeight="1">
      <c r="B14" s="293"/>
      <c r="C14" s="294"/>
      <c r="D14" s="294"/>
      <c r="E14" s="294"/>
      <c r="F14" s="294"/>
      <c r="G14" s="294"/>
      <c r="H14" s="294"/>
      <c r="I14" s="294"/>
      <c r="J14" s="294"/>
      <c r="K14" s="290"/>
    </row>
    <row r="15" s="1" customFormat="1" ht="15" customHeight="1">
      <c r="B15" s="293"/>
      <c r="C15" s="294"/>
      <c r="D15" s="292" t="s">
        <v>3327</v>
      </c>
      <c r="E15" s="292"/>
      <c r="F15" s="292"/>
      <c r="G15" s="292"/>
      <c r="H15" s="292"/>
      <c r="I15" s="292"/>
      <c r="J15" s="292"/>
      <c r="K15" s="290"/>
    </row>
    <row r="16" s="1" customFormat="1" ht="15" customHeight="1">
      <c r="B16" s="293"/>
      <c r="C16" s="294"/>
      <c r="D16" s="292" t="s">
        <v>3328</v>
      </c>
      <c r="E16" s="292"/>
      <c r="F16" s="292"/>
      <c r="G16" s="292"/>
      <c r="H16" s="292"/>
      <c r="I16" s="292"/>
      <c r="J16" s="292"/>
      <c r="K16" s="290"/>
    </row>
    <row r="17" s="1" customFormat="1" ht="15" customHeight="1">
      <c r="B17" s="293"/>
      <c r="C17" s="294"/>
      <c r="D17" s="292" t="s">
        <v>3329</v>
      </c>
      <c r="E17" s="292"/>
      <c r="F17" s="292"/>
      <c r="G17" s="292"/>
      <c r="H17" s="292"/>
      <c r="I17" s="292"/>
      <c r="J17" s="292"/>
      <c r="K17" s="290"/>
    </row>
    <row r="18" s="1" customFormat="1" ht="15" customHeight="1">
      <c r="B18" s="293"/>
      <c r="C18" s="294"/>
      <c r="D18" s="294"/>
      <c r="E18" s="296" t="s">
        <v>76</v>
      </c>
      <c r="F18" s="292" t="s">
        <v>3330</v>
      </c>
      <c r="G18" s="292"/>
      <c r="H18" s="292"/>
      <c r="I18" s="292"/>
      <c r="J18" s="292"/>
      <c r="K18" s="290"/>
    </row>
    <row r="19" s="1" customFormat="1" ht="15" customHeight="1">
      <c r="B19" s="293"/>
      <c r="C19" s="294"/>
      <c r="D19" s="294"/>
      <c r="E19" s="296" t="s">
        <v>3331</v>
      </c>
      <c r="F19" s="292" t="s">
        <v>3332</v>
      </c>
      <c r="G19" s="292"/>
      <c r="H19" s="292"/>
      <c r="I19" s="292"/>
      <c r="J19" s="292"/>
      <c r="K19" s="290"/>
    </row>
    <row r="20" s="1" customFormat="1" ht="15" customHeight="1">
      <c r="B20" s="293"/>
      <c r="C20" s="294"/>
      <c r="D20" s="294"/>
      <c r="E20" s="296" t="s">
        <v>3333</v>
      </c>
      <c r="F20" s="292" t="s">
        <v>3334</v>
      </c>
      <c r="G20" s="292"/>
      <c r="H20" s="292"/>
      <c r="I20" s="292"/>
      <c r="J20" s="292"/>
      <c r="K20" s="290"/>
    </row>
    <row r="21" s="1" customFormat="1" ht="15" customHeight="1">
      <c r="B21" s="293"/>
      <c r="C21" s="294"/>
      <c r="D21" s="294"/>
      <c r="E21" s="296" t="s">
        <v>3335</v>
      </c>
      <c r="F21" s="292" t="s">
        <v>3336</v>
      </c>
      <c r="G21" s="292"/>
      <c r="H21" s="292"/>
      <c r="I21" s="292"/>
      <c r="J21" s="292"/>
      <c r="K21" s="290"/>
    </row>
    <row r="22" s="1" customFormat="1" ht="15" customHeight="1">
      <c r="B22" s="293"/>
      <c r="C22" s="294"/>
      <c r="D22" s="294"/>
      <c r="E22" s="296" t="s">
        <v>3337</v>
      </c>
      <c r="F22" s="292" t="s">
        <v>1372</v>
      </c>
      <c r="G22" s="292"/>
      <c r="H22" s="292"/>
      <c r="I22" s="292"/>
      <c r="J22" s="292"/>
      <c r="K22" s="290"/>
    </row>
    <row r="23" s="1" customFormat="1" ht="15" customHeight="1">
      <c r="B23" s="293"/>
      <c r="C23" s="294"/>
      <c r="D23" s="294"/>
      <c r="E23" s="296" t="s">
        <v>3338</v>
      </c>
      <c r="F23" s="292" t="s">
        <v>3339</v>
      </c>
      <c r="G23" s="292"/>
      <c r="H23" s="292"/>
      <c r="I23" s="292"/>
      <c r="J23" s="292"/>
      <c r="K23" s="290"/>
    </row>
    <row r="24" s="1" customFormat="1" ht="12.75" customHeight="1">
      <c r="B24" s="293"/>
      <c r="C24" s="294"/>
      <c r="D24" s="294"/>
      <c r="E24" s="294"/>
      <c r="F24" s="294"/>
      <c r="G24" s="294"/>
      <c r="H24" s="294"/>
      <c r="I24" s="294"/>
      <c r="J24" s="294"/>
      <c r="K24" s="290"/>
    </row>
    <row r="25" s="1" customFormat="1" ht="15" customHeight="1">
      <c r="B25" s="293"/>
      <c r="C25" s="292" t="s">
        <v>3340</v>
      </c>
      <c r="D25" s="292"/>
      <c r="E25" s="292"/>
      <c r="F25" s="292"/>
      <c r="G25" s="292"/>
      <c r="H25" s="292"/>
      <c r="I25" s="292"/>
      <c r="J25" s="292"/>
      <c r="K25" s="290"/>
    </row>
    <row r="26" s="1" customFormat="1" ht="15" customHeight="1">
      <c r="B26" s="293"/>
      <c r="C26" s="292" t="s">
        <v>3341</v>
      </c>
      <c r="D26" s="292"/>
      <c r="E26" s="292"/>
      <c r="F26" s="292"/>
      <c r="G26" s="292"/>
      <c r="H26" s="292"/>
      <c r="I26" s="292"/>
      <c r="J26" s="292"/>
      <c r="K26" s="290"/>
    </row>
    <row r="27" s="1" customFormat="1" ht="15" customHeight="1">
      <c r="B27" s="293"/>
      <c r="C27" s="292"/>
      <c r="D27" s="292" t="s">
        <v>3342</v>
      </c>
      <c r="E27" s="292"/>
      <c r="F27" s="292"/>
      <c r="G27" s="292"/>
      <c r="H27" s="292"/>
      <c r="I27" s="292"/>
      <c r="J27" s="292"/>
      <c r="K27" s="290"/>
    </row>
    <row r="28" s="1" customFormat="1" ht="15" customHeight="1">
      <c r="B28" s="293"/>
      <c r="C28" s="294"/>
      <c r="D28" s="292" t="s">
        <v>3343</v>
      </c>
      <c r="E28" s="292"/>
      <c r="F28" s="292"/>
      <c r="G28" s="292"/>
      <c r="H28" s="292"/>
      <c r="I28" s="292"/>
      <c r="J28" s="292"/>
      <c r="K28" s="290"/>
    </row>
    <row r="29" s="1" customFormat="1" ht="12.75" customHeight="1">
      <c r="B29" s="293"/>
      <c r="C29" s="294"/>
      <c r="D29" s="294"/>
      <c r="E29" s="294"/>
      <c r="F29" s="294"/>
      <c r="G29" s="294"/>
      <c r="H29" s="294"/>
      <c r="I29" s="294"/>
      <c r="J29" s="294"/>
      <c r="K29" s="290"/>
    </row>
    <row r="30" s="1" customFormat="1" ht="15" customHeight="1">
      <c r="B30" s="293"/>
      <c r="C30" s="294"/>
      <c r="D30" s="292" t="s">
        <v>3344</v>
      </c>
      <c r="E30" s="292"/>
      <c r="F30" s="292"/>
      <c r="G30" s="292"/>
      <c r="H30" s="292"/>
      <c r="I30" s="292"/>
      <c r="J30" s="292"/>
      <c r="K30" s="290"/>
    </row>
    <row r="31" s="1" customFormat="1" ht="15" customHeight="1">
      <c r="B31" s="293"/>
      <c r="C31" s="294"/>
      <c r="D31" s="292" t="s">
        <v>3345</v>
      </c>
      <c r="E31" s="292"/>
      <c r="F31" s="292"/>
      <c r="G31" s="292"/>
      <c r="H31" s="292"/>
      <c r="I31" s="292"/>
      <c r="J31" s="292"/>
      <c r="K31" s="290"/>
    </row>
    <row r="32" s="1" customFormat="1" ht="12.75" customHeight="1">
      <c r="B32" s="293"/>
      <c r="C32" s="294"/>
      <c r="D32" s="294"/>
      <c r="E32" s="294"/>
      <c r="F32" s="294"/>
      <c r="G32" s="294"/>
      <c r="H32" s="294"/>
      <c r="I32" s="294"/>
      <c r="J32" s="294"/>
      <c r="K32" s="290"/>
    </row>
    <row r="33" s="1" customFormat="1" ht="15" customHeight="1">
      <c r="B33" s="293"/>
      <c r="C33" s="294"/>
      <c r="D33" s="292" t="s">
        <v>3346</v>
      </c>
      <c r="E33" s="292"/>
      <c r="F33" s="292"/>
      <c r="G33" s="292"/>
      <c r="H33" s="292"/>
      <c r="I33" s="292"/>
      <c r="J33" s="292"/>
      <c r="K33" s="290"/>
    </row>
    <row r="34" s="1" customFormat="1" ht="15" customHeight="1">
      <c r="B34" s="293"/>
      <c r="C34" s="294"/>
      <c r="D34" s="292" t="s">
        <v>3347</v>
      </c>
      <c r="E34" s="292"/>
      <c r="F34" s="292"/>
      <c r="G34" s="292"/>
      <c r="H34" s="292"/>
      <c r="I34" s="292"/>
      <c r="J34" s="292"/>
      <c r="K34" s="290"/>
    </row>
    <row r="35" s="1" customFormat="1" ht="15" customHeight="1">
      <c r="B35" s="293"/>
      <c r="C35" s="294"/>
      <c r="D35" s="292" t="s">
        <v>3348</v>
      </c>
      <c r="E35" s="292"/>
      <c r="F35" s="292"/>
      <c r="G35" s="292"/>
      <c r="H35" s="292"/>
      <c r="I35" s="292"/>
      <c r="J35" s="292"/>
      <c r="K35" s="290"/>
    </row>
    <row r="36" s="1" customFormat="1" ht="15" customHeight="1">
      <c r="B36" s="293"/>
      <c r="C36" s="294"/>
      <c r="D36" s="292"/>
      <c r="E36" s="295" t="s">
        <v>167</v>
      </c>
      <c r="F36" s="292"/>
      <c r="G36" s="292" t="s">
        <v>3349</v>
      </c>
      <c r="H36" s="292"/>
      <c r="I36" s="292"/>
      <c r="J36" s="292"/>
      <c r="K36" s="290"/>
    </row>
    <row r="37" s="1" customFormat="1" ht="30.75" customHeight="1">
      <c r="B37" s="293"/>
      <c r="C37" s="294"/>
      <c r="D37" s="292"/>
      <c r="E37" s="295" t="s">
        <v>3350</v>
      </c>
      <c r="F37" s="292"/>
      <c r="G37" s="292" t="s">
        <v>3351</v>
      </c>
      <c r="H37" s="292"/>
      <c r="I37" s="292"/>
      <c r="J37" s="292"/>
      <c r="K37" s="290"/>
    </row>
    <row r="38" s="1" customFormat="1" ht="15" customHeight="1">
      <c r="B38" s="293"/>
      <c r="C38" s="294"/>
      <c r="D38" s="292"/>
      <c r="E38" s="295" t="s">
        <v>50</v>
      </c>
      <c r="F38" s="292"/>
      <c r="G38" s="292" t="s">
        <v>3352</v>
      </c>
      <c r="H38" s="292"/>
      <c r="I38" s="292"/>
      <c r="J38" s="292"/>
      <c r="K38" s="290"/>
    </row>
    <row r="39" s="1" customFormat="1" ht="15" customHeight="1">
      <c r="B39" s="293"/>
      <c r="C39" s="294"/>
      <c r="D39" s="292"/>
      <c r="E39" s="295" t="s">
        <v>51</v>
      </c>
      <c r="F39" s="292"/>
      <c r="G39" s="292" t="s">
        <v>3353</v>
      </c>
      <c r="H39" s="292"/>
      <c r="I39" s="292"/>
      <c r="J39" s="292"/>
      <c r="K39" s="290"/>
    </row>
    <row r="40" s="1" customFormat="1" ht="15" customHeight="1">
      <c r="B40" s="293"/>
      <c r="C40" s="294"/>
      <c r="D40" s="292"/>
      <c r="E40" s="295" t="s">
        <v>168</v>
      </c>
      <c r="F40" s="292"/>
      <c r="G40" s="292" t="s">
        <v>3354</v>
      </c>
      <c r="H40" s="292"/>
      <c r="I40" s="292"/>
      <c r="J40" s="292"/>
      <c r="K40" s="290"/>
    </row>
    <row r="41" s="1" customFormat="1" ht="15" customHeight="1">
      <c r="B41" s="293"/>
      <c r="C41" s="294"/>
      <c r="D41" s="292"/>
      <c r="E41" s="295" t="s">
        <v>169</v>
      </c>
      <c r="F41" s="292"/>
      <c r="G41" s="292" t="s">
        <v>3355</v>
      </c>
      <c r="H41" s="292"/>
      <c r="I41" s="292"/>
      <c r="J41" s="292"/>
      <c r="K41" s="290"/>
    </row>
    <row r="42" s="1" customFormat="1" ht="15" customHeight="1">
      <c r="B42" s="293"/>
      <c r="C42" s="294"/>
      <c r="D42" s="292"/>
      <c r="E42" s="295" t="s">
        <v>3356</v>
      </c>
      <c r="F42" s="292"/>
      <c r="G42" s="292" t="s">
        <v>3357</v>
      </c>
      <c r="H42" s="292"/>
      <c r="I42" s="292"/>
      <c r="J42" s="292"/>
      <c r="K42" s="290"/>
    </row>
    <row r="43" s="1" customFormat="1" ht="15" customHeight="1">
      <c r="B43" s="293"/>
      <c r="C43" s="294"/>
      <c r="D43" s="292"/>
      <c r="E43" s="295"/>
      <c r="F43" s="292"/>
      <c r="G43" s="292" t="s">
        <v>3358</v>
      </c>
      <c r="H43" s="292"/>
      <c r="I43" s="292"/>
      <c r="J43" s="292"/>
      <c r="K43" s="290"/>
    </row>
    <row r="44" s="1" customFormat="1" ht="15" customHeight="1">
      <c r="B44" s="293"/>
      <c r="C44" s="294"/>
      <c r="D44" s="292"/>
      <c r="E44" s="295" t="s">
        <v>3359</v>
      </c>
      <c r="F44" s="292"/>
      <c r="G44" s="292" t="s">
        <v>3360</v>
      </c>
      <c r="H44" s="292"/>
      <c r="I44" s="292"/>
      <c r="J44" s="292"/>
      <c r="K44" s="290"/>
    </row>
    <row r="45" s="1" customFormat="1" ht="15" customHeight="1">
      <c r="B45" s="293"/>
      <c r="C45" s="294"/>
      <c r="D45" s="292"/>
      <c r="E45" s="295" t="s">
        <v>171</v>
      </c>
      <c r="F45" s="292"/>
      <c r="G45" s="292" t="s">
        <v>3361</v>
      </c>
      <c r="H45" s="292"/>
      <c r="I45" s="292"/>
      <c r="J45" s="292"/>
      <c r="K45" s="290"/>
    </row>
    <row r="46" s="1" customFormat="1" ht="12.75" customHeight="1">
      <c r="B46" s="293"/>
      <c r="C46" s="294"/>
      <c r="D46" s="292"/>
      <c r="E46" s="292"/>
      <c r="F46" s="292"/>
      <c r="G46" s="292"/>
      <c r="H46" s="292"/>
      <c r="I46" s="292"/>
      <c r="J46" s="292"/>
      <c r="K46" s="290"/>
    </row>
    <row r="47" s="1" customFormat="1" ht="15" customHeight="1">
      <c r="B47" s="293"/>
      <c r="C47" s="294"/>
      <c r="D47" s="292" t="s">
        <v>3362</v>
      </c>
      <c r="E47" s="292"/>
      <c r="F47" s="292"/>
      <c r="G47" s="292"/>
      <c r="H47" s="292"/>
      <c r="I47" s="292"/>
      <c r="J47" s="292"/>
      <c r="K47" s="290"/>
    </row>
    <row r="48" s="1" customFormat="1" ht="15" customHeight="1">
      <c r="B48" s="293"/>
      <c r="C48" s="294"/>
      <c r="D48" s="294"/>
      <c r="E48" s="292" t="s">
        <v>3363</v>
      </c>
      <c r="F48" s="292"/>
      <c r="G48" s="292"/>
      <c r="H48" s="292"/>
      <c r="I48" s="292"/>
      <c r="J48" s="292"/>
      <c r="K48" s="290"/>
    </row>
    <row r="49" s="1" customFormat="1" ht="15" customHeight="1">
      <c r="B49" s="293"/>
      <c r="C49" s="294"/>
      <c r="D49" s="294"/>
      <c r="E49" s="292" t="s">
        <v>3364</v>
      </c>
      <c r="F49" s="292"/>
      <c r="G49" s="292"/>
      <c r="H49" s="292"/>
      <c r="I49" s="292"/>
      <c r="J49" s="292"/>
      <c r="K49" s="290"/>
    </row>
    <row r="50" s="1" customFormat="1" ht="15" customHeight="1">
      <c r="B50" s="293"/>
      <c r="C50" s="294"/>
      <c r="D50" s="294"/>
      <c r="E50" s="292" t="s">
        <v>3365</v>
      </c>
      <c r="F50" s="292"/>
      <c r="G50" s="292"/>
      <c r="H50" s="292"/>
      <c r="I50" s="292"/>
      <c r="J50" s="292"/>
      <c r="K50" s="290"/>
    </row>
    <row r="51" s="1" customFormat="1" ht="15" customHeight="1">
      <c r="B51" s="293"/>
      <c r="C51" s="294"/>
      <c r="D51" s="292" t="s">
        <v>3366</v>
      </c>
      <c r="E51" s="292"/>
      <c r="F51" s="292"/>
      <c r="G51" s="292"/>
      <c r="H51" s="292"/>
      <c r="I51" s="292"/>
      <c r="J51" s="292"/>
      <c r="K51" s="290"/>
    </row>
    <row r="52" s="1" customFormat="1" ht="25.5" customHeight="1">
      <c r="B52" s="288"/>
      <c r="C52" s="289" t="s">
        <v>3367</v>
      </c>
      <c r="D52" s="289"/>
      <c r="E52" s="289"/>
      <c r="F52" s="289"/>
      <c r="G52" s="289"/>
      <c r="H52" s="289"/>
      <c r="I52" s="289"/>
      <c r="J52" s="289"/>
      <c r="K52" s="290"/>
    </row>
    <row r="53" s="1" customFormat="1" ht="5.25" customHeight="1">
      <c r="B53" s="288"/>
      <c r="C53" s="291"/>
      <c r="D53" s="291"/>
      <c r="E53" s="291"/>
      <c r="F53" s="291"/>
      <c r="G53" s="291"/>
      <c r="H53" s="291"/>
      <c r="I53" s="291"/>
      <c r="J53" s="291"/>
      <c r="K53" s="290"/>
    </row>
    <row r="54" s="1" customFormat="1" ht="15" customHeight="1">
      <c r="B54" s="288"/>
      <c r="C54" s="292" t="s">
        <v>3368</v>
      </c>
      <c r="D54" s="292"/>
      <c r="E54" s="292"/>
      <c r="F54" s="292"/>
      <c r="G54" s="292"/>
      <c r="H54" s="292"/>
      <c r="I54" s="292"/>
      <c r="J54" s="292"/>
      <c r="K54" s="290"/>
    </row>
    <row r="55" s="1" customFormat="1" ht="15" customHeight="1">
      <c r="B55" s="288"/>
      <c r="C55" s="292" t="s">
        <v>3369</v>
      </c>
      <c r="D55" s="292"/>
      <c r="E55" s="292"/>
      <c r="F55" s="292"/>
      <c r="G55" s="292"/>
      <c r="H55" s="292"/>
      <c r="I55" s="292"/>
      <c r="J55" s="292"/>
      <c r="K55" s="290"/>
    </row>
    <row r="56" s="1" customFormat="1" ht="12.75" customHeight="1">
      <c r="B56" s="288"/>
      <c r="C56" s="292"/>
      <c r="D56" s="292"/>
      <c r="E56" s="292"/>
      <c r="F56" s="292"/>
      <c r="G56" s="292"/>
      <c r="H56" s="292"/>
      <c r="I56" s="292"/>
      <c r="J56" s="292"/>
      <c r="K56" s="290"/>
    </row>
    <row r="57" s="1" customFormat="1" ht="15" customHeight="1">
      <c r="B57" s="288"/>
      <c r="C57" s="292" t="s">
        <v>3370</v>
      </c>
      <c r="D57" s="292"/>
      <c r="E57" s="292"/>
      <c r="F57" s="292"/>
      <c r="G57" s="292"/>
      <c r="H57" s="292"/>
      <c r="I57" s="292"/>
      <c r="J57" s="292"/>
      <c r="K57" s="290"/>
    </row>
    <row r="58" s="1" customFormat="1" ht="15" customHeight="1">
      <c r="B58" s="288"/>
      <c r="C58" s="294"/>
      <c r="D58" s="292" t="s">
        <v>3371</v>
      </c>
      <c r="E58" s="292"/>
      <c r="F58" s="292"/>
      <c r="G58" s="292"/>
      <c r="H58" s="292"/>
      <c r="I58" s="292"/>
      <c r="J58" s="292"/>
      <c r="K58" s="290"/>
    </row>
    <row r="59" s="1" customFormat="1" ht="15" customHeight="1">
      <c r="B59" s="288"/>
      <c r="C59" s="294"/>
      <c r="D59" s="292" t="s">
        <v>3372</v>
      </c>
      <c r="E59" s="292"/>
      <c r="F59" s="292"/>
      <c r="G59" s="292"/>
      <c r="H59" s="292"/>
      <c r="I59" s="292"/>
      <c r="J59" s="292"/>
      <c r="K59" s="290"/>
    </row>
    <row r="60" s="1" customFormat="1" ht="15" customHeight="1">
      <c r="B60" s="288"/>
      <c r="C60" s="294"/>
      <c r="D60" s="292" t="s">
        <v>3373</v>
      </c>
      <c r="E60" s="292"/>
      <c r="F60" s="292"/>
      <c r="G60" s="292"/>
      <c r="H60" s="292"/>
      <c r="I60" s="292"/>
      <c r="J60" s="292"/>
      <c r="K60" s="290"/>
    </row>
    <row r="61" s="1" customFormat="1" ht="15" customHeight="1">
      <c r="B61" s="288"/>
      <c r="C61" s="294"/>
      <c r="D61" s="292" t="s">
        <v>3374</v>
      </c>
      <c r="E61" s="292"/>
      <c r="F61" s="292"/>
      <c r="G61" s="292"/>
      <c r="H61" s="292"/>
      <c r="I61" s="292"/>
      <c r="J61" s="292"/>
      <c r="K61" s="290"/>
    </row>
    <row r="62" s="1" customFormat="1" ht="15" customHeight="1">
      <c r="B62" s="288"/>
      <c r="C62" s="294"/>
      <c r="D62" s="297" t="s">
        <v>3375</v>
      </c>
      <c r="E62" s="297"/>
      <c r="F62" s="297"/>
      <c r="G62" s="297"/>
      <c r="H62" s="297"/>
      <c r="I62" s="297"/>
      <c r="J62" s="297"/>
      <c r="K62" s="290"/>
    </row>
    <row r="63" s="1" customFormat="1" ht="15" customHeight="1">
      <c r="B63" s="288"/>
      <c r="C63" s="294"/>
      <c r="D63" s="292" t="s">
        <v>3376</v>
      </c>
      <c r="E63" s="292"/>
      <c r="F63" s="292"/>
      <c r="G63" s="292"/>
      <c r="H63" s="292"/>
      <c r="I63" s="292"/>
      <c r="J63" s="292"/>
      <c r="K63" s="290"/>
    </row>
    <row r="64" s="1" customFormat="1" ht="12.75" customHeight="1">
      <c r="B64" s="288"/>
      <c r="C64" s="294"/>
      <c r="D64" s="294"/>
      <c r="E64" s="298"/>
      <c r="F64" s="294"/>
      <c r="G64" s="294"/>
      <c r="H64" s="294"/>
      <c r="I64" s="294"/>
      <c r="J64" s="294"/>
      <c r="K64" s="290"/>
    </row>
    <row r="65" s="1" customFormat="1" ht="15" customHeight="1">
      <c r="B65" s="288"/>
      <c r="C65" s="294"/>
      <c r="D65" s="292" t="s">
        <v>3377</v>
      </c>
      <c r="E65" s="292"/>
      <c r="F65" s="292"/>
      <c r="G65" s="292"/>
      <c r="H65" s="292"/>
      <c r="I65" s="292"/>
      <c r="J65" s="292"/>
      <c r="K65" s="290"/>
    </row>
    <row r="66" s="1" customFormat="1" ht="15" customHeight="1">
      <c r="B66" s="288"/>
      <c r="C66" s="294"/>
      <c r="D66" s="297" t="s">
        <v>3378</v>
      </c>
      <c r="E66" s="297"/>
      <c r="F66" s="297"/>
      <c r="G66" s="297"/>
      <c r="H66" s="297"/>
      <c r="I66" s="297"/>
      <c r="J66" s="297"/>
      <c r="K66" s="290"/>
    </row>
    <row r="67" s="1" customFormat="1" ht="15" customHeight="1">
      <c r="B67" s="288"/>
      <c r="C67" s="294"/>
      <c r="D67" s="292" t="s">
        <v>3379</v>
      </c>
      <c r="E67" s="292"/>
      <c r="F67" s="292"/>
      <c r="G67" s="292"/>
      <c r="H67" s="292"/>
      <c r="I67" s="292"/>
      <c r="J67" s="292"/>
      <c r="K67" s="290"/>
    </row>
    <row r="68" s="1" customFormat="1" ht="15" customHeight="1">
      <c r="B68" s="288"/>
      <c r="C68" s="294"/>
      <c r="D68" s="292" t="s">
        <v>3380</v>
      </c>
      <c r="E68" s="292"/>
      <c r="F68" s="292"/>
      <c r="G68" s="292"/>
      <c r="H68" s="292"/>
      <c r="I68" s="292"/>
      <c r="J68" s="292"/>
      <c r="K68" s="290"/>
    </row>
    <row r="69" s="1" customFormat="1" ht="15" customHeight="1">
      <c r="B69" s="288"/>
      <c r="C69" s="294"/>
      <c r="D69" s="292" t="s">
        <v>3381</v>
      </c>
      <c r="E69" s="292"/>
      <c r="F69" s="292"/>
      <c r="G69" s="292"/>
      <c r="H69" s="292"/>
      <c r="I69" s="292"/>
      <c r="J69" s="292"/>
      <c r="K69" s="290"/>
    </row>
    <row r="70" s="1" customFormat="1" ht="15" customHeight="1">
      <c r="B70" s="288"/>
      <c r="C70" s="294"/>
      <c r="D70" s="292" t="s">
        <v>3382</v>
      </c>
      <c r="E70" s="292"/>
      <c r="F70" s="292"/>
      <c r="G70" s="292"/>
      <c r="H70" s="292"/>
      <c r="I70" s="292"/>
      <c r="J70" s="292"/>
      <c r="K70" s="290"/>
    </row>
    <row r="71" s="1" customFormat="1" ht="12.75" customHeight="1">
      <c r="B71" s="299"/>
      <c r="C71" s="300"/>
      <c r="D71" s="300"/>
      <c r="E71" s="300"/>
      <c r="F71" s="300"/>
      <c r="G71" s="300"/>
      <c r="H71" s="300"/>
      <c r="I71" s="300"/>
      <c r="J71" s="300"/>
      <c r="K71" s="301"/>
    </row>
    <row r="72" s="1" customFormat="1" ht="18.75" customHeight="1">
      <c r="B72" s="302"/>
      <c r="C72" s="302"/>
      <c r="D72" s="302"/>
      <c r="E72" s="302"/>
      <c r="F72" s="302"/>
      <c r="G72" s="302"/>
      <c r="H72" s="302"/>
      <c r="I72" s="302"/>
      <c r="J72" s="302"/>
      <c r="K72" s="303"/>
    </row>
    <row r="73" s="1" customFormat="1" ht="18.75" customHeight="1">
      <c r="B73" s="303"/>
      <c r="C73" s="303"/>
      <c r="D73" s="303"/>
      <c r="E73" s="303"/>
      <c r="F73" s="303"/>
      <c r="G73" s="303"/>
      <c r="H73" s="303"/>
      <c r="I73" s="303"/>
      <c r="J73" s="303"/>
      <c r="K73" s="303"/>
    </row>
    <row r="74" s="1" customFormat="1" ht="7.5" customHeight="1">
      <c r="B74" s="304"/>
      <c r="C74" s="305"/>
      <c r="D74" s="305"/>
      <c r="E74" s="305"/>
      <c r="F74" s="305"/>
      <c r="G74" s="305"/>
      <c r="H74" s="305"/>
      <c r="I74" s="305"/>
      <c r="J74" s="305"/>
      <c r="K74" s="306"/>
    </row>
    <row r="75" s="1" customFormat="1" ht="45" customHeight="1">
      <c r="B75" s="307"/>
      <c r="C75" s="308" t="s">
        <v>3383</v>
      </c>
      <c r="D75" s="308"/>
      <c r="E75" s="308"/>
      <c r="F75" s="308"/>
      <c r="G75" s="308"/>
      <c r="H75" s="308"/>
      <c r="I75" s="308"/>
      <c r="J75" s="308"/>
      <c r="K75" s="309"/>
    </row>
    <row r="76" s="1" customFormat="1" ht="17.25" customHeight="1">
      <c r="B76" s="307"/>
      <c r="C76" s="310" t="s">
        <v>3384</v>
      </c>
      <c r="D76" s="310"/>
      <c r="E76" s="310"/>
      <c r="F76" s="310" t="s">
        <v>3385</v>
      </c>
      <c r="G76" s="311"/>
      <c r="H76" s="310" t="s">
        <v>51</v>
      </c>
      <c r="I76" s="310" t="s">
        <v>54</v>
      </c>
      <c r="J76" s="310" t="s">
        <v>3386</v>
      </c>
      <c r="K76" s="309"/>
    </row>
    <row r="77" s="1" customFormat="1" ht="17.25" customHeight="1">
      <c r="B77" s="307"/>
      <c r="C77" s="312" t="s">
        <v>3387</v>
      </c>
      <c r="D77" s="312"/>
      <c r="E77" s="312"/>
      <c r="F77" s="313" t="s">
        <v>3388</v>
      </c>
      <c r="G77" s="314"/>
      <c r="H77" s="312"/>
      <c r="I77" s="312"/>
      <c r="J77" s="312" t="s">
        <v>3389</v>
      </c>
      <c r="K77" s="309"/>
    </row>
    <row r="78" s="1" customFormat="1" ht="5.25" customHeight="1">
      <c r="B78" s="307"/>
      <c r="C78" s="315"/>
      <c r="D78" s="315"/>
      <c r="E78" s="315"/>
      <c r="F78" s="315"/>
      <c r="G78" s="316"/>
      <c r="H78" s="315"/>
      <c r="I78" s="315"/>
      <c r="J78" s="315"/>
      <c r="K78" s="309"/>
    </row>
    <row r="79" s="1" customFormat="1" ht="15" customHeight="1">
      <c r="B79" s="307"/>
      <c r="C79" s="295" t="s">
        <v>50</v>
      </c>
      <c r="D79" s="317"/>
      <c r="E79" s="317"/>
      <c r="F79" s="318" t="s">
        <v>3390</v>
      </c>
      <c r="G79" s="319"/>
      <c r="H79" s="295" t="s">
        <v>3391</v>
      </c>
      <c r="I79" s="295" t="s">
        <v>3392</v>
      </c>
      <c r="J79" s="295">
        <v>20</v>
      </c>
      <c r="K79" s="309"/>
    </row>
    <row r="80" s="1" customFormat="1" ht="15" customHeight="1">
      <c r="B80" s="307"/>
      <c r="C80" s="295" t="s">
        <v>3393</v>
      </c>
      <c r="D80" s="295"/>
      <c r="E80" s="295"/>
      <c r="F80" s="318" t="s">
        <v>3390</v>
      </c>
      <c r="G80" s="319"/>
      <c r="H80" s="295" t="s">
        <v>3394</v>
      </c>
      <c r="I80" s="295" t="s">
        <v>3392</v>
      </c>
      <c r="J80" s="295">
        <v>120</v>
      </c>
      <c r="K80" s="309"/>
    </row>
    <row r="81" s="1" customFormat="1" ht="15" customHeight="1">
      <c r="B81" s="320"/>
      <c r="C81" s="295" t="s">
        <v>3395</v>
      </c>
      <c r="D81" s="295"/>
      <c r="E81" s="295"/>
      <c r="F81" s="318" t="s">
        <v>3396</v>
      </c>
      <c r="G81" s="319"/>
      <c r="H81" s="295" t="s">
        <v>3397</v>
      </c>
      <c r="I81" s="295" t="s">
        <v>3392</v>
      </c>
      <c r="J81" s="295">
        <v>50</v>
      </c>
      <c r="K81" s="309"/>
    </row>
    <row r="82" s="1" customFormat="1" ht="15" customHeight="1">
      <c r="B82" s="320"/>
      <c r="C82" s="295" t="s">
        <v>3398</v>
      </c>
      <c r="D82" s="295"/>
      <c r="E82" s="295"/>
      <c r="F82" s="318" t="s">
        <v>3390</v>
      </c>
      <c r="G82" s="319"/>
      <c r="H82" s="295" t="s">
        <v>3399</v>
      </c>
      <c r="I82" s="295" t="s">
        <v>3400</v>
      </c>
      <c r="J82" s="295"/>
      <c r="K82" s="309"/>
    </row>
    <row r="83" s="1" customFormat="1" ht="15" customHeight="1">
      <c r="B83" s="320"/>
      <c r="C83" s="321" t="s">
        <v>3401</v>
      </c>
      <c r="D83" s="321"/>
      <c r="E83" s="321"/>
      <c r="F83" s="322" t="s">
        <v>3396</v>
      </c>
      <c r="G83" s="321"/>
      <c r="H83" s="321" t="s">
        <v>3402</v>
      </c>
      <c r="I83" s="321" t="s">
        <v>3392</v>
      </c>
      <c r="J83" s="321">
        <v>15</v>
      </c>
      <c r="K83" s="309"/>
    </row>
    <row r="84" s="1" customFormat="1" ht="15" customHeight="1">
      <c r="B84" s="320"/>
      <c r="C84" s="321" t="s">
        <v>3403</v>
      </c>
      <c r="D84" s="321"/>
      <c r="E84" s="321"/>
      <c r="F84" s="322" t="s">
        <v>3396</v>
      </c>
      <c r="G84" s="321"/>
      <c r="H84" s="321" t="s">
        <v>3404</v>
      </c>
      <c r="I84" s="321" t="s">
        <v>3392</v>
      </c>
      <c r="J84" s="321">
        <v>15</v>
      </c>
      <c r="K84" s="309"/>
    </row>
    <row r="85" s="1" customFormat="1" ht="15" customHeight="1">
      <c r="B85" s="320"/>
      <c r="C85" s="321" t="s">
        <v>3405</v>
      </c>
      <c r="D85" s="321"/>
      <c r="E85" s="321"/>
      <c r="F85" s="322" t="s">
        <v>3396</v>
      </c>
      <c r="G85" s="321"/>
      <c r="H85" s="321" t="s">
        <v>3406</v>
      </c>
      <c r="I85" s="321" t="s">
        <v>3392</v>
      </c>
      <c r="J85" s="321">
        <v>20</v>
      </c>
      <c r="K85" s="309"/>
    </row>
    <row r="86" s="1" customFormat="1" ht="15" customHeight="1">
      <c r="B86" s="320"/>
      <c r="C86" s="321" t="s">
        <v>3407</v>
      </c>
      <c r="D86" s="321"/>
      <c r="E86" s="321"/>
      <c r="F86" s="322" t="s">
        <v>3396</v>
      </c>
      <c r="G86" s="321"/>
      <c r="H86" s="321" t="s">
        <v>3408</v>
      </c>
      <c r="I86" s="321" t="s">
        <v>3392</v>
      </c>
      <c r="J86" s="321">
        <v>20</v>
      </c>
      <c r="K86" s="309"/>
    </row>
    <row r="87" s="1" customFormat="1" ht="15" customHeight="1">
      <c r="B87" s="320"/>
      <c r="C87" s="295" t="s">
        <v>3409</v>
      </c>
      <c r="D87" s="295"/>
      <c r="E87" s="295"/>
      <c r="F87" s="318" t="s">
        <v>3396</v>
      </c>
      <c r="G87" s="319"/>
      <c r="H87" s="295" t="s">
        <v>3410</v>
      </c>
      <c r="I87" s="295" t="s">
        <v>3392</v>
      </c>
      <c r="J87" s="295">
        <v>50</v>
      </c>
      <c r="K87" s="309"/>
    </row>
    <row r="88" s="1" customFormat="1" ht="15" customHeight="1">
      <c r="B88" s="320"/>
      <c r="C88" s="295" t="s">
        <v>3411</v>
      </c>
      <c r="D88" s="295"/>
      <c r="E88" s="295"/>
      <c r="F88" s="318" t="s">
        <v>3396</v>
      </c>
      <c r="G88" s="319"/>
      <c r="H88" s="295" t="s">
        <v>3412</v>
      </c>
      <c r="I88" s="295" t="s">
        <v>3392</v>
      </c>
      <c r="J88" s="295">
        <v>20</v>
      </c>
      <c r="K88" s="309"/>
    </row>
    <row r="89" s="1" customFormat="1" ht="15" customHeight="1">
      <c r="B89" s="320"/>
      <c r="C89" s="295" t="s">
        <v>3413</v>
      </c>
      <c r="D89" s="295"/>
      <c r="E89" s="295"/>
      <c r="F89" s="318" t="s">
        <v>3396</v>
      </c>
      <c r="G89" s="319"/>
      <c r="H89" s="295" t="s">
        <v>3414</v>
      </c>
      <c r="I89" s="295" t="s">
        <v>3392</v>
      </c>
      <c r="J89" s="295">
        <v>20</v>
      </c>
      <c r="K89" s="309"/>
    </row>
    <row r="90" s="1" customFormat="1" ht="15" customHeight="1">
      <c r="B90" s="320"/>
      <c r="C90" s="295" t="s">
        <v>3415</v>
      </c>
      <c r="D90" s="295"/>
      <c r="E90" s="295"/>
      <c r="F90" s="318" t="s">
        <v>3396</v>
      </c>
      <c r="G90" s="319"/>
      <c r="H90" s="295" t="s">
        <v>3416</v>
      </c>
      <c r="I90" s="295" t="s">
        <v>3392</v>
      </c>
      <c r="J90" s="295">
        <v>50</v>
      </c>
      <c r="K90" s="309"/>
    </row>
    <row r="91" s="1" customFormat="1" ht="15" customHeight="1">
      <c r="B91" s="320"/>
      <c r="C91" s="295" t="s">
        <v>3417</v>
      </c>
      <c r="D91" s="295"/>
      <c r="E91" s="295"/>
      <c r="F91" s="318" t="s">
        <v>3396</v>
      </c>
      <c r="G91" s="319"/>
      <c r="H91" s="295" t="s">
        <v>3417</v>
      </c>
      <c r="I91" s="295" t="s">
        <v>3392</v>
      </c>
      <c r="J91" s="295">
        <v>50</v>
      </c>
      <c r="K91" s="309"/>
    </row>
    <row r="92" s="1" customFormat="1" ht="15" customHeight="1">
      <c r="B92" s="320"/>
      <c r="C92" s="295" t="s">
        <v>3418</v>
      </c>
      <c r="D92" s="295"/>
      <c r="E92" s="295"/>
      <c r="F92" s="318" t="s">
        <v>3396</v>
      </c>
      <c r="G92" s="319"/>
      <c r="H92" s="295" t="s">
        <v>3419</v>
      </c>
      <c r="I92" s="295" t="s">
        <v>3392</v>
      </c>
      <c r="J92" s="295">
        <v>255</v>
      </c>
      <c r="K92" s="309"/>
    </row>
    <row r="93" s="1" customFormat="1" ht="15" customHeight="1">
      <c r="B93" s="320"/>
      <c r="C93" s="295" t="s">
        <v>3420</v>
      </c>
      <c r="D93" s="295"/>
      <c r="E93" s="295"/>
      <c r="F93" s="318" t="s">
        <v>3390</v>
      </c>
      <c r="G93" s="319"/>
      <c r="H93" s="295" t="s">
        <v>3421</v>
      </c>
      <c r="I93" s="295" t="s">
        <v>3422</v>
      </c>
      <c r="J93" s="295"/>
      <c r="K93" s="309"/>
    </row>
    <row r="94" s="1" customFormat="1" ht="15" customHeight="1">
      <c r="B94" s="320"/>
      <c r="C94" s="295" t="s">
        <v>3423</v>
      </c>
      <c r="D94" s="295"/>
      <c r="E94" s="295"/>
      <c r="F94" s="318" t="s">
        <v>3390</v>
      </c>
      <c r="G94" s="319"/>
      <c r="H94" s="295" t="s">
        <v>3424</v>
      </c>
      <c r="I94" s="295" t="s">
        <v>3425</v>
      </c>
      <c r="J94" s="295"/>
      <c r="K94" s="309"/>
    </row>
    <row r="95" s="1" customFormat="1" ht="15" customHeight="1">
      <c r="B95" s="320"/>
      <c r="C95" s="295" t="s">
        <v>3426</v>
      </c>
      <c r="D95" s="295"/>
      <c r="E95" s="295"/>
      <c r="F95" s="318" t="s">
        <v>3390</v>
      </c>
      <c r="G95" s="319"/>
      <c r="H95" s="295" t="s">
        <v>3426</v>
      </c>
      <c r="I95" s="295" t="s">
        <v>3425</v>
      </c>
      <c r="J95" s="295"/>
      <c r="K95" s="309"/>
    </row>
    <row r="96" s="1" customFormat="1" ht="15" customHeight="1">
      <c r="B96" s="320"/>
      <c r="C96" s="295" t="s">
        <v>35</v>
      </c>
      <c r="D96" s="295"/>
      <c r="E96" s="295"/>
      <c r="F96" s="318" t="s">
        <v>3390</v>
      </c>
      <c r="G96" s="319"/>
      <c r="H96" s="295" t="s">
        <v>3427</v>
      </c>
      <c r="I96" s="295" t="s">
        <v>3425</v>
      </c>
      <c r="J96" s="295"/>
      <c r="K96" s="309"/>
    </row>
    <row r="97" s="1" customFormat="1" ht="15" customHeight="1">
      <c r="B97" s="320"/>
      <c r="C97" s="295" t="s">
        <v>45</v>
      </c>
      <c r="D97" s="295"/>
      <c r="E97" s="295"/>
      <c r="F97" s="318" t="s">
        <v>3390</v>
      </c>
      <c r="G97" s="319"/>
      <c r="H97" s="295" t="s">
        <v>3428</v>
      </c>
      <c r="I97" s="295" t="s">
        <v>3425</v>
      </c>
      <c r="J97" s="295"/>
      <c r="K97" s="309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</row>
    <row r="101" s="1" customFormat="1" ht="7.5" customHeight="1">
      <c r="B101" s="304"/>
      <c r="C101" s="305"/>
      <c r="D101" s="305"/>
      <c r="E101" s="305"/>
      <c r="F101" s="305"/>
      <c r="G101" s="305"/>
      <c r="H101" s="305"/>
      <c r="I101" s="305"/>
      <c r="J101" s="305"/>
      <c r="K101" s="306"/>
    </row>
    <row r="102" s="1" customFormat="1" ht="45" customHeight="1">
      <c r="B102" s="307"/>
      <c r="C102" s="308" t="s">
        <v>3429</v>
      </c>
      <c r="D102" s="308"/>
      <c r="E102" s="308"/>
      <c r="F102" s="308"/>
      <c r="G102" s="308"/>
      <c r="H102" s="308"/>
      <c r="I102" s="308"/>
      <c r="J102" s="308"/>
      <c r="K102" s="309"/>
    </row>
    <row r="103" s="1" customFormat="1" ht="17.25" customHeight="1">
      <c r="B103" s="307"/>
      <c r="C103" s="310" t="s">
        <v>3384</v>
      </c>
      <c r="D103" s="310"/>
      <c r="E103" s="310"/>
      <c r="F103" s="310" t="s">
        <v>3385</v>
      </c>
      <c r="G103" s="311"/>
      <c r="H103" s="310" t="s">
        <v>51</v>
      </c>
      <c r="I103" s="310" t="s">
        <v>54</v>
      </c>
      <c r="J103" s="310" t="s">
        <v>3386</v>
      </c>
      <c r="K103" s="309"/>
    </row>
    <row r="104" s="1" customFormat="1" ht="17.25" customHeight="1">
      <c r="B104" s="307"/>
      <c r="C104" s="312" t="s">
        <v>3387</v>
      </c>
      <c r="D104" s="312"/>
      <c r="E104" s="312"/>
      <c r="F104" s="313" t="s">
        <v>3388</v>
      </c>
      <c r="G104" s="314"/>
      <c r="H104" s="312"/>
      <c r="I104" s="312"/>
      <c r="J104" s="312" t="s">
        <v>3389</v>
      </c>
      <c r="K104" s="309"/>
    </row>
    <row r="105" s="1" customFormat="1" ht="5.25" customHeight="1">
      <c r="B105" s="307"/>
      <c r="C105" s="310"/>
      <c r="D105" s="310"/>
      <c r="E105" s="310"/>
      <c r="F105" s="310"/>
      <c r="G105" s="328"/>
      <c r="H105" s="310"/>
      <c r="I105" s="310"/>
      <c r="J105" s="310"/>
      <c r="K105" s="309"/>
    </row>
    <row r="106" s="1" customFormat="1" ht="15" customHeight="1">
      <c r="B106" s="307"/>
      <c r="C106" s="295" t="s">
        <v>50</v>
      </c>
      <c r="D106" s="317"/>
      <c r="E106" s="317"/>
      <c r="F106" s="318" t="s">
        <v>3390</v>
      </c>
      <c r="G106" s="295"/>
      <c r="H106" s="295" t="s">
        <v>3430</v>
      </c>
      <c r="I106" s="295" t="s">
        <v>3392</v>
      </c>
      <c r="J106" s="295">
        <v>20</v>
      </c>
      <c r="K106" s="309"/>
    </row>
    <row r="107" s="1" customFormat="1" ht="15" customHeight="1">
      <c r="B107" s="307"/>
      <c r="C107" s="295" t="s">
        <v>3393</v>
      </c>
      <c r="D107" s="295"/>
      <c r="E107" s="295"/>
      <c r="F107" s="318" t="s">
        <v>3390</v>
      </c>
      <c r="G107" s="295"/>
      <c r="H107" s="295" t="s">
        <v>3430</v>
      </c>
      <c r="I107" s="295" t="s">
        <v>3392</v>
      </c>
      <c r="J107" s="295">
        <v>120</v>
      </c>
      <c r="K107" s="309"/>
    </row>
    <row r="108" s="1" customFormat="1" ht="15" customHeight="1">
      <c r="B108" s="320"/>
      <c r="C108" s="295" t="s">
        <v>3395</v>
      </c>
      <c r="D108" s="295"/>
      <c r="E108" s="295"/>
      <c r="F108" s="318" t="s">
        <v>3396</v>
      </c>
      <c r="G108" s="295"/>
      <c r="H108" s="295" t="s">
        <v>3430</v>
      </c>
      <c r="I108" s="295" t="s">
        <v>3392</v>
      </c>
      <c r="J108" s="295">
        <v>50</v>
      </c>
      <c r="K108" s="309"/>
    </row>
    <row r="109" s="1" customFormat="1" ht="15" customHeight="1">
      <c r="B109" s="320"/>
      <c r="C109" s="295" t="s">
        <v>3398</v>
      </c>
      <c r="D109" s="295"/>
      <c r="E109" s="295"/>
      <c r="F109" s="318" t="s">
        <v>3390</v>
      </c>
      <c r="G109" s="295"/>
      <c r="H109" s="295" t="s">
        <v>3430</v>
      </c>
      <c r="I109" s="295" t="s">
        <v>3400</v>
      </c>
      <c r="J109" s="295"/>
      <c r="K109" s="309"/>
    </row>
    <row r="110" s="1" customFormat="1" ht="15" customHeight="1">
      <c r="B110" s="320"/>
      <c r="C110" s="295" t="s">
        <v>3409</v>
      </c>
      <c r="D110" s="295"/>
      <c r="E110" s="295"/>
      <c r="F110" s="318" t="s">
        <v>3396</v>
      </c>
      <c r="G110" s="295"/>
      <c r="H110" s="295" t="s">
        <v>3430</v>
      </c>
      <c r="I110" s="295" t="s">
        <v>3392</v>
      </c>
      <c r="J110" s="295">
        <v>50</v>
      </c>
      <c r="K110" s="309"/>
    </row>
    <row r="111" s="1" customFormat="1" ht="15" customHeight="1">
      <c r="B111" s="320"/>
      <c r="C111" s="295" t="s">
        <v>3417</v>
      </c>
      <c r="D111" s="295"/>
      <c r="E111" s="295"/>
      <c r="F111" s="318" t="s">
        <v>3396</v>
      </c>
      <c r="G111" s="295"/>
      <c r="H111" s="295" t="s">
        <v>3430</v>
      </c>
      <c r="I111" s="295" t="s">
        <v>3392</v>
      </c>
      <c r="J111" s="295">
        <v>50</v>
      </c>
      <c r="K111" s="309"/>
    </row>
    <row r="112" s="1" customFormat="1" ht="15" customHeight="1">
      <c r="B112" s="320"/>
      <c r="C112" s="295" t="s">
        <v>3415</v>
      </c>
      <c r="D112" s="295"/>
      <c r="E112" s="295"/>
      <c r="F112" s="318" t="s">
        <v>3396</v>
      </c>
      <c r="G112" s="295"/>
      <c r="H112" s="295" t="s">
        <v>3430</v>
      </c>
      <c r="I112" s="295" t="s">
        <v>3392</v>
      </c>
      <c r="J112" s="295">
        <v>50</v>
      </c>
      <c r="K112" s="309"/>
    </row>
    <row r="113" s="1" customFormat="1" ht="15" customHeight="1">
      <c r="B113" s="320"/>
      <c r="C113" s="295" t="s">
        <v>50</v>
      </c>
      <c r="D113" s="295"/>
      <c r="E113" s="295"/>
      <c r="F113" s="318" t="s">
        <v>3390</v>
      </c>
      <c r="G113" s="295"/>
      <c r="H113" s="295" t="s">
        <v>3431</v>
      </c>
      <c r="I113" s="295" t="s">
        <v>3392</v>
      </c>
      <c r="J113" s="295">
        <v>20</v>
      </c>
      <c r="K113" s="309"/>
    </row>
    <row r="114" s="1" customFormat="1" ht="15" customHeight="1">
      <c r="B114" s="320"/>
      <c r="C114" s="295" t="s">
        <v>3432</v>
      </c>
      <c r="D114" s="295"/>
      <c r="E114" s="295"/>
      <c r="F114" s="318" t="s">
        <v>3390</v>
      </c>
      <c r="G114" s="295"/>
      <c r="H114" s="295" t="s">
        <v>3433</v>
      </c>
      <c r="I114" s="295" t="s">
        <v>3392</v>
      </c>
      <c r="J114" s="295">
        <v>120</v>
      </c>
      <c r="K114" s="309"/>
    </row>
    <row r="115" s="1" customFormat="1" ht="15" customHeight="1">
      <c r="B115" s="320"/>
      <c r="C115" s="295" t="s">
        <v>35</v>
      </c>
      <c r="D115" s="295"/>
      <c r="E115" s="295"/>
      <c r="F115" s="318" t="s">
        <v>3390</v>
      </c>
      <c r="G115" s="295"/>
      <c r="H115" s="295" t="s">
        <v>3434</v>
      </c>
      <c r="I115" s="295" t="s">
        <v>3425</v>
      </c>
      <c r="J115" s="295"/>
      <c r="K115" s="309"/>
    </row>
    <row r="116" s="1" customFormat="1" ht="15" customHeight="1">
      <c r="B116" s="320"/>
      <c r="C116" s="295" t="s">
        <v>45</v>
      </c>
      <c r="D116" s="295"/>
      <c r="E116" s="295"/>
      <c r="F116" s="318" t="s">
        <v>3390</v>
      </c>
      <c r="G116" s="295"/>
      <c r="H116" s="295" t="s">
        <v>3435</v>
      </c>
      <c r="I116" s="295" t="s">
        <v>3425</v>
      </c>
      <c r="J116" s="295"/>
      <c r="K116" s="309"/>
    </row>
    <row r="117" s="1" customFormat="1" ht="15" customHeight="1">
      <c r="B117" s="320"/>
      <c r="C117" s="295" t="s">
        <v>54</v>
      </c>
      <c r="D117" s="295"/>
      <c r="E117" s="295"/>
      <c r="F117" s="318" t="s">
        <v>3390</v>
      </c>
      <c r="G117" s="295"/>
      <c r="H117" s="295" t="s">
        <v>3436</v>
      </c>
      <c r="I117" s="295" t="s">
        <v>3437</v>
      </c>
      <c r="J117" s="295"/>
      <c r="K117" s="309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331"/>
      <c r="D119" s="331"/>
      <c r="E119" s="331"/>
      <c r="F119" s="332"/>
      <c r="G119" s="331"/>
      <c r="H119" s="331"/>
      <c r="I119" s="331"/>
      <c r="J119" s="331"/>
      <c r="K119" s="330"/>
    </row>
    <row r="120" s="1" customFormat="1" ht="18.75" customHeight="1"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</row>
    <row r="121" s="1" customFormat="1" ht="7.5" customHeight="1">
      <c r="B121" s="333"/>
      <c r="C121" s="334"/>
      <c r="D121" s="334"/>
      <c r="E121" s="334"/>
      <c r="F121" s="334"/>
      <c r="G121" s="334"/>
      <c r="H121" s="334"/>
      <c r="I121" s="334"/>
      <c r="J121" s="334"/>
      <c r="K121" s="335"/>
    </row>
    <row r="122" s="1" customFormat="1" ht="45" customHeight="1">
      <c r="B122" s="336"/>
      <c r="C122" s="286" t="s">
        <v>3438</v>
      </c>
      <c r="D122" s="286"/>
      <c r="E122" s="286"/>
      <c r="F122" s="286"/>
      <c r="G122" s="286"/>
      <c r="H122" s="286"/>
      <c r="I122" s="286"/>
      <c r="J122" s="286"/>
      <c r="K122" s="337"/>
    </row>
    <row r="123" s="1" customFormat="1" ht="17.25" customHeight="1">
      <c r="B123" s="338"/>
      <c r="C123" s="310" t="s">
        <v>3384</v>
      </c>
      <c r="D123" s="310"/>
      <c r="E123" s="310"/>
      <c r="F123" s="310" t="s">
        <v>3385</v>
      </c>
      <c r="G123" s="311"/>
      <c r="H123" s="310" t="s">
        <v>51</v>
      </c>
      <c r="I123" s="310" t="s">
        <v>54</v>
      </c>
      <c r="J123" s="310" t="s">
        <v>3386</v>
      </c>
      <c r="K123" s="339"/>
    </row>
    <row r="124" s="1" customFormat="1" ht="17.25" customHeight="1">
      <c r="B124" s="338"/>
      <c r="C124" s="312" t="s">
        <v>3387</v>
      </c>
      <c r="D124" s="312"/>
      <c r="E124" s="312"/>
      <c r="F124" s="313" t="s">
        <v>3388</v>
      </c>
      <c r="G124" s="314"/>
      <c r="H124" s="312"/>
      <c r="I124" s="312"/>
      <c r="J124" s="312" t="s">
        <v>3389</v>
      </c>
      <c r="K124" s="339"/>
    </row>
    <row r="125" s="1" customFormat="1" ht="5.25" customHeight="1">
      <c r="B125" s="340"/>
      <c r="C125" s="315"/>
      <c r="D125" s="315"/>
      <c r="E125" s="315"/>
      <c r="F125" s="315"/>
      <c r="G125" s="341"/>
      <c r="H125" s="315"/>
      <c r="I125" s="315"/>
      <c r="J125" s="315"/>
      <c r="K125" s="342"/>
    </row>
    <row r="126" s="1" customFormat="1" ht="15" customHeight="1">
      <c r="B126" s="340"/>
      <c r="C126" s="295" t="s">
        <v>3393</v>
      </c>
      <c r="D126" s="317"/>
      <c r="E126" s="317"/>
      <c r="F126" s="318" t="s">
        <v>3390</v>
      </c>
      <c r="G126" s="295"/>
      <c r="H126" s="295" t="s">
        <v>3430</v>
      </c>
      <c r="I126" s="295" t="s">
        <v>3392</v>
      </c>
      <c r="J126" s="295">
        <v>120</v>
      </c>
      <c r="K126" s="343"/>
    </row>
    <row r="127" s="1" customFormat="1" ht="15" customHeight="1">
      <c r="B127" s="340"/>
      <c r="C127" s="295" t="s">
        <v>3439</v>
      </c>
      <c r="D127" s="295"/>
      <c r="E127" s="295"/>
      <c r="F127" s="318" t="s">
        <v>3390</v>
      </c>
      <c r="G127" s="295"/>
      <c r="H127" s="295" t="s">
        <v>3440</v>
      </c>
      <c r="I127" s="295" t="s">
        <v>3392</v>
      </c>
      <c r="J127" s="295" t="s">
        <v>3441</v>
      </c>
      <c r="K127" s="343"/>
    </row>
    <row r="128" s="1" customFormat="1" ht="15" customHeight="1">
      <c r="B128" s="340"/>
      <c r="C128" s="295" t="s">
        <v>3338</v>
      </c>
      <c r="D128" s="295"/>
      <c r="E128" s="295"/>
      <c r="F128" s="318" t="s">
        <v>3390</v>
      </c>
      <c r="G128" s="295"/>
      <c r="H128" s="295" t="s">
        <v>3442</v>
      </c>
      <c r="I128" s="295" t="s">
        <v>3392</v>
      </c>
      <c r="J128" s="295" t="s">
        <v>3441</v>
      </c>
      <c r="K128" s="343"/>
    </row>
    <row r="129" s="1" customFormat="1" ht="15" customHeight="1">
      <c r="B129" s="340"/>
      <c r="C129" s="295" t="s">
        <v>3401</v>
      </c>
      <c r="D129" s="295"/>
      <c r="E129" s="295"/>
      <c r="F129" s="318" t="s">
        <v>3396</v>
      </c>
      <c r="G129" s="295"/>
      <c r="H129" s="295" t="s">
        <v>3402</v>
      </c>
      <c r="I129" s="295" t="s">
        <v>3392</v>
      </c>
      <c r="J129" s="295">
        <v>15</v>
      </c>
      <c r="K129" s="343"/>
    </row>
    <row r="130" s="1" customFormat="1" ht="15" customHeight="1">
      <c r="B130" s="340"/>
      <c r="C130" s="321" t="s">
        <v>3403</v>
      </c>
      <c r="D130" s="321"/>
      <c r="E130" s="321"/>
      <c r="F130" s="322" t="s">
        <v>3396</v>
      </c>
      <c r="G130" s="321"/>
      <c r="H130" s="321" t="s">
        <v>3404</v>
      </c>
      <c r="I130" s="321" t="s">
        <v>3392</v>
      </c>
      <c r="J130" s="321">
        <v>15</v>
      </c>
      <c r="K130" s="343"/>
    </row>
    <row r="131" s="1" customFormat="1" ht="15" customHeight="1">
      <c r="B131" s="340"/>
      <c r="C131" s="321" t="s">
        <v>3405</v>
      </c>
      <c r="D131" s="321"/>
      <c r="E131" s="321"/>
      <c r="F131" s="322" t="s">
        <v>3396</v>
      </c>
      <c r="G131" s="321"/>
      <c r="H131" s="321" t="s">
        <v>3406</v>
      </c>
      <c r="I131" s="321" t="s">
        <v>3392</v>
      </c>
      <c r="J131" s="321">
        <v>20</v>
      </c>
      <c r="K131" s="343"/>
    </row>
    <row r="132" s="1" customFormat="1" ht="15" customHeight="1">
      <c r="B132" s="340"/>
      <c r="C132" s="321" t="s">
        <v>3407</v>
      </c>
      <c r="D132" s="321"/>
      <c r="E132" s="321"/>
      <c r="F132" s="322" t="s">
        <v>3396</v>
      </c>
      <c r="G132" s="321"/>
      <c r="H132" s="321" t="s">
        <v>3408</v>
      </c>
      <c r="I132" s="321" t="s">
        <v>3392</v>
      </c>
      <c r="J132" s="321">
        <v>20</v>
      </c>
      <c r="K132" s="343"/>
    </row>
    <row r="133" s="1" customFormat="1" ht="15" customHeight="1">
      <c r="B133" s="340"/>
      <c r="C133" s="295" t="s">
        <v>3395</v>
      </c>
      <c r="D133" s="295"/>
      <c r="E133" s="295"/>
      <c r="F133" s="318" t="s">
        <v>3396</v>
      </c>
      <c r="G133" s="295"/>
      <c r="H133" s="295" t="s">
        <v>3430</v>
      </c>
      <c r="I133" s="295" t="s">
        <v>3392</v>
      </c>
      <c r="J133" s="295">
        <v>50</v>
      </c>
      <c r="K133" s="343"/>
    </row>
    <row r="134" s="1" customFormat="1" ht="15" customHeight="1">
      <c r="B134" s="340"/>
      <c r="C134" s="295" t="s">
        <v>3409</v>
      </c>
      <c r="D134" s="295"/>
      <c r="E134" s="295"/>
      <c r="F134" s="318" t="s">
        <v>3396</v>
      </c>
      <c r="G134" s="295"/>
      <c r="H134" s="295" t="s">
        <v>3430</v>
      </c>
      <c r="I134" s="295" t="s">
        <v>3392</v>
      </c>
      <c r="J134" s="295">
        <v>50</v>
      </c>
      <c r="K134" s="343"/>
    </row>
    <row r="135" s="1" customFormat="1" ht="15" customHeight="1">
      <c r="B135" s="340"/>
      <c r="C135" s="295" t="s">
        <v>3415</v>
      </c>
      <c r="D135" s="295"/>
      <c r="E135" s="295"/>
      <c r="F135" s="318" t="s">
        <v>3396</v>
      </c>
      <c r="G135" s="295"/>
      <c r="H135" s="295" t="s">
        <v>3430</v>
      </c>
      <c r="I135" s="295" t="s">
        <v>3392</v>
      </c>
      <c r="J135" s="295">
        <v>50</v>
      </c>
      <c r="K135" s="343"/>
    </row>
    <row r="136" s="1" customFormat="1" ht="15" customHeight="1">
      <c r="B136" s="340"/>
      <c r="C136" s="295" t="s">
        <v>3417</v>
      </c>
      <c r="D136" s="295"/>
      <c r="E136" s="295"/>
      <c r="F136" s="318" t="s">
        <v>3396</v>
      </c>
      <c r="G136" s="295"/>
      <c r="H136" s="295" t="s">
        <v>3430</v>
      </c>
      <c r="I136" s="295" t="s">
        <v>3392</v>
      </c>
      <c r="J136" s="295">
        <v>50</v>
      </c>
      <c r="K136" s="343"/>
    </row>
    <row r="137" s="1" customFormat="1" ht="15" customHeight="1">
      <c r="B137" s="340"/>
      <c r="C137" s="295" t="s">
        <v>3418</v>
      </c>
      <c r="D137" s="295"/>
      <c r="E137" s="295"/>
      <c r="F137" s="318" t="s">
        <v>3396</v>
      </c>
      <c r="G137" s="295"/>
      <c r="H137" s="295" t="s">
        <v>3443</v>
      </c>
      <c r="I137" s="295" t="s">
        <v>3392</v>
      </c>
      <c r="J137" s="295">
        <v>255</v>
      </c>
      <c r="K137" s="343"/>
    </row>
    <row r="138" s="1" customFormat="1" ht="15" customHeight="1">
      <c r="B138" s="340"/>
      <c r="C138" s="295" t="s">
        <v>3420</v>
      </c>
      <c r="D138" s="295"/>
      <c r="E138" s="295"/>
      <c r="F138" s="318" t="s">
        <v>3390</v>
      </c>
      <c r="G138" s="295"/>
      <c r="H138" s="295" t="s">
        <v>3444</v>
      </c>
      <c r="I138" s="295" t="s">
        <v>3422</v>
      </c>
      <c r="J138" s="295"/>
      <c r="K138" s="343"/>
    </row>
    <row r="139" s="1" customFormat="1" ht="15" customHeight="1">
      <c r="B139" s="340"/>
      <c r="C139" s="295" t="s">
        <v>3423</v>
      </c>
      <c r="D139" s="295"/>
      <c r="E139" s="295"/>
      <c r="F139" s="318" t="s">
        <v>3390</v>
      </c>
      <c r="G139" s="295"/>
      <c r="H139" s="295" t="s">
        <v>3445</v>
      </c>
      <c r="I139" s="295" t="s">
        <v>3425</v>
      </c>
      <c r="J139" s="295"/>
      <c r="K139" s="343"/>
    </row>
    <row r="140" s="1" customFormat="1" ht="15" customHeight="1">
      <c r="B140" s="340"/>
      <c r="C140" s="295" t="s">
        <v>3426</v>
      </c>
      <c r="D140" s="295"/>
      <c r="E140" s="295"/>
      <c r="F140" s="318" t="s">
        <v>3390</v>
      </c>
      <c r="G140" s="295"/>
      <c r="H140" s="295" t="s">
        <v>3426</v>
      </c>
      <c r="I140" s="295" t="s">
        <v>3425</v>
      </c>
      <c r="J140" s="295"/>
      <c r="K140" s="343"/>
    </row>
    <row r="141" s="1" customFormat="1" ht="15" customHeight="1">
      <c r="B141" s="340"/>
      <c r="C141" s="295" t="s">
        <v>35</v>
      </c>
      <c r="D141" s="295"/>
      <c r="E141" s="295"/>
      <c r="F141" s="318" t="s">
        <v>3390</v>
      </c>
      <c r="G141" s="295"/>
      <c r="H141" s="295" t="s">
        <v>3446</v>
      </c>
      <c r="I141" s="295" t="s">
        <v>3425</v>
      </c>
      <c r="J141" s="295"/>
      <c r="K141" s="343"/>
    </row>
    <row r="142" s="1" customFormat="1" ht="15" customHeight="1">
      <c r="B142" s="340"/>
      <c r="C142" s="295" t="s">
        <v>3447</v>
      </c>
      <c r="D142" s="295"/>
      <c r="E142" s="295"/>
      <c r="F142" s="318" t="s">
        <v>3390</v>
      </c>
      <c r="G142" s="295"/>
      <c r="H142" s="295" t="s">
        <v>3448</v>
      </c>
      <c r="I142" s="295" t="s">
        <v>3425</v>
      </c>
      <c r="J142" s="295"/>
      <c r="K142" s="343"/>
    </row>
    <row r="143" s="1" customFormat="1" ht="15" customHeight="1">
      <c r="B143" s="344"/>
      <c r="C143" s="345"/>
      <c r="D143" s="345"/>
      <c r="E143" s="345"/>
      <c r="F143" s="345"/>
      <c r="G143" s="345"/>
      <c r="H143" s="345"/>
      <c r="I143" s="345"/>
      <c r="J143" s="345"/>
      <c r="K143" s="346"/>
    </row>
    <row r="144" s="1" customFormat="1" ht="18.75" customHeight="1">
      <c r="B144" s="331"/>
      <c r="C144" s="331"/>
      <c r="D144" s="331"/>
      <c r="E144" s="331"/>
      <c r="F144" s="332"/>
      <c r="G144" s="331"/>
      <c r="H144" s="331"/>
      <c r="I144" s="331"/>
      <c r="J144" s="331"/>
      <c r="K144" s="331"/>
    </row>
    <row r="145" s="1" customFormat="1" ht="18.75" customHeight="1">
      <c r="B145" s="303"/>
      <c r="C145" s="303"/>
      <c r="D145" s="303"/>
      <c r="E145" s="303"/>
      <c r="F145" s="303"/>
      <c r="G145" s="303"/>
      <c r="H145" s="303"/>
      <c r="I145" s="303"/>
      <c r="J145" s="303"/>
      <c r="K145" s="303"/>
    </row>
    <row r="146" s="1" customFormat="1" ht="7.5" customHeight="1">
      <c r="B146" s="304"/>
      <c r="C146" s="305"/>
      <c r="D146" s="305"/>
      <c r="E146" s="305"/>
      <c r="F146" s="305"/>
      <c r="G146" s="305"/>
      <c r="H146" s="305"/>
      <c r="I146" s="305"/>
      <c r="J146" s="305"/>
      <c r="K146" s="306"/>
    </row>
    <row r="147" s="1" customFormat="1" ht="45" customHeight="1">
      <c r="B147" s="307"/>
      <c r="C147" s="308" t="s">
        <v>3449</v>
      </c>
      <c r="D147" s="308"/>
      <c r="E147" s="308"/>
      <c r="F147" s="308"/>
      <c r="G147" s="308"/>
      <c r="H147" s="308"/>
      <c r="I147" s="308"/>
      <c r="J147" s="308"/>
      <c r="K147" s="309"/>
    </row>
    <row r="148" s="1" customFormat="1" ht="17.25" customHeight="1">
      <c r="B148" s="307"/>
      <c r="C148" s="310" t="s">
        <v>3384</v>
      </c>
      <c r="D148" s="310"/>
      <c r="E148" s="310"/>
      <c r="F148" s="310" t="s">
        <v>3385</v>
      </c>
      <c r="G148" s="311"/>
      <c r="H148" s="310" t="s">
        <v>51</v>
      </c>
      <c r="I148" s="310" t="s">
        <v>54</v>
      </c>
      <c r="J148" s="310" t="s">
        <v>3386</v>
      </c>
      <c r="K148" s="309"/>
    </row>
    <row r="149" s="1" customFormat="1" ht="17.25" customHeight="1">
      <c r="B149" s="307"/>
      <c r="C149" s="312" t="s">
        <v>3387</v>
      </c>
      <c r="D149" s="312"/>
      <c r="E149" s="312"/>
      <c r="F149" s="313" t="s">
        <v>3388</v>
      </c>
      <c r="G149" s="314"/>
      <c r="H149" s="312"/>
      <c r="I149" s="312"/>
      <c r="J149" s="312" t="s">
        <v>3389</v>
      </c>
      <c r="K149" s="309"/>
    </row>
    <row r="150" s="1" customFormat="1" ht="5.25" customHeight="1">
      <c r="B150" s="320"/>
      <c r="C150" s="315"/>
      <c r="D150" s="315"/>
      <c r="E150" s="315"/>
      <c r="F150" s="315"/>
      <c r="G150" s="316"/>
      <c r="H150" s="315"/>
      <c r="I150" s="315"/>
      <c r="J150" s="315"/>
      <c r="K150" s="343"/>
    </row>
    <row r="151" s="1" customFormat="1" ht="15" customHeight="1">
      <c r="B151" s="320"/>
      <c r="C151" s="347" t="s">
        <v>3393</v>
      </c>
      <c r="D151" s="295"/>
      <c r="E151" s="295"/>
      <c r="F151" s="348" t="s">
        <v>3390</v>
      </c>
      <c r="G151" s="295"/>
      <c r="H151" s="347" t="s">
        <v>3430</v>
      </c>
      <c r="I151" s="347" t="s">
        <v>3392</v>
      </c>
      <c r="J151" s="347">
        <v>120</v>
      </c>
      <c r="K151" s="343"/>
    </row>
    <row r="152" s="1" customFormat="1" ht="15" customHeight="1">
      <c r="B152" s="320"/>
      <c r="C152" s="347" t="s">
        <v>3439</v>
      </c>
      <c r="D152" s="295"/>
      <c r="E152" s="295"/>
      <c r="F152" s="348" t="s">
        <v>3390</v>
      </c>
      <c r="G152" s="295"/>
      <c r="H152" s="347" t="s">
        <v>3450</v>
      </c>
      <c r="I152" s="347" t="s">
        <v>3392</v>
      </c>
      <c r="J152" s="347" t="s">
        <v>3441</v>
      </c>
      <c r="K152" s="343"/>
    </row>
    <row r="153" s="1" customFormat="1" ht="15" customHeight="1">
      <c r="B153" s="320"/>
      <c r="C153" s="347" t="s">
        <v>3338</v>
      </c>
      <c r="D153" s="295"/>
      <c r="E153" s="295"/>
      <c r="F153" s="348" t="s">
        <v>3390</v>
      </c>
      <c r="G153" s="295"/>
      <c r="H153" s="347" t="s">
        <v>3451</v>
      </c>
      <c r="I153" s="347" t="s">
        <v>3392</v>
      </c>
      <c r="J153" s="347" t="s">
        <v>3441</v>
      </c>
      <c r="K153" s="343"/>
    </row>
    <row r="154" s="1" customFormat="1" ht="15" customHeight="1">
      <c r="B154" s="320"/>
      <c r="C154" s="347" t="s">
        <v>3395</v>
      </c>
      <c r="D154" s="295"/>
      <c r="E154" s="295"/>
      <c r="F154" s="348" t="s">
        <v>3396</v>
      </c>
      <c r="G154" s="295"/>
      <c r="H154" s="347" t="s">
        <v>3430</v>
      </c>
      <c r="I154" s="347" t="s">
        <v>3392</v>
      </c>
      <c r="J154" s="347">
        <v>50</v>
      </c>
      <c r="K154" s="343"/>
    </row>
    <row r="155" s="1" customFormat="1" ht="15" customHeight="1">
      <c r="B155" s="320"/>
      <c r="C155" s="347" t="s">
        <v>3398</v>
      </c>
      <c r="D155" s="295"/>
      <c r="E155" s="295"/>
      <c r="F155" s="348" t="s">
        <v>3390</v>
      </c>
      <c r="G155" s="295"/>
      <c r="H155" s="347" t="s">
        <v>3430</v>
      </c>
      <c r="I155" s="347" t="s">
        <v>3400</v>
      </c>
      <c r="J155" s="347"/>
      <c r="K155" s="343"/>
    </row>
    <row r="156" s="1" customFormat="1" ht="15" customHeight="1">
      <c r="B156" s="320"/>
      <c r="C156" s="347" t="s">
        <v>3409</v>
      </c>
      <c r="D156" s="295"/>
      <c r="E156" s="295"/>
      <c r="F156" s="348" t="s">
        <v>3396</v>
      </c>
      <c r="G156" s="295"/>
      <c r="H156" s="347" t="s">
        <v>3430</v>
      </c>
      <c r="I156" s="347" t="s">
        <v>3392</v>
      </c>
      <c r="J156" s="347">
        <v>50</v>
      </c>
      <c r="K156" s="343"/>
    </row>
    <row r="157" s="1" customFormat="1" ht="15" customHeight="1">
      <c r="B157" s="320"/>
      <c r="C157" s="347" t="s">
        <v>3417</v>
      </c>
      <c r="D157" s="295"/>
      <c r="E157" s="295"/>
      <c r="F157" s="348" t="s">
        <v>3396</v>
      </c>
      <c r="G157" s="295"/>
      <c r="H157" s="347" t="s">
        <v>3430</v>
      </c>
      <c r="I157" s="347" t="s">
        <v>3392</v>
      </c>
      <c r="J157" s="347">
        <v>50</v>
      </c>
      <c r="K157" s="343"/>
    </row>
    <row r="158" s="1" customFormat="1" ht="15" customHeight="1">
      <c r="B158" s="320"/>
      <c r="C158" s="347" t="s">
        <v>3415</v>
      </c>
      <c r="D158" s="295"/>
      <c r="E158" s="295"/>
      <c r="F158" s="348" t="s">
        <v>3396</v>
      </c>
      <c r="G158" s="295"/>
      <c r="H158" s="347" t="s">
        <v>3430</v>
      </c>
      <c r="I158" s="347" t="s">
        <v>3392</v>
      </c>
      <c r="J158" s="347">
        <v>50</v>
      </c>
      <c r="K158" s="343"/>
    </row>
    <row r="159" s="1" customFormat="1" ht="15" customHeight="1">
      <c r="B159" s="320"/>
      <c r="C159" s="347" t="s">
        <v>138</v>
      </c>
      <c r="D159" s="295"/>
      <c r="E159" s="295"/>
      <c r="F159" s="348" t="s">
        <v>3390</v>
      </c>
      <c r="G159" s="295"/>
      <c r="H159" s="347" t="s">
        <v>3452</v>
      </c>
      <c r="I159" s="347" t="s">
        <v>3392</v>
      </c>
      <c r="J159" s="347" t="s">
        <v>3453</v>
      </c>
      <c r="K159" s="343"/>
    </row>
    <row r="160" s="1" customFormat="1" ht="15" customHeight="1">
      <c r="B160" s="320"/>
      <c r="C160" s="347" t="s">
        <v>3454</v>
      </c>
      <c r="D160" s="295"/>
      <c r="E160" s="295"/>
      <c r="F160" s="348" t="s">
        <v>3390</v>
      </c>
      <c r="G160" s="295"/>
      <c r="H160" s="347" t="s">
        <v>3455</v>
      </c>
      <c r="I160" s="347" t="s">
        <v>3425</v>
      </c>
      <c r="J160" s="347"/>
      <c r="K160" s="343"/>
    </row>
    <row r="161" s="1" customFormat="1" ht="15" customHeight="1">
      <c r="B161" s="349"/>
      <c r="C161" s="329"/>
      <c r="D161" s="329"/>
      <c r="E161" s="329"/>
      <c r="F161" s="329"/>
      <c r="G161" s="329"/>
      <c r="H161" s="329"/>
      <c r="I161" s="329"/>
      <c r="J161" s="329"/>
      <c r="K161" s="350"/>
    </row>
    <row r="162" s="1" customFormat="1" ht="18.75" customHeight="1">
      <c r="B162" s="331"/>
      <c r="C162" s="341"/>
      <c r="D162" s="341"/>
      <c r="E162" s="341"/>
      <c r="F162" s="351"/>
      <c r="G162" s="341"/>
      <c r="H162" s="341"/>
      <c r="I162" s="341"/>
      <c r="J162" s="341"/>
      <c r="K162" s="331"/>
    </row>
    <row r="163" s="1" customFormat="1" ht="18.75" customHeight="1"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</row>
    <row r="164" s="1" customFormat="1" ht="7.5" customHeight="1">
      <c r="B164" s="282"/>
      <c r="C164" s="283"/>
      <c r="D164" s="283"/>
      <c r="E164" s="283"/>
      <c r="F164" s="283"/>
      <c r="G164" s="283"/>
      <c r="H164" s="283"/>
      <c r="I164" s="283"/>
      <c r="J164" s="283"/>
      <c r="K164" s="284"/>
    </row>
    <row r="165" s="1" customFormat="1" ht="45" customHeight="1">
      <c r="B165" s="285"/>
      <c r="C165" s="286" t="s">
        <v>3456</v>
      </c>
      <c r="D165" s="286"/>
      <c r="E165" s="286"/>
      <c r="F165" s="286"/>
      <c r="G165" s="286"/>
      <c r="H165" s="286"/>
      <c r="I165" s="286"/>
      <c r="J165" s="286"/>
      <c r="K165" s="287"/>
    </row>
    <row r="166" s="1" customFormat="1" ht="17.25" customHeight="1">
      <c r="B166" s="285"/>
      <c r="C166" s="310" t="s">
        <v>3384</v>
      </c>
      <c r="D166" s="310"/>
      <c r="E166" s="310"/>
      <c r="F166" s="310" t="s">
        <v>3385</v>
      </c>
      <c r="G166" s="352"/>
      <c r="H166" s="353" t="s">
        <v>51</v>
      </c>
      <c r="I166" s="353" t="s">
        <v>54</v>
      </c>
      <c r="J166" s="310" t="s">
        <v>3386</v>
      </c>
      <c r="K166" s="287"/>
    </row>
    <row r="167" s="1" customFormat="1" ht="17.25" customHeight="1">
      <c r="B167" s="288"/>
      <c r="C167" s="312" t="s">
        <v>3387</v>
      </c>
      <c r="D167" s="312"/>
      <c r="E167" s="312"/>
      <c r="F167" s="313" t="s">
        <v>3388</v>
      </c>
      <c r="G167" s="354"/>
      <c r="H167" s="355"/>
      <c r="I167" s="355"/>
      <c r="J167" s="312" t="s">
        <v>3389</v>
      </c>
      <c r="K167" s="290"/>
    </row>
    <row r="168" s="1" customFormat="1" ht="5.25" customHeight="1">
      <c r="B168" s="320"/>
      <c r="C168" s="315"/>
      <c r="D168" s="315"/>
      <c r="E168" s="315"/>
      <c r="F168" s="315"/>
      <c r="G168" s="316"/>
      <c r="H168" s="315"/>
      <c r="I168" s="315"/>
      <c r="J168" s="315"/>
      <c r="K168" s="343"/>
    </row>
    <row r="169" s="1" customFormat="1" ht="15" customHeight="1">
      <c r="B169" s="320"/>
      <c r="C169" s="295" t="s">
        <v>3393</v>
      </c>
      <c r="D169" s="295"/>
      <c r="E169" s="295"/>
      <c r="F169" s="318" t="s">
        <v>3390</v>
      </c>
      <c r="G169" s="295"/>
      <c r="H169" s="295" t="s">
        <v>3430</v>
      </c>
      <c r="I169" s="295" t="s">
        <v>3392</v>
      </c>
      <c r="J169" s="295">
        <v>120</v>
      </c>
      <c r="K169" s="343"/>
    </row>
    <row r="170" s="1" customFormat="1" ht="15" customHeight="1">
      <c r="B170" s="320"/>
      <c r="C170" s="295" t="s">
        <v>3439</v>
      </c>
      <c r="D170" s="295"/>
      <c r="E170" s="295"/>
      <c r="F170" s="318" t="s">
        <v>3390</v>
      </c>
      <c r="G170" s="295"/>
      <c r="H170" s="295" t="s">
        <v>3440</v>
      </c>
      <c r="I170" s="295" t="s">
        <v>3392</v>
      </c>
      <c r="J170" s="295" t="s">
        <v>3441</v>
      </c>
      <c r="K170" s="343"/>
    </row>
    <row r="171" s="1" customFormat="1" ht="15" customHeight="1">
      <c r="B171" s="320"/>
      <c r="C171" s="295" t="s">
        <v>3338</v>
      </c>
      <c r="D171" s="295"/>
      <c r="E171" s="295"/>
      <c r="F171" s="318" t="s">
        <v>3390</v>
      </c>
      <c r="G171" s="295"/>
      <c r="H171" s="295" t="s">
        <v>3457</v>
      </c>
      <c r="I171" s="295" t="s">
        <v>3392</v>
      </c>
      <c r="J171" s="295" t="s">
        <v>3441</v>
      </c>
      <c r="K171" s="343"/>
    </row>
    <row r="172" s="1" customFormat="1" ht="15" customHeight="1">
      <c r="B172" s="320"/>
      <c r="C172" s="295" t="s">
        <v>3395</v>
      </c>
      <c r="D172" s="295"/>
      <c r="E172" s="295"/>
      <c r="F172" s="318" t="s">
        <v>3396</v>
      </c>
      <c r="G172" s="295"/>
      <c r="H172" s="295" t="s">
        <v>3457</v>
      </c>
      <c r="I172" s="295" t="s">
        <v>3392</v>
      </c>
      <c r="J172" s="295">
        <v>50</v>
      </c>
      <c r="K172" s="343"/>
    </row>
    <row r="173" s="1" customFormat="1" ht="15" customHeight="1">
      <c r="B173" s="320"/>
      <c r="C173" s="295" t="s">
        <v>3398</v>
      </c>
      <c r="D173" s="295"/>
      <c r="E173" s="295"/>
      <c r="F173" s="318" t="s">
        <v>3390</v>
      </c>
      <c r="G173" s="295"/>
      <c r="H173" s="295" t="s">
        <v>3457</v>
      </c>
      <c r="I173" s="295" t="s">
        <v>3400</v>
      </c>
      <c r="J173" s="295"/>
      <c r="K173" s="343"/>
    </row>
    <row r="174" s="1" customFormat="1" ht="15" customHeight="1">
      <c r="B174" s="320"/>
      <c r="C174" s="295" t="s">
        <v>3409</v>
      </c>
      <c r="D174" s="295"/>
      <c r="E174" s="295"/>
      <c r="F174" s="318" t="s">
        <v>3396</v>
      </c>
      <c r="G174" s="295"/>
      <c r="H174" s="295" t="s">
        <v>3457</v>
      </c>
      <c r="I174" s="295" t="s">
        <v>3392</v>
      </c>
      <c r="J174" s="295">
        <v>50</v>
      </c>
      <c r="K174" s="343"/>
    </row>
    <row r="175" s="1" customFormat="1" ht="15" customHeight="1">
      <c r="B175" s="320"/>
      <c r="C175" s="295" t="s">
        <v>3417</v>
      </c>
      <c r="D175" s="295"/>
      <c r="E175" s="295"/>
      <c r="F175" s="318" t="s">
        <v>3396</v>
      </c>
      <c r="G175" s="295"/>
      <c r="H175" s="295" t="s">
        <v>3457</v>
      </c>
      <c r="I175" s="295" t="s">
        <v>3392</v>
      </c>
      <c r="J175" s="295">
        <v>50</v>
      </c>
      <c r="K175" s="343"/>
    </row>
    <row r="176" s="1" customFormat="1" ht="15" customHeight="1">
      <c r="B176" s="320"/>
      <c r="C176" s="295" t="s">
        <v>3415</v>
      </c>
      <c r="D176" s="295"/>
      <c r="E176" s="295"/>
      <c r="F176" s="318" t="s">
        <v>3396</v>
      </c>
      <c r="G176" s="295"/>
      <c r="H176" s="295" t="s">
        <v>3457</v>
      </c>
      <c r="I176" s="295" t="s">
        <v>3392</v>
      </c>
      <c r="J176" s="295">
        <v>50</v>
      </c>
      <c r="K176" s="343"/>
    </row>
    <row r="177" s="1" customFormat="1" ht="15" customHeight="1">
      <c r="B177" s="320"/>
      <c r="C177" s="295" t="s">
        <v>167</v>
      </c>
      <c r="D177" s="295"/>
      <c r="E177" s="295"/>
      <c r="F177" s="318" t="s">
        <v>3390</v>
      </c>
      <c r="G177" s="295"/>
      <c r="H177" s="295" t="s">
        <v>3458</v>
      </c>
      <c r="I177" s="295" t="s">
        <v>3459</v>
      </c>
      <c r="J177" s="295"/>
      <c r="K177" s="343"/>
    </row>
    <row r="178" s="1" customFormat="1" ht="15" customHeight="1">
      <c r="B178" s="320"/>
      <c r="C178" s="295" t="s">
        <v>54</v>
      </c>
      <c r="D178" s="295"/>
      <c r="E178" s="295"/>
      <c r="F178" s="318" t="s">
        <v>3390</v>
      </c>
      <c r="G178" s="295"/>
      <c r="H178" s="295" t="s">
        <v>3460</v>
      </c>
      <c r="I178" s="295" t="s">
        <v>3461</v>
      </c>
      <c r="J178" s="295">
        <v>1</v>
      </c>
      <c r="K178" s="343"/>
    </row>
    <row r="179" s="1" customFormat="1" ht="15" customHeight="1">
      <c r="B179" s="320"/>
      <c r="C179" s="295" t="s">
        <v>50</v>
      </c>
      <c r="D179" s="295"/>
      <c r="E179" s="295"/>
      <c r="F179" s="318" t="s">
        <v>3390</v>
      </c>
      <c r="G179" s="295"/>
      <c r="H179" s="295" t="s">
        <v>3462</v>
      </c>
      <c r="I179" s="295" t="s">
        <v>3392</v>
      </c>
      <c r="J179" s="295">
        <v>20</v>
      </c>
      <c r="K179" s="343"/>
    </row>
    <row r="180" s="1" customFormat="1" ht="15" customHeight="1">
      <c r="B180" s="320"/>
      <c r="C180" s="295" t="s">
        <v>51</v>
      </c>
      <c r="D180" s="295"/>
      <c r="E180" s="295"/>
      <c r="F180" s="318" t="s">
        <v>3390</v>
      </c>
      <c r="G180" s="295"/>
      <c r="H180" s="295" t="s">
        <v>3463</v>
      </c>
      <c r="I180" s="295" t="s">
        <v>3392</v>
      </c>
      <c r="J180" s="295">
        <v>255</v>
      </c>
      <c r="K180" s="343"/>
    </row>
    <row r="181" s="1" customFormat="1" ht="15" customHeight="1">
      <c r="B181" s="320"/>
      <c r="C181" s="295" t="s">
        <v>168</v>
      </c>
      <c r="D181" s="295"/>
      <c r="E181" s="295"/>
      <c r="F181" s="318" t="s">
        <v>3390</v>
      </c>
      <c r="G181" s="295"/>
      <c r="H181" s="295" t="s">
        <v>3354</v>
      </c>
      <c r="I181" s="295" t="s">
        <v>3392</v>
      </c>
      <c r="J181" s="295">
        <v>10</v>
      </c>
      <c r="K181" s="343"/>
    </row>
    <row r="182" s="1" customFormat="1" ht="15" customHeight="1">
      <c r="B182" s="320"/>
      <c r="C182" s="295" t="s">
        <v>169</v>
      </c>
      <c r="D182" s="295"/>
      <c r="E182" s="295"/>
      <c r="F182" s="318" t="s">
        <v>3390</v>
      </c>
      <c r="G182" s="295"/>
      <c r="H182" s="295" t="s">
        <v>3464</v>
      </c>
      <c r="I182" s="295" t="s">
        <v>3425</v>
      </c>
      <c r="J182" s="295"/>
      <c r="K182" s="343"/>
    </row>
    <row r="183" s="1" customFormat="1" ht="15" customHeight="1">
      <c r="B183" s="320"/>
      <c r="C183" s="295" t="s">
        <v>3465</v>
      </c>
      <c r="D183" s="295"/>
      <c r="E183" s="295"/>
      <c r="F183" s="318" t="s">
        <v>3390</v>
      </c>
      <c r="G183" s="295"/>
      <c r="H183" s="295" t="s">
        <v>3466</v>
      </c>
      <c r="I183" s="295" t="s">
        <v>3425</v>
      </c>
      <c r="J183" s="295"/>
      <c r="K183" s="343"/>
    </row>
    <row r="184" s="1" customFormat="1" ht="15" customHeight="1">
      <c r="B184" s="320"/>
      <c r="C184" s="295" t="s">
        <v>3454</v>
      </c>
      <c r="D184" s="295"/>
      <c r="E184" s="295"/>
      <c r="F184" s="318" t="s">
        <v>3390</v>
      </c>
      <c r="G184" s="295"/>
      <c r="H184" s="295" t="s">
        <v>3467</v>
      </c>
      <c r="I184" s="295" t="s">
        <v>3425</v>
      </c>
      <c r="J184" s="295"/>
      <c r="K184" s="343"/>
    </row>
    <row r="185" s="1" customFormat="1" ht="15" customHeight="1">
      <c r="B185" s="320"/>
      <c r="C185" s="295" t="s">
        <v>171</v>
      </c>
      <c r="D185" s="295"/>
      <c r="E185" s="295"/>
      <c r="F185" s="318" t="s">
        <v>3396</v>
      </c>
      <c r="G185" s="295"/>
      <c r="H185" s="295" t="s">
        <v>3468</v>
      </c>
      <c r="I185" s="295" t="s">
        <v>3392</v>
      </c>
      <c r="J185" s="295">
        <v>50</v>
      </c>
      <c r="K185" s="343"/>
    </row>
    <row r="186" s="1" customFormat="1" ht="15" customHeight="1">
      <c r="B186" s="320"/>
      <c r="C186" s="295" t="s">
        <v>3469</v>
      </c>
      <c r="D186" s="295"/>
      <c r="E186" s="295"/>
      <c r="F186" s="318" t="s">
        <v>3396</v>
      </c>
      <c r="G186" s="295"/>
      <c r="H186" s="295" t="s">
        <v>3470</v>
      </c>
      <c r="I186" s="295" t="s">
        <v>3471</v>
      </c>
      <c r="J186" s="295"/>
      <c r="K186" s="343"/>
    </row>
    <row r="187" s="1" customFormat="1" ht="15" customHeight="1">
      <c r="B187" s="320"/>
      <c r="C187" s="295" t="s">
        <v>3472</v>
      </c>
      <c r="D187" s="295"/>
      <c r="E187" s="295"/>
      <c r="F187" s="318" t="s">
        <v>3396</v>
      </c>
      <c r="G187" s="295"/>
      <c r="H187" s="295" t="s">
        <v>3473</v>
      </c>
      <c r="I187" s="295" t="s">
        <v>3471</v>
      </c>
      <c r="J187" s="295"/>
      <c r="K187" s="343"/>
    </row>
    <row r="188" s="1" customFormat="1" ht="15" customHeight="1">
      <c r="B188" s="320"/>
      <c r="C188" s="295" t="s">
        <v>3474</v>
      </c>
      <c r="D188" s="295"/>
      <c r="E188" s="295"/>
      <c r="F188" s="318" t="s">
        <v>3396</v>
      </c>
      <c r="G188" s="295"/>
      <c r="H188" s="295" t="s">
        <v>3475</v>
      </c>
      <c r="I188" s="295" t="s">
        <v>3471</v>
      </c>
      <c r="J188" s="295"/>
      <c r="K188" s="343"/>
    </row>
    <row r="189" s="1" customFormat="1" ht="15" customHeight="1">
      <c r="B189" s="320"/>
      <c r="C189" s="356" t="s">
        <v>3476</v>
      </c>
      <c r="D189" s="295"/>
      <c r="E189" s="295"/>
      <c r="F189" s="318" t="s">
        <v>3396</v>
      </c>
      <c r="G189" s="295"/>
      <c r="H189" s="295" t="s">
        <v>3477</v>
      </c>
      <c r="I189" s="295" t="s">
        <v>3478</v>
      </c>
      <c r="J189" s="357" t="s">
        <v>3479</v>
      </c>
      <c r="K189" s="343"/>
    </row>
    <row r="190" s="17" customFormat="1" ht="15" customHeight="1">
      <c r="B190" s="358"/>
      <c r="C190" s="359" t="s">
        <v>3480</v>
      </c>
      <c r="D190" s="360"/>
      <c r="E190" s="360"/>
      <c r="F190" s="361" t="s">
        <v>3396</v>
      </c>
      <c r="G190" s="360"/>
      <c r="H190" s="360" t="s">
        <v>3481</v>
      </c>
      <c r="I190" s="360" t="s">
        <v>3478</v>
      </c>
      <c r="J190" s="362" t="s">
        <v>3479</v>
      </c>
      <c r="K190" s="363"/>
    </row>
    <row r="191" s="1" customFormat="1" ht="15" customHeight="1">
      <c r="B191" s="320"/>
      <c r="C191" s="356" t="s">
        <v>39</v>
      </c>
      <c r="D191" s="295"/>
      <c r="E191" s="295"/>
      <c r="F191" s="318" t="s">
        <v>3390</v>
      </c>
      <c r="G191" s="295"/>
      <c r="H191" s="292" t="s">
        <v>3482</v>
      </c>
      <c r="I191" s="295" t="s">
        <v>3483</v>
      </c>
      <c r="J191" s="295"/>
      <c r="K191" s="343"/>
    </row>
    <row r="192" s="1" customFormat="1" ht="15" customHeight="1">
      <c r="B192" s="320"/>
      <c r="C192" s="356" t="s">
        <v>3484</v>
      </c>
      <c r="D192" s="295"/>
      <c r="E192" s="295"/>
      <c r="F192" s="318" t="s">
        <v>3390</v>
      </c>
      <c r="G192" s="295"/>
      <c r="H192" s="295" t="s">
        <v>3485</v>
      </c>
      <c r="I192" s="295" t="s">
        <v>3425</v>
      </c>
      <c r="J192" s="295"/>
      <c r="K192" s="343"/>
    </row>
    <row r="193" s="1" customFormat="1" ht="15" customHeight="1">
      <c r="B193" s="320"/>
      <c r="C193" s="356" t="s">
        <v>3486</v>
      </c>
      <c r="D193" s="295"/>
      <c r="E193" s="295"/>
      <c r="F193" s="318" t="s">
        <v>3390</v>
      </c>
      <c r="G193" s="295"/>
      <c r="H193" s="295" t="s">
        <v>3487</v>
      </c>
      <c r="I193" s="295" t="s">
        <v>3425</v>
      </c>
      <c r="J193" s="295"/>
      <c r="K193" s="343"/>
    </row>
    <row r="194" s="1" customFormat="1" ht="15" customHeight="1">
      <c r="B194" s="320"/>
      <c r="C194" s="356" t="s">
        <v>3488</v>
      </c>
      <c r="D194" s="295"/>
      <c r="E194" s="295"/>
      <c r="F194" s="318" t="s">
        <v>3396</v>
      </c>
      <c r="G194" s="295"/>
      <c r="H194" s="295" t="s">
        <v>3489</v>
      </c>
      <c r="I194" s="295" t="s">
        <v>3425</v>
      </c>
      <c r="J194" s="295"/>
      <c r="K194" s="343"/>
    </row>
    <row r="195" s="1" customFormat="1" ht="15" customHeight="1">
      <c r="B195" s="349"/>
      <c r="C195" s="364"/>
      <c r="D195" s="329"/>
      <c r="E195" s="329"/>
      <c r="F195" s="329"/>
      <c r="G195" s="329"/>
      <c r="H195" s="329"/>
      <c r="I195" s="329"/>
      <c r="J195" s="329"/>
      <c r="K195" s="350"/>
    </row>
    <row r="196" s="1" customFormat="1" ht="18.75" customHeight="1">
      <c r="B196" s="331"/>
      <c r="C196" s="341"/>
      <c r="D196" s="341"/>
      <c r="E196" s="341"/>
      <c r="F196" s="351"/>
      <c r="G196" s="341"/>
      <c r="H196" s="341"/>
      <c r="I196" s="341"/>
      <c r="J196" s="341"/>
      <c r="K196" s="331"/>
    </row>
    <row r="197" s="1" customFormat="1" ht="18.75" customHeight="1">
      <c r="B197" s="331"/>
      <c r="C197" s="341"/>
      <c r="D197" s="341"/>
      <c r="E197" s="341"/>
      <c r="F197" s="351"/>
      <c r="G197" s="341"/>
      <c r="H197" s="341"/>
      <c r="I197" s="341"/>
      <c r="J197" s="341"/>
      <c r="K197" s="331"/>
    </row>
    <row r="198" s="1" customFormat="1" ht="18.75" customHeight="1">
      <c r="B198" s="303"/>
      <c r="C198" s="303"/>
      <c r="D198" s="303"/>
      <c r="E198" s="303"/>
      <c r="F198" s="303"/>
      <c r="G198" s="303"/>
      <c r="H198" s="303"/>
      <c r="I198" s="303"/>
      <c r="J198" s="303"/>
      <c r="K198" s="303"/>
    </row>
    <row r="199" s="1" customFormat="1" ht="13.5">
      <c r="B199" s="282"/>
      <c r="C199" s="283"/>
      <c r="D199" s="283"/>
      <c r="E199" s="283"/>
      <c r="F199" s="283"/>
      <c r="G199" s="283"/>
      <c r="H199" s="283"/>
      <c r="I199" s="283"/>
      <c r="J199" s="283"/>
      <c r="K199" s="284"/>
    </row>
    <row r="200" s="1" customFormat="1" ht="21">
      <c r="B200" s="285"/>
      <c r="C200" s="286" t="s">
        <v>3490</v>
      </c>
      <c r="D200" s="286"/>
      <c r="E200" s="286"/>
      <c r="F200" s="286"/>
      <c r="G200" s="286"/>
      <c r="H200" s="286"/>
      <c r="I200" s="286"/>
      <c r="J200" s="286"/>
      <c r="K200" s="287"/>
    </row>
    <row r="201" s="1" customFormat="1" ht="25.5" customHeight="1">
      <c r="B201" s="285"/>
      <c r="C201" s="365" t="s">
        <v>3491</v>
      </c>
      <c r="D201" s="365"/>
      <c r="E201" s="365"/>
      <c r="F201" s="365" t="s">
        <v>3492</v>
      </c>
      <c r="G201" s="366"/>
      <c r="H201" s="365" t="s">
        <v>3493</v>
      </c>
      <c r="I201" s="365"/>
      <c r="J201" s="365"/>
      <c r="K201" s="287"/>
    </row>
    <row r="202" s="1" customFormat="1" ht="5.25" customHeight="1">
      <c r="B202" s="320"/>
      <c r="C202" s="315"/>
      <c r="D202" s="315"/>
      <c r="E202" s="315"/>
      <c r="F202" s="315"/>
      <c r="G202" s="341"/>
      <c r="H202" s="315"/>
      <c r="I202" s="315"/>
      <c r="J202" s="315"/>
      <c r="K202" s="343"/>
    </row>
    <row r="203" s="1" customFormat="1" ht="15" customHeight="1">
      <c r="B203" s="320"/>
      <c r="C203" s="295" t="s">
        <v>3483</v>
      </c>
      <c r="D203" s="295"/>
      <c r="E203" s="295"/>
      <c r="F203" s="318" t="s">
        <v>40</v>
      </c>
      <c r="G203" s="295"/>
      <c r="H203" s="295" t="s">
        <v>3494</v>
      </c>
      <c r="I203" s="295"/>
      <c r="J203" s="295"/>
      <c r="K203" s="343"/>
    </row>
    <row r="204" s="1" customFormat="1" ht="15" customHeight="1">
      <c r="B204" s="320"/>
      <c r="C204" s="295"/>
      <c r="D204" s="295"/>
      <c r="E204" s="295"/>
      <c r="F204" s="318" t="s">
        <v>41</v>
      </c>
      <c r="G204" s="295"/>
      <c r="H204" s="295" t="s">
        <v>3495</v>
      </c>
      <c r="I204" s="295"/>
      <c r="J204" s="295"/>
      <c r="K204" s="343"/>
    </row>
    <row r="205" s="1" customFormat="1" ht="15" customHeight="1">
      <c r="B205" s="320"/>
      <c r="C205" s="295"/>
      <c r="D205" s="295"/>
      <c r="E205" s="295"/>
      <c r="F205" s="318" t="s">
        <v>44</v>
      </c>
      <c r="G205" s="295"/>
      <c r="H205" s="295" t="s">
        <v>3496</v>
      </c>
      <c r="I205" s="295"/>
      <c r="J205" s="295"/>
      <c r="K205" s="343"/>
    </row>
    <row r="206" s="1" customFormat="1" ht="15" customHeight="1">
      <c r="B206" s="320"/>
      <c r="C206" s="295"/>
      <c r="D206" s="295"/>
      <c r="E206" s="295"/>
      <c r="F206" s="318" t="s">
        <v>42</v>
      </c>
      <c r="G206" s="295"/>
      <c r="H206" s="295" t="s">
        <v>3497</v>
      </c>
      <c r="I206" s="295"/>
      <c r="J206" s="295"/>
      <c r="K206" s="343"/>
    </row>
    <row r="207" s="1" customFormat="1" ht="15" customHeight="1">
      <c r="B207" s="320"/>
      <c r="C207" s="295"/>
      <c r="D207" s="295"/>
      <c r="E207" s="295"/>
      <c r="F207" s="318" t="s">
        <v>43</v>
      </c>
      <c r="G207" s="295"/>
      <c r="H207" s="295" t="s">
        <v>3498</v>
      </c>
      <c r="I207" s="295"/>
      <c r="J207" s="295"/>
      <c r="K207" s="343"/>
    </row>
    <row r="208" s="1" customFormat="1" ht="15" customHeight="1">
      <c r="B208" s="320"/>
      <c r="C208" s="295"/>
      <c r="D208" s="295"/>
      <c r="E208" s="295"/>
      <c r="F208" s="318"/>
      <c r="G208" s="295"/>
      <c r="H208" s="295"/>
      <c r="I208" s="295"/>
      <c r="J208" s="295"/>
      <c r="K208" s="343"/>
    </row>
    <row r="209" s="1" customFormat="1" ht="15" customHeight="1">
      <c r="B209" s="320"/>
      <c r="C209" s="295" t="s">
        <v>3437</v>
      </c>
      <c r="D209" s="295"/>
      <c r="E209" s="295"/>
      <c r="F209" s="318" t="s">
        <v>76</v>
      </c>
      <c r="G209" s="295"/>
      <c r="H209" s="295" t="s">
        <v>3499</v>
      </c>
      <c r="I209" s="295"/>
      <c r="J209" s="295"/>
      <c r="K209" s="343"/>
    </row>
    <row r="210" s="1" customFormat="1" ht="15" customHeight="1">
      <c r="B210" s="320"/>
      <c r="C210" s="295"/>
      <c r="D210" s="295"/>
      <c r="E210" s="295"/>
      <c r="F210" s="318" t="s">
        <v>3333</v>
      </c>
      <c r="G210" s="295"/>
      <c r="H210" s="295" t="s">
        <v>3334</v>
      </c>
      <c r="I210" s="295"/>
      <c r="J210" s="295"/>
      <c r="K210" s="343"/>
    </row>
    <row r="211" s="1" customFormat="1" ht="15" customHeight="1">
      <c r="B211" s="320"/>
      <c r="C211" s="295"/>
      <c r="D211" s="295"/>
      <c r="E211" s="295"/>
      <c r="F211" s="318" t="s">
        <v>3331</v>
      </c>
      <c r="G211" s="295"/>
      <c r="H211" s="295" t="s">
        <v>3500</v>
      </c>
      <c r="I211" s="295"/>
      <c r="J211" s="295"/>
      <c r="K211" s="343"/>
    </row>
    <row r="212" s="1" customFormat="1" ht="15" customHeight="1">
      <c r="B212" s="367"/>
      <c r="C212" s="295"/>
      <c r="D212" s="295"/>
      <c r="E212" s="295"/>
      <c r="F212" s="318" t="s">
        <v>3335</v>
      </c>
      <c r="G212" s="356"/>
      <c r="H212" s="347" t="s">
        <v>3336</v>
      </c>
      <c r="I212" s="347"/>
      <c r="J212" s="347"/>
      <c r="K212" s="368"/>
    </row>
    <row r="213" s="1" customFormat="1" ht="15" customHeight="1">
      <c r="B213" s="367"/>
      <c r="C213" s="295"/>
      <c r="D213" s="295"/>
      <c r="E213" s="295"/>
      <c r="F213" s="318" t="s">
        <v>3337</v>
      </c>
      <c r="G213" s="356"/>
      <c r="H213" s="347" t="s">
        <v>1465</v>
      </c>
      <c r="I213" s="347"/>
      <c r="J213" s="347"/>
      <c r="K213" s="368"/>
    </row>
    <row r="214" s="1" customFormat="1" ht="15" customHeight="1">
      <c r="B214" s="367"/>
      <c r="C214" s="295"/>
      <c r="D214" s="295"/>
      <c r="E214" s="295"/>
      <c r="F214" s="318"/>
      <c r="G214" s="356"/>
      <c r="H214" s="347"/>
      <c r="I214" s="347"/>
      <c r="J214" s="347"/>
      <c r="K214" s="368"/>
    </row>
    <row r="215" s="1" customFormat="1" ht="15" customHeight="1">
      <c r="B215" s="367"/>
      <c r="C215" s="295" t="s">
        <v>3461</v>
      </c>
      <c r="D215" s="295"/>
      <c r="E215" s="295"/>
      <c r="F215" s="318">
        <v>1</v>
      </c>
      <c r="G215" s="356"/>
      <c r="H215" s="347" t="s">
        <v>3501</v>
      </c>
      <c r="I215" s="347"/>
      <c r="J215" s="347"/>
      <c r="K215" s="368"/>
    </row>
    <row r="216" s="1" customFormat="1" ht="15" customHeight="1">
      <c r="B216" s="367"/>
      <c r="C216" s="295"/>
      <c r="D216" s="295"/>
      <c r="E216" s="295"/>
      <c r="F216" s="318">
        <v>2</v>
      </c>
      <c r="G216" s="356"/>
      <c r="H216" s="347" t="s">
        <v>3502</v>
      </c>
      <c r="I216" s="347"/>
      <c r="J216" s="347"/>
      <c r="K216" s="368"/>
    </row>
    <row r="217" s="1" customFormat="1" ht="15" customHeight="1">
      <c r="B217" s="367"/>
      <c r="C217" s="295"/>
      <c r="D217" s="295"/>
      <c r="E217" s="295"/>
      <c r="F217" s="318">
        <v>3</v>
      </c>
      <c r="G217" s="356"/>
      <c r="H217" s="347" t="s">
        <v>3503</v>
      </c>
      <c r="I217" s="347"/>
      <c r="J217" s="347"/>
      <c r="K217" s="368"/>
    </row>
    <row r="218" s="1" customFormat="1" ht="15" customHeight="1">
      <c r="B218" s="367"/>
      <c r="C218" s="295"/>
      <c r="D218" s="295"/>
      <c r="E218" s="295"/>
      <c r="F218" s="318">
        <v>4</v>
      </c>
      <c r="G218" s="356"/>
      <c r="H218" s="347" t="s">
        <v>3504</v>
      </c>
      <c r="I218" s="347"/>
      <c r="J218" s="347"/>
      <c r="K218" s="368"/>
    </row>
    <row r="219" s="1" customFormat="1" ht="12.75" customHeight="1">
      <c r="B219" s="369"/>
      <c r="C219" s="370"/>
      <c r="D219" s="370"/>
      <c r="E219" s="370"/>
      <c r="F219" s="370"/>
      <c r="G219" s="370"/>
      <c r="H219" s="370"/>
      <c r="I219" s="370"/>
      <c r="J219" s="370"/>
      <c r="K219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1550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ROUND((SUM(BE87:BE205)),  2)</f>
        <v>0</v>
      </c>
      <c r="G33" s="40"/>
      <c r="H33" s="40"/>
      <c r="I33" s="150">
        <v>0.20999999999999999</v>
      </c>
      <c r="J33" s="149">
        <f>ROUND(((SUM(BE87:BE205))*I33),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ROUND((SUM(BF87:BF205)),  2)</f>
        <v>0</v>
      </c>
      <c r="G34" s="40"/>
      <c r="H34" s="40"/>
      <c r="I34" s="150">
        <v>0.12</v>
      </c>
      <c r="J34" s="149">
        <f>ROUND(((SUM(BF87:BF205))*I34),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ROUND((SUM(BG87:BG205)),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ROUND((SUM(BH87:BH205)),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ROUND((SUM(BI87:BI205)),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D.1.2 SO 02 -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142</v>
      </c>
      <c r="E61" s="170"/>
      <c r="F61" s="170"/>
      <c r="G61" s="170"/>
      <c r="H61" s="170"/>
      <c r="I61" s="170"/>
      <c r="J61" s="171">
        <f>J128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1551</v>
      </c>
      <c r="E62" s="170"/>
      <c r="F62" s="170"/>
      <c r="G62" s="170"/>
      <c r="H62" s="170"/>
      <c r="I62" s="170"/>
      <c r="J62" s="171">
        <f>J135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148</v>
      </c>
      <c r="E63" s="170"/>
      <c r="F63" s="170"/>
      <c r="G63" s="170"/>
      <c r="H63" s="170"/>
      <c r="I63" s="170"/>
      <c r="J63" s="171">
        <f>J168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1552</v>
      </c>
      <c r="E64" s="170"/>
      <c r="F64" s="170"/>
      <c r="G64" s="170"/>
      <c r="H64" s="170"/>
      <c r="I64" s="170"/>
      <c r="J64" s="171">
        <f>J178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151</v>
      </c>
      <c r="E65" s="170"/>
      <c r="F65" s="170"/>
      <c r="G65" s="170"/>
      <c r="H65" s="170"/>
      <c r="I65" s="170"/>
      <c r="J65" s="171">
        <f>J195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159</v>
      </c>
      <c r="E66" s="170"/>
      <c r="F66" s="170"/>
      <c r="G66" s="170"/>
      <c r="H66" s="170"/>
      <c r="I66" s="170"/>
      <c r="J66" s="171">
        <f>J197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1553</v>
      </c>
      <c r="E67" s="170"/>
      <c r="F67" s="170"/>
      <c r="G67" s="170"/>
      <c r="H67" s="170"/>
      <c r="I67" s="170"/>
      <c r="J67" s="171">
        <f>J201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166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ZOO Hodonín, Pavilon Akvárií, rozpočet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135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D.1.2 SO 02 - ZPEVNĚNÉ PLOCHY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 xml:space="preserve"> </v>
      </c>
      <c r="G81" s="42"/>
      <c r="H81" s="42"/>
      <c r="I81" s="34" t="s">
        <v>23</v>
      </c>
      <c r="J81" s="74" t="str">
        <f>IF(J12="","",J12)</f>
        <v>3. 4. 2024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25</v>
      </c>
      <c r="D83" s="42"/>
      <c r="E83" s="42"/>
      <c r="F83" s="29" t="str">
        <f>E15</f>
        <v xml:space="preserve"> </v>
      </c>
      <c r="G83" s="42"/>
      <c r="H83" s="42"/>
      <c r="I83" s="34" t="s">
        <v>30</v>
      </c>
      <c r="J83" s="38" t="str">
        <f>E21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28</v>
      </c>
      <c r="D84" s="42"/>
      <c r="E84" s="42"/>
      <c r="F84" s="29" t="str">
        <f>IF(E18="","",E18)</f>
        <v>Vyplň údaj</v>
      </c>
      <c r="G84" s="42"/>
      <c r="H84" s="42"/>
      <c r="I84" s="34" t="s">
        <v>32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0" customFormat="1" ht="29.28" customHeight="1">
      <c r="A86" s="173"/>
      <c r="B86" s="174"/>
      <c r="C86" s="175" t="s">
        <v>167</v>
      </c>
      <c r="D86" s="176" t="s">
        <v>54</v>
      </c>
      <c r="E86" s="176" t="s">
        <v>50</v>
      </c>
      <c r="F86" s="176" t="s">
        <v>51</v>
      </c>
      <c r="G86" s="176" t="s">
        <v>168</v>
      </c>
      <c r="H86" s="176" t="s">
        <v>169</v>
      </c>
      <c r="I86" s="176" t="s">
        <v>170</v>
      </c>
      <c r="J86" s="176" t="s">
        <v>139</v>
      </c>
      <c r="K86" s="177" t="s">
        <v>171</v>
      </c>
      <c r="L86" s="178"/>
      <c r="M86" s="94" t="s">
        <v>19</v>
      </c>
      <c r="N86" s="95" t="s">
        <v>39</v>
      </c>
      <c r="O86" s="95" t="s">
        <v>172</v>
      </c>
      <c r="P86" s="95" t="s">
        <v>173</v>
      </c>
      <c r="Q86" s="95" t="s">
        <v>174</v>
      </c>
      <c r="R86" s="95" t="s">
        <v>175</v>
      </c>
      <c r="S86" s="95" t="s">
        <v>176</v>
      </c>
      <c r="T86" s="96" t="s">
        <v>177</v>
      </c>
      <c r="U86" s="173"/>
      <c r="V86" s="173"/>
      <c r="W86" s="173"/>
      <c r="X86" s="173"/>
      <c r="Y86" s="173"/>
      <c r="Z86" s="173"/>
      <c r="AA86" s="173"/>
      <c r="AB86" s="173"/>
      <c r="AC86" s="173"/>
      <c r="AD86" s="173"/>
      <c r="AE86" s="173"/>
    </row>
    <row r="87" s="2" customFormat="1" ht="22.8" customHeight="1">
      <c r="A87" s="40"/>
      <c r="B87" s="41"/>
      <c r="C87" s="101" t="s">
        <v>178</v>
      </c>
      <c r="D87" s="42"/>
      <c r="E87" s="42"/>
      <c r="F87" s="42"/>
      <c r="G87" s="42"/>
      <c r="H87" s="42"/>
      <c r="I87" s="42"/>
      <c r="J87" s="179">
        <f>BK87</f>
        <v>0</v>
      </c>
      <c r="K87" s="42"/>
      <c r="L87" s="46"/>
      <c r="M87" s="97"/>
      <c r="N87" s="180"/>
      <c r="O87" s="98"/>
      <c r="P87" s="181">
        <f>P88+P128+P135+P168+P178+P195+P197+P201</f>
        <v>0</v>
      </c>
      <c r="Q87" s="98"/>
      <c r="R87" s="181">
        <f>R88+R128+R135+R168+R178+R195+R197+R201</f>
        <v>0</v>
      </c>
      <c r="S87" s="98"/>
      <c r="T87" s="182">
        <f>T88+T128+T135+T168+T178+T195+T197+T201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68</v>
      </c>
      <c r="AU87" s="19" t="s">
        <v>140</v>
      </c>
      <c r="BK87" s="183">
        <f>BK88+BK128+BK135+BK168+BK178+BK195+BK197+BK201</f>
        <v>0</v>
      </c>
    </row>
    <row r="88" s="11" customFormat="1" ht="25.92" customHeight="1">
      <c r="A88" s="11"/>
      <c r="B88" s="184"/>
      <c r="C88" s="185"/>
      <c r="D88" s="186" t="s">
        <v>68</v>
      </c>
      <c r="E88" s="187" t="s">
        <v>77</v>
      </c>
      <c r="F88" s="187" t="s">
        <v>179</v>
      </c>
      <c r="G88" s="185"/>
      <c r="H88" s="185"/>
      <c r="I88" s="188"/>
      <c r="J88" s="189">
        <f>BK88</f>
        <v>0</v>
      </c>
      <c r="K88" s="185"/>
      <c r="L88" s="190"/>
      <c r="M88" s="191"/>
      <c r="N88" s="192"/>
      <c r="O88" s="192"/>
      <c r="P88" s="193">
        <f>SUM(P89:P127)</f>
        <v>0</v>
      </c>
      <c r="Q88" s="192"/>
      <c r="R88" s="193">
        <f>SUM(R89:R127)</f>
        <v>0</v>
      </c>
      <c r="S88" s="192"/>
      <c r="T88" s="194">
        <f>SUM(T89:T127)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5" t="s">
        <v>77</v>
      </c>
      <c r="AT88" s="196" t="s">
        <v>68</v>
      </c>
      <c r="AU88" s="196" t="s">
        <v>69</v>
      </c>
      <c r="AY88" s="195" t="s">
        <v>180</v>
      </c>
      <c r="BK88" s="197">
        <f>SUM(BK89:BK127)</f>
        <v>0</v>
      </c>
    </row>
    <row r="89" s="2" customFormat="1" ht="49.05" customHeight="1">
      <c r="A89" s="40"/>
      <c r="B89" s="41"/>
      <c r="C89" s="198" t="s">
        <v>77</v>
      </c>
      <c r="D89" s="198" t="s">
        <v>181</v>
      </c>
      <c r="E89" s="199" t="s">
        <v>1554</v>
      </c>
      <c r="F89" s="200" t="s">
        <v>1555</v>
      </c>
      <c r="G89" s="201" t="s">
        <v>1556</v>
      </c>
      <c r="H89" s="202">
        <v>2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79</v>
      </c>
    </row>
    <row r="90" s="2" customFormat="1" ht="55.5" customHeight="1">
      <c r="A90" s="40"/>
      <c r="B90" s="41"/>
      <c r="C90" s="198" t="s">
        <v>79</v>
      </c>
      <c r="D90" s="198" t="s">
        <v>181</v>
      </c>
      <c r="E90" s="199" t="s">
        <v>1557</v>
      </c>
      <c r="F90" s="200" t="s">
        <v>1558</v>
      </c>
      <c r="G90" s="201" t="s">
        <v>1556</v>
      </c>
      <c r="H90" s="202">
        <v>2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185</v>
      </c>
    </row>
    <row r="91" s="2" customFormat="1" ht="33" customHeight="1">
      <c r="A91" s="40"/>
      <c r="B91" s="41"/>
      <c r="C91" s="198" t="s">
        <v>195</v>
      </c>
      <c r="D91" s="198" t="s">
        <v>181</v>
      </c>
      <c r="E91" s="199" t="s">
        <v>1559</v>
      </c>
      <c r="F91" s="200" t="s">
        <v>1560</v>
      </c>
      <c r="G91" s="201" t="s">
        <v>307</v>
      </c>
      <c r="H91" s="202">
        <v>40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198</v>
      </c>
    </row>
    <row r="92" s="14" customFormat="1">
      <c r="A92" s="14"/>
      <c r="B92" s="238"/>
      <c r="C92" s="239"/>
      <c r="D92" s="213" t="s">
        <v>189</v>
      </c>
      <c r="E92" s="240" t="s">
        <v>19</v>
      </c>
      <c r="F92" s="241" t="s">
        <v>1561</v>
      </c>
      <c r="G92" s="239"/>
      <c r="H92" s="240" t="s">
        <v>19</v>
      </c>
      <c r="I92" s="242"/>
      <c r="J92" s="239"/>
      <c r="K92" s="239"/>
      <c r="L92" s="243"/>
      <c r="M92" s="244"/>
      <c r="N92" s="245"/>
      <c r="O92" s="245"/>
      <c r="P92" s="245"/>
      <c r="Q92" s="245"/>
      <c r="R92" s="245"/>
      <c r="S92" s="245"/>
      <c r="T92" s="246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7" t="s">
        <v>189</v>
      </c>
      <c r="AU92" s="247" t="s">
        <v>77</v>
      </c>
      <c r="AV92" s="14" t="s">
        <v>77</v>
      </c>
      <c r="AW92" s="14" t="s">
        <v>31</v>
      </c>
      <c r="AX92" s="14" t="s">
        <v>69</v>
      </c>
      <c r="AY92" s="247" t="s">
        <v>180</v>
      </c>
    </row>
    <row r="93" s="12" customFormat="1">
      <c r="A93" s="12"/>
      <c r="B93" s="211"/>
      <c r="C93" s="212"/>
      <c r="D93" s="213" t="s">
        <v>189</v>
      </c>
      <c r="E93" s="214" t="s">
        <v>19</v>
      </c>
      <c r="F93" s="215" t="s">
        <v>1562</v>
      </c>
      <c r="G93" s="212"/>
      <c r="H93" s="216">
        <v>40</v>
      </c>
      <c r="I93" s="217"/>
      <c r="J93" s="212"/>
      <c r="K93" s="212"/>
      <c r="L93" s="218"/>
      <c r="M93" s="219"/>
      <c r="N93" s="220"/>
      <c r="O93" s="220"/>
      <c r="P93" s="220"/>
      <c r="Q93" s="220"/>
      <c r="R93" s="220"/>
      <c r="S93" s="220"/>
      <c r="T93" s="221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22" t="s">
        <v>189</v>
      </c>
      <c r="AU93" s="222" t="s">
        <v>77</v>
      </c>
      <c r="AV93" s="12" t="s">
        <v>79</v>
      </c>
      <c r="AW93" s="12" t="s">
        <v>31</v>
      </c>
      <c r="AX93" s="12" t="s">
        <v>69</v>
      </c>
      <c r="AY93" s="222" t="s">
        <v>180</v>
      </c>
    </row>
    <row r="94" s="15" customFormat="1">
      <c r="A94" s="15"/>
      <c r="B94" s="248"/>
      <c r="C94" s="249"/>
      <c r="D94" s="213" t="s">
        <v>189</v>
      </c>
      <c r="E94" s="250" t="s">
        <v>19</v>
      </c>
      <c r="F94" s="251" t="s">
        <v>256</v>
      </c>
      <c r="G94" s="249"/>
      <c r="H94" s="252">
        <v>40</v>
      </c>
      <c r="I94" s="253"/>
      <c r="J94" s="249"/>
      <c r="K94" s="249"/>
      <c r="L94" s="254"/>
      <c r="M94" s="255"/>
      <c r="N94" s="256"/>
      <c r="O94" s="256"/>
      <c r="P94" s="256"/>
      <c r="Q94" s="256"/>
      <c r="R94" s="256"/>
      <c r="S94" s="256"/>
      <c r="T94" s="257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8" t="s">
        <v>189</v>
      </c>
      <c r="AU94" s="258" t="s">
        <v>77</v>
      </c>
      <c r="AV94" s="15" t="s">
        <v>195</v>
      </c>
      <c r="AW94" s="15" t="s">
        <v>31</v>
      </c>
      <c r="AX94" s="15" t="s">
        <v>69</v>
      </c>
      <c r="AY94" s="258" t="s">
        <v>180</v>
      </c>
    </row>
    <row r="95" s="13" customFormat="1">
      <c r="A95" s="13"/>
      <c r="B95" s="223"/>
      <c r="C95" s="224"/>
      <c r="D95" s="213" t="s">
        <v>189</v>
      </c>
      <c r="E95" s="225" t="s">
        <v>19</v>
      </c>
      <c r="F95" s="226" t="s">
        <v>194</v>
      </c>
      <c r="G95" s="224"/>
      <c r="H95" s="227">
        <v>40</v>
      </c>
      <c r="I95" s="228"/>
      <c r="J95" s="224"/>
      <c r="K95" s="224"/>
      <c r="L95" s="229"/>
      <c r="M95" s="230"/>
      <c r="N95" s="231"/>
      <c r="O95" s="231"/>
      <c r="P95" s="231"/>
      <c r="Q95" s="231"/>
      <c r="R95" s="231"/>
      <c r="S95" s="231"/>
      <c r="T95" s="23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3" t="s">
        <v>189</v>
      </c>
      <c r="AU95" s="233" t="s">
        <v>77</v>
      </c>
      <c r="AV95" s="13" t="s">
        <v>185</v>
      </c>
      <c r="AW95" s="13" t="s">
        <v>31</v>
      </c>
      <c r="AX95" s="13" t="s">
        <v>77</v>
      </c>
      <c r="AY95" s="233" t="s">
        <v>180</v>
      </c>
    </row>
    <row r="96" s="2" customFormat="1" ht="33" customHeight="1">
      <c r="A96" s="40"/>
      <c r="B96" s="41"/>
      <c r="C96" s="198" t="s">
        <v>185</v>
      </c>
      <c r="D96" s="198" t="s">
        <v>181</v>
      </c>
      <c r="E96" s="199" t="s">
        <v>1563</v>
      </c>
      <c r="F96" s="200" t="s">
        <v>1560</v>
      </c>
      <c r="G96" s="201" t="s">
        <v>307</v>
      </c>
      <c r="H96" s="202">
        <v>275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201</v>
      </c>
    </row>
    <row r="97" s="14" customFormat="1">
      <c r="A97" s="14"/>
      <c r="B97" s="238"/>
      <c r="C97" s="239"/>
      <c r="D97" s="213" t="s">
        <v>189</v>
      </c>
      <c r="E97" s="240" t="s">
        <v>19</v>
      </c>
      <c r="F97" s="241" t="s">
        <v>1561</v>
      </c>
      <c r="G97" s="239"/>
      <c r="H97" s="240" t="s">
        <v>19</v>
      </c>
      <c r="I97" s="242"/>
      <c r="J97" s="239"/>
      <c r="K97" s="239"/>
      <c r="L97" s="243"/>
      <c r="M97" s="244"/>
      <c r="N97" s="245"/>
      <c r="O97" s="245"/>
      <c r="P97" s="245"/>
      <c r="Q97" s="245"/>
      <c r="R97" s="245"/>
      <c r="S97" s="245"/>
      <c r="T97" s="246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7" t="s">
        <v>189</v>
      </c>
      <c r="AU97" s="247" t="s">
        <v>77</v>
      </c>
      <c r="AV97" s="14" t="s">
        <v>77</v>
      </c>
      <c r="AW97" s="14" t="s">
        <v>31</v>
      </c>
      <c r="AX97" s="14" t="s">
        <v>69</v>
      </c>
      <c r="AY97" s="247" t="s">
        <v>180</v>
      </c>
    </row>
    <row r="98" s="12" customFormat="1">
      <c r="A98" s="12"/>
      <c r="B98" s="211"/>
      <c r="C98" s="212"/>
      <c r="D98" s="213" t="s">
        <v>189</v>
      </c>
      <c r="E98" s="214" t="s">
        <v>19</v>
      </c>
      <c r="F98" s="215" t="s">
        <v>1564</v>
      </c>
      <c r="G98" s="212"/>
      <c r="H98" s="216">
        <v>275</v>
      </c>
      <c r="I98" s="217"/>
      <c r="J98" s="212"/>
      <c r="K98" s="212"/>
      <c r="L98" s="218"/>
      <c r="M98" s="219"/>
      <c r="N98" s="220"/>
      <c r="O98" s="220"/>
      <c r="P98" s="220"/>
      <c r="Q98" s="220"/>
      <c r="R98" s="220"/>
      <c r="S98" s="220"/>
      <c r="T98" s="221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T98" s="222" t="s">
        <v>189</v>
      </c>
      <c r="AU98" s="222" t="s">
        <v>77</v>
      </c>
      <c r="AV98" s="12" t="s">
        <v>79</v>
      </c>
      <c r="AW98" s="12" t="s">
        <v>31</v>
      </c>
      <c r="AX98" s="12" t="s">
        <v>69</v>
      </c>
      <c r="AY98" s="222" t="s">
        <v>180</v>
      </c>
    </row>
    <row r="99" s="13" customFormat="1">
      <c r="A99" s="13"/>
      <c r="B99" s="223"/>
      <c r="C99" s="224"/>
      <c r="D99" s="213" t="s">
        <v>189</v>
      </c>
      <c r="E99" s="225" t="s">
        <v>19</v>
      </c>
      <c r="F99" s="226" t="s">
        <v>194</v>
      </c>
      <c r="G99" s="224"/>
      <c r="H99" s="227">
        <v>275</v>
      </c>
      <c r="I99" s="228"/>
      <c r="J99" s="224"/>
      <c r="K99" s="224"/>
      <c r="L99" s="229"/>
      <c r="M99" s="230"/>
      <c r="N99" s="231"/>
      <c r="O99" s="231"/>
      <c r="P99" s="231"/>
      <c r="Q99" s="231"/>
      <c r="R99" s="231"/>
      <c r="S99" s="231"/>
      <c r="T99" s="23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3" t="s">
        <v>189</v>
      </c>
      <c r="AU99" s="233" t="s">
        <v>77</v>
      </c>
      <c r="AV99" s="13" t="s">
        <v>185</v>
      </c>
      <c r="AW99" s="13" t="s">
        <v>31</v>
      </c>
      <c r="AX99" s="13" t="s">
        <v>77</v>
      </c>
      <c r="AY99" s="233" t="s">
        <v>180</v>
      </c>
    </row>
    <row r="100" s="2" customFormat="1" ht="37.8" customHeight="1">
      <c r="A100" s="40"/>
      <c r="B100" s="41"/>
      <c r="C100" s="198" t="s">
        <v>202</v>
      </c>
      <c r="D100" s="198" t="s">
        <v>181</v>
      </c>
      <c r="E100" s="199" t="s">
        <v>1565</v>
      </c>
      <c r="F100" s="200" t="s">
        <v>1566</v>
      </c>
      <c r="G100" s="201" t="s">
        <v>307</v>
      </c>
      <c r="H100" s="202">
        <v>389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205</v>
      </c>
    </row>
    <row r="101" s="14" customFormat="1">
      <c r="A101" s="14"/>
      <c r="B101" s="238"/>
      <c r="C101" s="239"/>
      <c r="D101" s="213" t="s">
        <v>189</v>
      </c>
      <c r="E101" s="240" t="s">
        <v>19</v>
      </c>
      <c r="F101" s="241" t="s">
        <v>1561</v>
      </c>
      <c r="G101" s="239"/>
      <c r="H101" s="240" t="s">
        <v>19</v>
      </c>
      <c r="I101" s="242"/>
      <c r="J101" s="239"/>
      <c r="K101" s="239"/>
      <c r="L101" s="243"/>
      <c r="M101" s="244"/>
      <c r="N101" s="245"/>
      <c r="O101" s="245"/>
      <c r="P101" s="245"/>
      <c r="Q101" s="245"/>
      <c r="R101" s="245"/>
      <c r="S101" s="245"/>
      <c r="T101" s="246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7" t="s">
        <v>189</v>
      </c>
      <c r="AU101" s="247" t="s">
        <v>77</v>
      </c>
      <c r="AV101" s="14" t="s">
        <v>77</v>
      </c>
      <c r="AW101" s="14" t="s">
        <v>31</v>
      </c>
      <c r="AX101" s="14" t="s">
        <v>69</v>
      </c>
      <c r="AY101" s="247" t="s">
        <v>180</v>
      </c>
    </row>
    <row r="102" s="12" customFormat="1">
      <c r="A102" s="12"/>
      <c r="B102" s="211"/>
      <c r="C102" s="212"/>
      <c r="D102" s="213" t="s">
        <v>189</v>
      </c>
      <c r="E102" s="214" t="s">
        <v>19</v>
      </c>
      <c r="F102" s="215" t="s">
        <v>1567</v>
      </c>
      <c r="G102" s="212"/>
      <c r="H102" s="216">
        <v>275</v>
      </c>
      <c r="I102" s="217"/>
      <c r="J102" s="212"/>
      <c r="K102" s="212"/>
      <c r="L102" s="218"/>
      <c r="M102" s="219"/>
      <c r="N102" s="220"/>
      <c r="O102" s="220"/>
      <c r="P102" s="220"/>
      <c r="Q102" s="220"/>
      <c r="R102" s="220"/>
      <c r="S102" s="220"/>
      <c r="T102" s="22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22" t="s">
        <v>189</v>
      </c>
      <c r="AU102" s="222" t="s">
        <v>77</v>
      </c>
      <c r="AV102" s="12" t="s">
        <v>79</v>
      </c>
      <c r="AW102" s="12" t="s">
        <v>31</v>
      </c>
      <c r="AX102" s="12" t="s">
        <v>69</v>
      </c>
      <c r="AY102" s="222" t="s">
        <v>180</v>
      </c>
    </row>
    <row r="103" s="15" customFormat="1">
      <c r="A103" s="15"/>
      <c r="B103" s="248"/>
      <c r="C103" s="249"/>
      <c r="D103" s="213" t="s">
        <v>189</v>
      </c>
      <c r="E103" s="250" t="s">
        <v>19</v>
      </c>
      <c r="F103" s="251" t="s">
        <v>256</v>
      </c>
      <c r="G103" s="249"/>
      <c r="H103" s="252">
        <v>275</v>
      </c>
      <c r="I103" s="253"/>
      <c r="J103" s="249"/>
      <c r="K103" s="249"/>
      <c r="L103" s="254"/>
      <c r="M103" s="255"/>
      <c r="N103" s="256"/>
      <c r="O103" s="256"/>
      <c r="P103" s="256"/>
      <c r="Q103" s="256"/>
      <c r="R103" s="256"/>
      <c r="S103" s="256"/>
      <c r="T103" s="257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8" t="s">
        <v>189</v>
      </c>
      <c r="AU103" s="258" t="s">
        <v>77</v>
      </c>
      <c r="AV103" s="15" t="s">
        <v>195</v>
      </c>
      <c r="AW103" s="15" t="s">
        <v>31</v>
      </c>
      <c r="AX103" s="15" t="s">
        <v>69</v>
      </c>
      <c r="AY103" s="258" t="s">
        <v>180</v>
      </c>
    </row>
    <row r="104" s="14" customFormat="1">
      <c r="A104" s="14"/>
      <c r="B104" s="238"/>
      <c r="C104" s="239"/>
      <c r="D104" s="213" t="s">
        <v>189</v>
      </c>
      <c r="E104" s="240" t="s">
        <v>19</v>
      </c>
      <c r="F104" s="241" t="s">
        <v>1561</v>
      </c>
      <c r="G104" s="239"/>
      <c r="H104" s="240" t="s">
        <v>19</v>
      </c>
      <c r="I104" s="242"/>
      <c r="J104" s="239"/>
      <c r="K104" s="239"/>
      <c r="L104" s="243"/>
      <c r="M104" s="244"/>
      <c r="N104" s="245"/>
      <c r="O104" s="245"/>
      <c r="P104" s="245"/>
      <c r="Q104" s="245"/>
      <c r="R104" s="245"/>
      <c r="S104" s="245"/>
      <c r="T104" s="246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7" t="s">
        <v>189</v>
      </c>
      <c r="AU104" s="247" t="s">
        <v>77</v>
      </c>
      <c r="AV104" s="14" t="s">
        <v>77</v>
      </c>
      <c r="AW104" s="14" t="s">
        <v>31</v>
      </c>
      <c r="AX104" s="14" t="s">
        <v>69</v>
      </c>
      <c r="AY104" s="247" t="s">
        <v>180</v>
      </c>
    </row>
    <row r="105" s="12" customFormat="1">
      <c r="A105" s="12"/>
      <c r="B105" s="211"/>
      <c r="C105" s="212"/>
      <c r="D105" s="213" t="s">
        <v>189</v>
      </c>
      <c r="E105" s="214" t="s">
        <v>19</v>
      </c>
      <c r="F105" s="215" t="s">
        <v>1568</v>
      </c>
      <c r="G105" s="212"/>
      <c r="H105" s="216">
        <v>74</v>
      </c>
      <c r="I105" s="217"/>
      <c r="J105" s="212"/>
      <c r="K105" s="212"/>
      <c r="L105" s="218"/>
      <c r="M105" s="219"/>
      <c r="N105" s="220"/>
      <c r="O105" s="220"/>
      <c r="P105" s="220"/>
      <c r="Q105" s="220"/>
      <c r="R105" s="220"/>
      <c r="S105" s="220"/>
      <c r="T105" s="221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T105" s="222" t="s">
        <v>189</v>
      </c>
      <c r="AU105" s="222" t="s">
        <v>77</v>
      </c>
      <c r="AV105" s="12" t="s">
        <v>79</v>
      </c>
      <c r="AW105" s="12" t="s">
        <v>31</v>
      </c>
      <c r="AX105" s="12" t="s">
        <v>69</v>
      </c>
      <c r="AY105" s="222" t="s">
        <v>180</v>
      </c>
    </row>
    <row r="106" s="15" customFormat="1">
      <c r="A106" s="15"/>
      <c r="B106" s="248"/>
      <c r="C106" s="249"/>
      <c r="D106" s="213" t="s">
        <v>189</v>
      </c>
      <c r="E106" s="250" t="s">
        <v>19</v>
      </c>
      <c r="F106" s="251" t="s">
        <v>256</v>
      </c>
      <c r="G106" s="249"/>
      <c r="H106" s="252">
        <v>74</v>
      </c>
      <c r="I106" s="253"/>
      <c r="J106" s="249"/>
      <c r="K106" s="249"/>
      <c r="L106" s="254"/>
      <c r="M106" s="255"/>
      <c r="N106" s="256"/>
      <c r="O106" s="256"/>
      <c r="P106" s="256"/>
      <c r="Q106" s="256"/>
      <c r="R106" s="256"/>
      <c r="S106" s="256"/>
      <c r="T106" s="257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58" t="s">
        <v>189</v>
      </c>
      <c r="AU106" s="258" t="s">
        <v>77</v>
      </c>
      <c r="AV106" s="15" t="s">
        <v>195</v>
      </c>
      <c r="AW106" s="15" t="s">
        <v>31</v>
      </c>
      <c r="AX106" s="15" t="s">
        <v>69</v>
      </c>
      <c r="AY106" s="258" t="s">
        <v>180</v>
      </c>
    </row>
    <row r="107" s="14" customFormat="1">
      <c r="A107" s="14"/>
      <c r="B107" s="238"/>
      <c r="C107" s="239"/>
      <c r="D107" s="213" t="s">
        <v>189</v>
      </c>
      <c r="E107" s="240" t="s">
        <v>19</v>
      </c>
      <c r="F107" s="241" t="s">
        <v>1561</v>
      </c>
      <c r="G107" s="239"/>
      <c r="H107" s="240" t="s">
        <v>19</v>
      </c>
      <c r="I107" s="242"/>
      <c r="J107" s="239"/>
      <c r="K107" s="239"/>
      <c r="L107" s="243"/>
      <c r="M107" s="244"/>
      <c r="N107" s="245"/>
      <c r="O107" s="245"/>
      <c r="P107" s="245"/>
      <c r="Q107" s="245"/>
      <c r="R107" s="245"/>
      <c r="S107" s="245"/>
      <c r="T107" s="246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7" t="s">
        <v>189</v>
      </c>
      <c r="AU107" s="247" t="s">
        <v>77</v>
      </c>
      <c r="AV107" s="14" t="s">
        <v>77</v>
      </c>
      <c r="AW107" s="14" t="s">
        <v>31</v>
      </c>
      <c r="AX107" s="14" t="s">
        <v>69</v>
      </c>
      <c r="AY107" s="247" t="s">
        <v>180</v>
      </c>
    </row>
    <row r="108" s="12" customFormat="1">
      <c r="A108" s="12"/>
      <c r="B108" s="211"/>
      <c r="C108" s="212"/>
      <c r="D108" s="213" t="s">
        <v>189</v>
      </c>
      <c r="E108" s="214" t="s">
        <v>19</v>
      </c>
      <c r="F108" s="215" t="s">
        <v>1569</v>
      </c>
      <c r="G108" s="212"/>
      <c r="H108" s="216">
        <v>40</v>
      </c>
      <c r="I108" s="217"/>
      <c r="J108" s="212"/>
      <c r="K108" s="212"/>
      <c r="L108" s="218"/>
      <c r="M108" s="219"/>
      <c r="N108" s="220"/>
      <c r="O108" s="220"/>
      <c r="P108" s="220"/>
      <c r="Q108" s="220"/>
      <c r="R108" s="220"/>
      <c r="S108" s="220"/>
      <c r="T108" s="221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T108" s="222" t="s">
        <v>189</v>
      </c>
      <c r="AU108" s="222" t="s">
        <v>77</v>
      </c>
      <c r="AV108" s="12" t="s">
        <v>79</v>
      </c>
      <c r="AW108" s="12" t="s">
        <v>31</v>
      </c>
      <c r="AX108" s="12" t="s">
        <v>69</v>
      </c>
      <c r="AY108" s="222" t="s">
        <v>180</v>
      </c>
    </row>
    <row r="109" s="13" customFormat="1">
      <c r="A109" s="13"/>
      <c r="B109" s="223"/>
      <c r="C109" s="224"/>
      <c r="D109" s="213" t="s">
        <v>189</v>
      </c>
      <c r="E109" s="225" t="s">
        <v>19</v>
      </c>
      <c r="F109" s="226" t="s">
        <v>194</v>
      </c>
      <c r="G109" s="224"/>
      <c r="H109" s="227">
        <v>389</v>
      </c>
      <c r="I109" s="228"/>
      <c r="J109" s="224"/>
      <c r="K109" s="224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189</v>
      </c>
      <c r="AU109" s="233" t="s">
        <v>77</v>
      </c>
      <c r="AV109" s="13" t="s">
        <v>185</v>
      </c>
      <c r="AW109" s="13" t="s">
        <v>31</v>
      </c>
      <c r="AX109" s="13" t="s">
        <v>77</v>
      </c>
      <c r="AY109" s="233" t="s">
        <v>180</v>
      </c>
    </row>
    <row r="110" s="2" customFormat="1" ht="24.15" customHeight="1">
      <c r="A110" s="40"/>
      <c r="B110" s="41"/>
      <c r="C110" s="198" t="s">
        <v>198</v>
      </c>
      <c r="D110" s="198" t="s">
        <v>181</v>
      </c>
      <c r="E110" s="199" t="s">
        <v>1570</v>
      </c>
      <c r="F110" s="200" t="s">
        <v>1571</v>
      </c>
      <c r="G110" s="201" t="s">
        <v>307</v>
      </c>
      <c r="H110" s="202">
        <v>74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8</v>
      </c>
    </row>
    <row r="111" s="14" customFormat="1">
      <c r="A111" s="14"/>
      <c r="B111" s="238"/>
      <c r="C111" s="239"/>
      <c r="D111" s="213" t="s">
        <v>189</v>
      </c>
      <c r="E111" s="240" t="s">
        <v>19</v>
      </c>
      <c r="F111" s="241" t="s">
        <v>1561</v>
      </c>
      <c r="G111" s="239"/>
      <c r="H111" s="240" t="s">
        <v>19</v>
      </c>
      <c r="I111" s="242"/>
      <c r="J111" s="239"/>
      <c r="K111" s="239"/>
      <c r="L111" s="243"/>
      <c r="M111" s="244"/>
      <c r="N111" s="245"/>
      <c r="O111" s="245"/>
      <c r="P111" s="245"/>
      <c r="Q111" s="245"/>
      <c r="R111" s="245"/>
      <c r="S111" s="245"/>
      <c r="T111" s="246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7" t="s">
        <v>189</v>
      </c>
      <c r="AU111" s="247" t="s">
        <v>77</v>
      </c>
      <c r="AV111" s="14" t="s">
        <v>77</v>
      </c>
      <c r="AW111" s="14" t="s">
        <v>31</v>
      </c>
      <c r="AX111" s="14" t="s">
        <v>69</v>
      </c>
      <c r="AY111" s="247" t="s">
        <v>180</v>
      </c>
    </row>
    <row r="112" s="12" customFormat="1">
      <c r="A112" s="12"/>
      <c r="B112" s="211"/>
      <c r="C112" s="212"/>
      <c r="D112" s="213" t="s">
        <v>189</v>
      </c>
      <c r="E112" s="214" t="s">
        <v>19</v>
      </c>
      <c r="F112" s="215" t="s">
        <v>1572</v>
      </c>
      <c r="G112" s="212"/>
      <c r="H112" s="216">
        <v>74</v>
      </c>
      <c r="I112" s="217"/>
      <c r="J112" s="212"/>
      <c r="K112" s="212"/>
      <c r="L112" s="218"/>
      <c r="M112" s="219"/>
      <c r="N112" s="220"/>
      <c r="O112" s="220"/>
      <c r="P112" s="220"/>
      <c r="Q112" s="220"/>
      <c r="R112" s="220"/>
      <c r="S112" s="220"/>
      <c r="T112" s="221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T112" s="222" t="s">
        <v>189</v>
      </c>
      <c r="AU112" s="222" t="s">
        <v>77</v>
      </c>
      <c r="AV112" s="12" t="s">
        <v>79</v>
      </c>
      <c r="AW112" s="12" t="s">
        <v>31</v>
      </c>
      <c r="AX112" s="12" t="s">
        <v>69</v>
      </c>
      <c r="AY112" s="222" t="s">
        <v>180</v>
      </c>
    </row>
    <row r="113" s="15" customFormat="1">
      <c r="A113" s="15"/>
      <c r="B113" s="248"/>
      <c r="C113" s="249"/>
      <c r="D113" s="213" t="s">
        <v>189</v>
      </c>
      <c r="E113" s="250" t="s">
        <v>19</v>
      </c>
      <c r="F113" s="251" t="s">
        <v>256</v>
      </c>
      <c r="G113" s="249"/>
      <c r="H113" s="252">
        <v>74</v>
      </c>
      <c r="I113" s="253"/>
      <c r="J113" s="249"/>
      <c r="K113" s="249"/>
      <c r="L113" s="254"/>
      <c r="M113" s="255"/>
      <c r="N113" s="256"/>
      <c r="O113" s="256"/>
      <c r="P113" s="256"/>
      <c r="Q113" s="256"/>
      <c r="R113" s="256"/>
      <c r="S113" s="256"/>
      <c r="T113" s="257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8" t="s">
        <v>189</v>
      </c>
      <c r="AU113" s="258" t="s">
        <v>77</v>
      </c>
      <c r="AV113" s="15" t="s">
        <v>195</v>
      </c>
      <c r="AW113" s="15" t="s">
        <v>31</v>
      </c>
      <c r="AX113" s="15" t="s">
        <v>69</v>
      </c>
      <c r="AY113" s="258" t="s">
        <v>180</v>
      </c>
    </row>
    <row r="114" s="13" customFormat="1">
      <c r="A114" s="13"/>
      <c r="B114" s="223"/>
      <c r="C114" s="224"/>
      <c r="D114" s="213" t="s">
        <v>189</v>
      </c>
      <c r="E114" s="225" t="s">
        <v>19</v>
      </c>
      <c r="F114" s="226" t="s">
        <v>194</v>
      </c>
      <c r="G114" s="224"/>
      <c r="H114" s="227">
        <v>74</v>
      </c>
      <c r="I114" s="228"/>
      <c r="J114" s="224"/>
      <c r="K114" s="224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189</v>
      </c>
      <c r="AU114" s="233" t="s">
        <v>77</v>
      </c>
      <c r="AV114" s="13" t="s">
        <v>185</v>
      </c>
      <c r="AW114" s="13" t="s">
        <v>31</v>
      </c>
      <c r="AX114" s="13" t="s">
        <v>77</v>
      </c>
      <c r="AY114" s="233" t="s">
        <v>180</v>
      </c>
    </row>
    <row r="115" s="2" customFormat="1" ht="37.8" customHeight="1">
      <c r="A115" s="40"/>
      <c r="B115" s="41"/>
      <c r="C115" s="198" t="s">
        <v>209</v>
      </c>
      <c r="D115" s="198" t="s">
        <v>181</v>
      </c>
      <c r="E115" s="199" t="s">
        <v>1573</v>
      </c>
      <c r="F115" s="200" t="s">
        <v>1574</v>
      </c>
      <c r="G115" s="201" t="s">
        <v>385</v>
      </c>
      <c r="H115" s="202">
        <v>90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212</v>
      </c>
    </row>
    <row r="116" s="2" customFormat="1" ht="33" customHeight="1">
      <c r="A116" s="40"/>
      <c r="B116" s="41"/>
      <c r="C116" s="198" t="s">
        <v>201</v>
      </c>
      <c r="D116" s="198" t="s">
        <v>181</v>
      </c>
      <c r="E116" s="199" t="s">
        <v>1575</v>
      </c>
      <c r="F116" s="200" t="s">
        <v>1576</v>
      </c>
      <c r="G116" s="201" t="s">
        <v>188</v>
      </c>
      <c r="H116" s="202">
        <v>5.6429999999999998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216</v>
      </c>
    </row>
    <row r="117" s="12" customFormat="1">
      <c r="A117" s="12"/>
      <c r="B117" s="211"/>
      <c r="C117" s="212"/>
      <c r="D117" s="213" t="s">
        <v>189</v>
      </c>
      <c r="E117" s="214" t="s">
        <v>19</v>
      </c>
      <c r="F117" s="215" t="s">
        <v>1577</v>
      </c>
      <c r="G117" s="212"/>
      <c r="H117" s="216">
        <v>0.053999999999999999</v>
      </c>
      <c r="I117" s="217"/>
      <c r="J117" s="212"/>
      <c r="K117" s="212"/>
      <c r="L117" s="218"/>
      <c r="M117" s="219"/>
      <c r="N117" s="220"/>
      <c r="O117" s="220"/>
      <c r="P117" s="220"/>
      <c r="Q117" s="220"/>
      <c r="R117" s="220"/>
      <c r="S117" s="220"/>
      <c r="T117" s="22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T117" s="222" t="s">
        <v>189</v>
      </c>
      <c r="AU117" s="222" t="s">
        <v>77</v>
      </c>
      <c r="AV117" s="12" t="s">
        <v>79</v>
      </c>
      <c r="AW117" s="12" t="s">
        <v>31</v>
      </c>
      <c r="AX117" s="12" t="s">
        <v>69</v>
      </c>
      <c r="AY117" s="222" t="s">
        <v>180</v>
      </c>
    </row>
    <row r="118" s="12" customFormat="1">
      <c r="A118" s="12"/>
      <c r="B118" s="211"/>
      <c r="C118" s="212"/>
      <c r="D118" s="213" t="s">
        <v>189</v>
      </c>
      <c r="E118" s="214" t="s">
        <v>19</v>
      </c>
      <c r="F118" s="215" t="s">
        <v>1578</v>
      </c>
      <c r="G118" s="212"/>
      <c r="H118" s="216">
        <v>0.72899999999999998</v>
      </c>
      <c r="I118" s="217"/>
      <c r="J118" s="212"/>
      <c r="K118" s="212"/>
      <c r="L118" s="218"/>
      <c r="M118" s="219"/>
      <c r="N118" s="220"/>
      <c r="O118" s="220"/>
      <c r="P118" s="220"/>
      <c r="Q118" s="220"/>
      <c r="R118" s="220"/>
      <c r="S118" s="220"/>
      <c r="T118" s="221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T118" s="222" t="s">
        <v>189</v>
      </c>
      <c r="AU118" s="222" t="s">
        <v>77</v>
      </c>
      <c r="AV118" s="12" t="s">
        <v>79</v>
      </c>
      <c r="AW118" s="12" t="s">
        <v>31</v>
      </c>
      <c r="AX118" s="12" t="s">
        <v>69</v>
      </c>
      <c r="AY118" s="222" t="s">
        <v>180</v>
      </c>
    </row>
    <row r="119" s="12" customFormat="1">
      <c r="A119" s="12"/>
      <c r="B119" s="211"/>
      <c r="C119" s="212"/>
      <c r="D119" s="213" t="s">
        <v>189</v>
      </c>
      <c r="E119" s="214" t="s">
        <v>19</v>
      </c>
      <c r="F119" s="215" t="s">
        <v>1579</v>
      </c>
      <c r="G119" s="212"/>
      <c r="H119" s="216">
        <v>4.8600000000000003</v>
      </c>
      <c r="I119" s="217"/>
      <c r="J119" s="212"/>
      <c r="K119" s="212"/>
      <c r="L119" s="218"/>
      <c r="M119" s="219"/>
      <c r="N119" s="220"/>
      <c r="O119" s="220"/>
      <c r="P119" s="220"/>
      <c r="Q119" s="220"/>
      <c r="R119" s="220"/>
      <c r="S119" s="220"/>
      <c r="T119" s="22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22" t="s">
        <v>189</v>
      </c>
      <c r="AU119" s="222" t="s">
        <v>77</v>
      </c>
      <c r="AV119" s="12" t="s">
        <v>79</v>
      </c>
      <c r="AW119" s="12" t="s">
        <v>31</v>
      </c>
      <c r="AX119" s="12" t="s">
        <v>69</v>
      </c>
      <c r="AY119" s="222" t="s">
        <v>180</v>
      </c>
    </row>
    <row r="120" s="13" customFormat="1">
      <c r="A120" s="13"/>
      <c r="B120" s="223"/>
      <c r="C120" s="224"/>
      <c r="D120" s="213" t="s">
        <v>189</v>
      </c>
      <c r="E120" s="225" t="s">
        <v>19</v>
      </c>
      <c r="F120" s="226" t="s">
        <v>194</v>
      </c>
      <c r="G120" s="224"/>
      <c r="H120" s="227">
        <v>5.6430000000000007</v>
      </c>
      <c r="I120" s="228"/>
      <c r="J120" s="224"/>
      <c r="K120" s="224"/>
      <c r="L120" s="229"/>
      <c r="M120" s="230"/>
      <c r="N120" s="231"/>
      <c r="O120" s="231"/>
      <c r="P120" s="231"/>
      <c r="Q120" s="231"/>
      <c r="R120" s="231"/>
      <c r="S120" s="231"/>
      <c r="T120" s="23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3" t="s">
        <v>189</v>
      </c>
      <c r="AU120" s="233" t="s">
        <v>77</v>
      </c>
      <c r="AV120" s="13" t="s">
        <v>185</v>
      </c>
      <c r="AW120" s="13" t="s">
        <v>31</v>
      </c>
      <c r="AX120" s="13" t="s">
        <v>77</v>
      </c>
      <c r="AY120" s="233" t="s">
        <v>180</v>
      </c>
    </row>
    <row r="121" s="2" customFormat="1" ht="16.5" customHeight="1">
      <c r="A121" s="40"/>
      <c r="B121" s="41"/>
      <c r="C121" s="198" t="s">
        <v>220</v>
      </c>
      <c r="D121" s="198" t="s">
        <v>181</v>
      </c>
      <c r="E121" s="199" t="s">
        <v>1580</v>
      </c>
      <c r="F121" s="200" t="s">
        <v>1581</v>
      </c>
      <c r="G121" s="201" t="s">
        <v>1556</v>
      </c>
      <c r="H121" s="202">
        <v>2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223</v>
      </c>
    </row>
    <row r="122" s="2" customFormat="1" ht="16.5" customHeight="1">
      <c r="A122" s="40"/>
      <c r="B122" s="41"/>
      <c r="C122" s="198" t="s">
        <v>205</v>
      </c>
      <c r="D122" s="198" t="s">
        <v>181</v>
      </c>
      <c r="E122" s="199" t="s">
        <v>1582</v>
      </c>
      <c r="F122" s="200" t="s">
        <v>1581</v>
      </c>
      <c r="G122" s="201" t="s">
        <v>1556</v>
      </c>
      <c r="H122" s="202">
        <v>2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228</v>
      </c>
    </row>
    <row r="123" s="2" customFormat="1" ht="24.15" customHeight="1">
      <c r="A123" s="40"/>
      <c r="B123" s="41"/>
      <c r="C123" s="198" t="s">
        <v>229</v>
      </c>
      <c r="D123" s="198" t="s">
        <v>181</v>
      </c>
      <c r="E123" s="199" t="s">
        <v>1583</v>
      </c>
      <c r="F123" s="200" t="s">
        <v>1584</v>
      </c>
      <c r="G123" s="201" t="s">
        <v>1556</v>
      </c>
      <c r="H123" s="202">
        <v>2</v>
      </c>
      <c r="I123" s="203"/>
      <c r="J123" s="204">
        <f>ROUND(I123*H123,2)</f>
        <v>0</v>
      </c>
      <c r="K123" s="200" t="s">
        <v>19</v>
      </c>
      <c r="L123" s="46"/>
      <c r="M123" s="205" t="s">
        <v>19</v>
      </c>
      <c r="N123" s="206" t="s">
        <v>40</v>
      </c>
      <c r="O123" s="86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9" t="s">
        <v>185</v>
      </c>
      <c r="AT123" s="209" t="s">
        <v>181</v>
      </c>
      <c r="AU123" s="209" t="s">
        <v>77</v>
      </c>
      <c r="AY123" s="19" t="s">
        <v>180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9" t="s">
        <v>77</v>
      </c>
      <c r="BK123" s="210">
        <f>ROUND(I123*H123,2)</f>
        <v>0</v>
      </c>
      <c r="BL123" s="19" t="s">
        <v>185</v>
      </c>
      <c r="BM123" s="209" t="s">
        <v>232</v>
      </c>
    </row>
    <row r="124" s="2" customFormat="1" ht="16.5" customHeight="1">
      <c r="A124" s="40"/>
      <c r="B124" s="41"/>
      <c r="C124" s="198" t="s">
        <v>8</v>
      </c>
      <c r="D124" s="198" t="s">
        <v>181</v>
      </c>
      <c r="E124" s="199" t="s">
        <v>1585</v>
      </c>
      <c r="F124" s="200" t="s">
        <v>1586</v>
      </c>
      <c r="G124" s="201" t="s">
        <v>307</v>
      </c>
      <c r="H124" s="202">
        <v>4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236</v>
      </c>
    </row>
    <row r="125" s="2" customFormat="1">
      <c r="A125" s="40"/>
      <c r="B125" s="41"/>
      <c r="C125" s="42"/>
      <c r="D125" s="213" t="s">
        <v>217</v>
      </c>
      <c r="E125" s="42"/>
      <c r="F125" s="234" t="s">
        <v>1587</v>
      </c>
      <c r="G125" s="42"/>
      <c r="H125" s="42"/>
      <c r="I125" s="235"/>
      <c r="J125" s="42"/>
      <c r="K125" s="42"/>
      <c r="L125" s="46"/>
      <c r="M125" s="236"/>
      <c r="N125" s="237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217</v>
      </c>
      <c r="AU125" s="19" t="s">
        <v>77</v>
      </c>
    </row>
    <row r="126" s="2" customFormat="1" ht="16.5" customHeight="1">
      <c r="A126" s="40"/>
      <c r="B126" s="41"/>
      <c r="C126" s="198" t="s">
        <v>263</v>
      </c>
      <c r="D126" s="198" t="s">
        <v>181</v>
      </c>
      <c r="E126" s="199" t="s">
        <v>1588</v>
      </c>
      <c r="F126" s="200" t="s">
        <v>1586</v>
      </c>
      <c r="G126" s="201" t="s">
        <v>307</v>
      </c>
      <c r="H126" s="202">
        <v>4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266</v>
      </c>
    </row>
    <row r="127" s="2" customFormat="1">
      <c r="A127" s="40"/>
      <c r="B127" s="41"/>
      <c r="C127" s="42"/>
      <c r="D127" s="213" t="s">
        <v>217</v>
      </c>
      <c r="E127" s="42"/>
      <c r="F127" s="234" t="s">
        <v>1587</v>
      </c>
      <c r="G127" s="42"/>
      <c r="H127" s="42"/>
      <c r="I127" s="235"/>
      <c r="J127" s="42"/>
      <c r="K127" s="42"/>
      <c r="L127" s="46"/>
      <c r="M127" s="236"/>
      <c r="N127" s="237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217</v>
      </c>
      <c r="AU127" s="19" t="s">
        <v>77</v>
      </c>
    </row>
    <row r="128" s="11" customFormat="1" ht="25.92" customHeight="1">
      <c r="A128" s="11"/>
      <c r="B128" s="184"/>
      <c r="C128" s="185"/>
      <c r="D128" s="186" t="s">
        <v>68</v>
      </c>
      <c r="E128" s="187" t="s">
        <v>79</v>
      </c>
      <c r="F128" s="187" t="s">
        <v>233</v>
      </c>
      <c r="G128" s="185"/>
      <c r="H128" s="185"/>
      <c r="I128" s="188"/>
      <c r="J128" s="189">
        <f>BK128</f>
        <v>0</v>
      </c>
      <c r="K128" s="185"/>
      <c r="L128" s="190"/>
      <c r="M128" s="191"/>
      <c r="N128" s="192"/>
      <c r="O128" s="192"/>
      <c r="P128" s="193">
        <f>SUM(P129:P134)</f>
        <v>0</v>
      </c>
      <c r="Q128" s="192"/>
      <c r="R128" s="193">
        <f>SUM(R129:R134)</f>
        <v>0</v>
      </c>
      <c r="S128" s="192"/>
      <c r="T128" s="194">
        <f>SUM(T129:T134)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95" t="s">
        <v>77</v>
      </c>
      <c r="AT128" s="196" t="s">
        <v>68</v>
      </c>
      <c r="AU128" s="196" t="s">
        <v>69</v>
      </c>
      <c r="AY128" s="195" t="s">
        <v>180</v>
      </c>
      <c r="BK128" s="197">
        <f>SUM(BK129:BK134)</f>
        <v>0</v>
      </c>
    </row>
    <row r="129" s="2" customFormat="1" ht="37.8" customHeight="1">
      <c r="A129" s="40"/>
      <c r="B129" s="41"/>
      <c r="C129" s="198" t="s">
        <v>212</v>
      </c>
      <c r="D129" s="198" t="s">
        <v>181</v>
      </c>
      <c r="E129" s="199" t="s">
        <v>1589</v>
      </c>
      <c r="F129" s="200" t="s">
        <v>1590</v>
      </c>
      <c r="G129" s="201" t="s">
        <v>307</v>
      </c>
      <c r="H129" s="202">
        <v>513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275</v>
      </c>
    </row>
    <row r="130" s="14" customFormat="1">
      <c r="A130" s="14"/>
      <c r="B130" s="238"/>
      <c r="C130" s="239"/>
      <c r="D130" s="213" t="s">
        <v>189</v>
      </c>
      <c r="E130" s="240" t="s">
        <v>19</v>
      </c>
      <c r="F130" s="241" t="s">
        <v>1591</v>
      </c>
      <c r="G130" s="239"/>
      <c r="H130" s="240" t="s">
        <v>19</v>
      </c>
      <c r="I130" s="242"/>
      <c r="J130" s="239"/>
      <c r="K130" s="239"/>
      <c r="L130" s="243"/>
      <c r="M130" s="244"/>
      <c r="N130" s="245"/>
      <c r="O130" s="245"/>
      <c r="P130" s="245"/>
      <c r="Q130" s="245"/>
      <c r="R130" s="245"/>
      <c r="S130" s="245"/>
      <c r="T130" s="246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7" t="s">
        <v>189</v>
      </c>
      <c r="AU130" s="247" t="s">
        <v>77</v>
      </c>
      <c r="AV130" s="14" t="s">
        <v>77</v>
      </c>
      <c r="AW130" s="14" t="s">
        <v>31</v>
      </c>
      <c r="AX130" s="14" t="s">
        <v>69</v>
      </c>
      <c r="AY130" s="247" t="s">
        <v>180</v>
      </c>
    </row>
    <row r="131" s="14" customFormat="1">
      <c r="A131" s="14"/>
      <c r="B131" s="238"/>
      <c r="C131" s="239"/>
      <c r="D131" s="213" t="s">
        <v>189</v>
      </c>
      <c r="E131" s="240" t="s">
        <v>19</v>
      </c>
      <c r="F131" s="241" t="s">
        <v>1592</v>
      </c>
      <c r="G131" s="239"/>
      <c r="H131" s="240" t="s">
        <v>19</v>
      </c>
      <c r="I131" s="242"/>
      <c r="J131" s="239"/>
      <c r="K131" s="239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189</v>
      </c>
      <c r="AU131" s="247" t="s">
        <v>77</v>
      </c>
      <c r="AV131" s="14" t="s">
        <v>77</v>
      </c>
      <c r="AW131" s="14" t="s">
        <v>31</v>
      </c>
      <c r="AX131" s="14" t="s">
        <v>69</v>
      </c>
      <c r="AY131" s="247" t="s">
        <v>180</v>
      </c>
    </row>
    <row r="132" s="12" customFormat="1">
      <c r="A132" s="12"/>
      <c r="B132" s="211"/>
      <c r="C132" s="212"/>
      <c r="D132" s="213" t="s">
        <v>189</v>
      </c>
      <c r="E132" s="214" t="s">
        <v>19</v>
      </c>
      <c r="F132" s="215" t="s">
        <v>1593</v>
      </c>
      <c r="G132" s="212"/>
      <c r="H132" s="216">
        <v>513</v>
      </c>
      <c r="I132" s="217"/>
      <c r="J132" s="212"/>
      <c r="K132" s="212"/>
      <c r="L132" s="218"/>
      <c r="M132" s="219"/>
      <c r="N132" s="220"/>
      <c r="O132" s="220"/>
      <c r="P132" s="220"/>
      <c r="Q132" s="220"/>
      <c r="R132" s="220"/>
      <c r="S132" s="220"/>
      <c r="T132" s="221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T132" s="222" t="s">
        <v>189</v>
      </c>
      <c r="AU132" s="222" t="s">
        <v>77</v>
      </c>
      <c r="AV132" s="12" t="s">
        <v>79</v>
      </c>
      <c r="AW132" s="12" t="s">
        <v>31</v>
      </c>
      <c r="AX132" s="12" t="s">
        <v>69</v>
      </c>
      <c r="AY132" s="222" t="s">
        <v>180</v>
      </c>
    </row>
    <row r="133" s="13" customFormat="1">
      <c r="A133" s="13"/>
      <c r="B133" s="223"/>
      <c r="C133" s="224"/>
      <c r="D133" s="213" t="s">
        <v>189</v>
      </c>
      <c r="E133" s="225" t="s">
        <v>19</v>
      </c>
      <c r="F133" s="226" t="s">
        <v>194</v>
      </c>
      <c r="G133" s="224"/>
      <c r="H133" s="227">
        <v>513</v>
      </c>
      <c r="I133" s="228"/>
      <c r="J133" s="224"/>
      <c r="K133" s="224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189</v>
      </c>
      <c r="AU133" s="233" t="s">
        <v>77</v>
      </c>
      <c r="AV133" s="13" t="s">
        <v>185</v>
      </c>
      <c r="AW133" s="13" t="s">
        <v>31</v>
      </c>
      <c r="AX133" s="13" t="s">
        <v>77</v>
      </c>
      <c r="AY133" s="233" t="s">
        <v>180</v>
      </c>
    </row>
    <row r="134" s="2" customFormat="1" ht="24.15" customHeight="1">
      <c r="A134" s="40"/>
      <c r="B134" s="41"/>
      <c r="C134" s="198" t="s">
        <v>304</v>
      </c>
      <c r="D134" s="198" t="s">
        <v>181</v>
      </c>
      <c r="E134" s="199" t="s">
        <v>1594</v>
      </c>
      <c r="F134" s="200" t="s">
        <v>1595</v>
      </c>
      <c r="G134" s="201" t="s">
        <v>385</v>
      </c>
      <c r="H134" s="202">
        <v>22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185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185</v>
      </c>
      <c r="BM134" s="209" t="s">
        <v>308</v>
      </c>
    </row>
    <row r="135" s="11" customFormat="1" ht="25.92" customHeight="1">
      <c r="A135" s="11"/>
      <c r="B135" s="184"/>
      <c r="C135" s="185"/>
      <c r="D135" s="186" t="s">
        <v>68</v>
      </c>
      <c r="E135" s="187" t="s">
        <v>202</v>
      </c>
      <c r="F135" s="187" t="s">
        <v>1596</v>
      </c>
      <c r="G135" s="185"/>
      <c r="H135" s="185"/>
      <c r="I135" s="188"/>
      <c r="J135" s="189">
        <f>BK135</f>
        <v>0</v>
      </c>
      <c r="K135" s="185"/>
      <c r="L135" s="190"/>
      <c r="M135" s="191"/>
      <c r="N135" s="192"/>
      <c r="O135" s="192"/>
      <c r="P135" s="193">
        <f>SUM(P136:P167)</f>
        <v>0</v>
      </c>
      <c r="Q135" s="192"/>
      <c r="R135" s="193">
        <f>SUM(R136:R167)</f>
        <v>0</v>
      </c>
      <c r="S135" s="192"/>
      <c r="T135" s="194">
        <f>SUM(T136:T167)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5" t="s">
        <v>77</v>
      </c>
      <c r="AT135" s="196" t="s">
        <v>68</v>
      </c>
      <c r="AU135" s="196" t="s">
        <v>69</v>
      </c>
      <c r="AY135" s="195" t="s">
        <v>180</v>
      </c>
      <c r="BK135" s="197">
        <f>SUM(BK136:BK167)</f>
        <v>0</v>
      </c>
    </row>
    <row r="136" s="2" customFormat="1" ht="33" customHeight="1">
      <c r="A136" s="40"/>
      <c r="B136" s="41"/>
      <c r="C136" s="198" t="s">
        <v>216</v>
      </c>
      <c r="D136" s="198" t="s">
        <v>181</v>
      </c>
      <c r="E136" s="199" t="s">
        <v>1597</v>
      </c>
      <c r="F136" s="200" t="s">
        <v>1598</v>
      </c>
      <c r="G136" s="201" t="s">
        <v>307</v>
      </c>
      <c r="H136" s="202">
        <v>534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315</v>
      </c>
    </row>
    <row r="137" s="14" customFormat="1">
      <c r="A137" s="14"/>
      <c r="B137" s="238"/>
      <c r="C137" s="239"/>
      <c r="D137" s="213" t="s">
        <v>189</v>
      </c>
      <c r="E137" s="240" t="s">
        <v>19</v>
      </c>
      <c r="F137" s="241" t="s">
        <v>1591</v>
      </c>
      <c r="G137" s="239"/>
      <c r="H137" s="240" t="s">
        <v>19</v>
      </c>
      <c r="I137" s="242"/>
      <c r="J137" s="239"/>
      <c r="K137" s="239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189</v>
      </c>
      <c r="AU137" s="247" t="s">
        <v>77</v>
      </c>
      <c r="AV137" s="14" t="s">
        <v>77</v>
      </c>
      <c r="AW137" s="14" t="s">
        <v>31</v>
      </c>
      <c r="AX137" s="14" t="s">
        <v>69</v>
      </c>
      <c r="AY137" s="247" t="s">
        <v>180</v>
      </c>
    </row>
    <row r="138" s="14" customFormat="1">
      <c r="A138" s="14"/>
      <c r="B138" s="238"/>
      <c r="C138" s="239"/>
      <c r="D138" s="213" t="s">
        <v>189</v>
      </c>
      <c r="E138" s="240" t="s">
        <v>19</v>
      </c>
      <c r="F138" s="241" t="s">
        <v>1592</v>
      </c>
      <c r="G138" s="239"/>
      <c r="H138" s="240" t="s">
        <v>19</v>
      </c>
      <c r="I138" s="242"/>
      <c r="J138" s="239"/>
      <c r="K138" s="239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189</v>
      </c>
      <c r="AU138" s="247" t="s">
        <v>77</v>
      </c>
      <c r="AV138" s="14" t="s">
        <v>77</v>
      </c>
      <c r="AW138" s="14" t="s">
        <v>31</v>
      </c>
      <c r="AX138" s="14" t="s">
        <v>69</v>
      </c>
      <c r="AY138" s="247" t="s">
        <v>180</v>
      </c>
    </row>
    <row r="139" s="12" customFormat="1">
      <c r="A139" s="12"/>
      <c r="B139" s="211"/>
      <c r="C139" s="212"/>
      <c r="D139" s="213" t="s">
        <v>189</v>
      </c>
      <c r="E139" s="214" t="s">
        <v>19</v>
      </c>
      <c r="F139" s="215" t="s">
        <v>1599</v>
      </c>
      <c r="G139" s="212"/>
      <c r="H139" s="216">
        <v>513</v>
      </c>
      <c r="I139" s="217"/>
      <c r="J139" s="212"/>
      <c r="K139" s="212"/>
      <c r="L139" s="218"/>
      <c r="M139" s="219"/>
      <c r="N139" s="220"/>
      <c r="O139" s="220"/>
      <c r="P139" s="220"/>
      <c r="Q139" s="220"/>
      <c r="R139" s="220"/>
      <c r="S139" s="220"/>
      <c r="T139" s="221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22" t="s">
        <v>189</v>
      </c>
      <c r="AU139" s="222" t="s">
        <v>77</v>
      </c>
      <c r="AV139" s="12" t="s">
        <v>79</v>
      </c>
      <c r="AW139" s="12" t="s">
        <v>31</v>
      </c>
      <c r="AX139" s="12" t="s">
        <v>69</v>
      </c>
      <c r="AY139" s="222" t="s">
        <v>180</v>
      </c>
    </row>
    <row r="140" s="14" customFormat="1">
      <c r="A140" s="14"/>
      <c r="B140" s="238"/>
      <c r="C140" s="239"/>
      <c r="D140" s="213" t="s">
        <v>189</v>
      </c>
      <c r="E140" s="240" t="s">
        <v>19</v>
      </c>
      <c r="F140" s="241" t="s">
        <v>1591</v>
      </c>
      <c r="G140" s="239"/>
      <c r="H140" s="240" t="s">
        <v>19</v>
      </c>
      <c r="I140" s="242"/>
      <c r="J140" s="239"/>
      <c r="K140" s="239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189</v>
      </c>
      <c r="AU140" s="247" t="s">
        <v>77</v>
      </c>
      <c r="AV140" s="14" t="s">
        <v>77</v>
      </c>
      <c r="AW140" s="14" t="s">
        <v>31</v>
      </c>
      <c r="AX140" s="14" t="s">
        <v>69</v>
      </c>
      <c r="AY140" s="247" t="s">
        <v>180</v>
      </c>
    </row>
    <row r="141" s="14" customFormat="1">
      <c r="A141" s="14"/>
      <c r="B141" s="238"/>
      <c r="C141" s="239"/>
      <c r="D141" s="213" t="s">
        <v>189</v>
      </c>
      <c r="E141" s="240" t="s">
        <v>19</v>
      </c>
      <c r="F141" s="241" t="s">
        <v>1600</v>
      </c>
      <c r="G141" s="239"/>
      <c r="H141" s="240" t="s">
        <v>19</v>
      </c>
      <c r="I141" s="242"/>
      <c r="J141" s="239"/>
      <c r="K141" s="239"/>
      <c r="L141" s="243"/>
      <c r="M141" s="244"/>
      <c r="N141" s="245"/>
      <c r="O141" s="245"/>
      <c r="P141" s="245"/>
      <c r="Q141" s="245"/>
      <c r="R141" s="245"/>
      <c r="S141" s="245"/>
      <c r="T141" s="246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7" t="s">
        <v>189</v>
      </c>
      <c r="AU141" s="247" t="s">
        <v>77</v>
      </c>
      <c r="AV141" s="14" t="s">
        <v>77</v>
      </c>
      <c r="AW141" s="14" t="s">
        <v>31</v>
      </c>
      <c r="AX141" s="14" t="s">
        <v>69</v>
      </c>
      <c r="AY141" s="247" t="s">
        <v>180</v>
      </c>
    </row>
    <row r="142" s="12" customFormat="1">
      <c r="A142" s="12"/>
      <c r="B142" s="211"/>
      <c r="C142" s="212"/>
      <c r="D142" s="213" t="s">
        <v>189</v>
      </c>
      <c r="E142" s="214" t="s">
        <v>19</v>
      </c>
      <c r="F142" s="215" t="s">
        <v>1601</v>
      </c>
      <c r="G142" s="212"/>
      <c r="H142" s="216">
        <v>21</v>
      </c>
      <c r="I142" s="217"/>
      <c r="J142" s="212"/>
      <c r="K142" s="212"/>
      <c r="L142" s="218"/>
      <c r="M142" s="219"/>
      <c r="N142" s="220"/>
      <c r="O142" s="220"/>
      <c r="P142" s="220"/>
      <c r="Q142" s="220"/>
      <c r="R142" s="220"/>
      <c r="S142" s="220"/>
      <c r="T142" s="221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T142" s="222" t="s">
        <v>189</v>
      </c>
      <c r="AU142" s="222" t="s">
        <v>77</v>
      </c>
      <c r="AV142" s="12" t="s">
        <v>79</v>
      </c>
      <c r="AW142" s="12" t="s">
        <v>31</v>
      </c>
      <c r="AX142" s="12" t="s">
        <v>69</v>
      </c>
      <c r="AY142" s="222" t="s">
        <v>180</v>
      </c>
    </row>
    <row r="143" s="13" customFormat="1">
      <c r="A143" s="13"/>
      <c r="B143" s="223"/>
      <c r="C143" s="224"/>
      <c r="D143" s="213" t="s">
        <v>189</v>
      </c>
      <c r="E143" s="225" t="s">
        <v>19</v>
      </c>
      <c r="F143" s="226" t="s">
        <v>194</v>
      </c>
      <c r="G143" s="224"/>
      <c r="H143" s="227">
        <v>534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189</v>
      </c>
      <c r="AU143" s="233" t="s">
        <v>77</v>
      </c>
      <c r="AV143" s="13" t="s">
        <v>185</v>
      </c>
      <c r="AW143" s="13" t="s">
        <v>31</v>
      </c>
      <c r="AX143" s="13" t="s">
        <v>77</v>
      </c>
      <c r="AY143" s="233" t="s">
        <v>180</v>
      </c>
    </row>
    <row r="144" s="2" customFormat="1" ht="24.15" customHeight="1">
      <c r="A144" s="40"/>
      <c r="B144" s="41"/>
      <c r="C144" s="198" t="s">
        <v>317</v>
      </c>
      <c r="D144" s="198" t="s">
        <v>181</v>
      </c>
      <c r="E144" s="199" t="s">
        <v>1602</v>
      </c>
      <c r="F144" s="200" t="s">
        <v>1603</v>
      </c>
      <c r="G144" s="201" t="s">
        <v>307</v>
      </c>
      <c r="H144" s="202">
        <v>513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321</v>
      </c>
    </row>
    <row r="145" s="2" customFormat="1">
      <c r="A145" s="40"/>
      <c r="B145" s="41"/>
      <c r="C145" s="42"/>
      <c r="D145" s="213" t="s">
        <v>217</v>
      </c>
      <c r="E145" s="42"/>
      <c r="F145" s="234" t="s">
        <v>1604</v>
      </c>
      <c r="G145" s="42"/>
      <c r="H145" s="42"/>
      <c r="I145" s="235"/>
      <c r="J145" s="42"/>
      <c r="K145" s="42"/>
      <c r="L145" s="46"/>
      <c r="M145" s="236"/>
      <c r="N145" s="237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217</v>
      </c>
      <c r="AU145" s="19" t="s">
        <v>77</v>
      </c>
    </row>
    <row r="146" s="14" customFormat="1">
      <c r="A146" s="14"/>
      <c r="B146" s="238"/>
      <c r="C146" s="239"/>
      <c r="D146" s="213" t="s">
        <v>189</v>
      </c>
      <c r="E146" s="240" t="s">
        <v>19</v>
      </c>
      <c r="F146" s="241" t="s">
        <v>1591</v>
      </c>
      <c r="G146" s="239"/>
      <c r="H146" s="240" t="s">
        <v>19</v>
      </c>
      <c r="I146" s="242"/>
      <c r="J146" s="239"/>
      <c r="K146" s="239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189</v>
      </c>
      <c r="AU146" s="247" t="s">
        <v>77</v>
      </c>
      <c r="AV146" s="14" t="s">
        <v>77</v>
      </c>
      <c r="AW146" s="14" t="s">
        <v>31</v>
      </c>
      <c r="AX146" s="14" t="s">
        <v>69</v>
      </c>
      <c r="AY146" s="247" t="s">
        <v>180</v>
      </c>
    </row>
    <row r="147" s="14" customFormat="1">
      <c r="A147" s="14"/>
      <c r="B147" s="238"/>
      <c r="C147" s="239"/>
      <c r="D147" s="213" t="s">
        <v>189</v>
      </c>
      <c r="E147" s="240" t="s">
        <v>19</v>
      </c>
      <c r="F147" s="241" t="s">
        <v>1592</v>
      </c>
      <c r="G147" s="239"/>
      <c r="H147" s="240" t="s">
        <v>19</v>
      </c>
      <c r="I147" s="242"/>
      <c r="J147" s="239"/>
      <c r="K147" s="239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189</v>
      </c>
      <c r="AU147" s="247" t="s">
        <v>77</v>
      </c>
      <c r="AV147" s="14" t="s">
        <v>77</v>
      </c>
      <c r="AW147" s="14" t="s">
        <v>31</v>
      </c>
      <c r="AX147" s="14" t="s">
        <v>69</v>
      </c>
      <c r="AY147" s="247" t="s">
        <v>180</v>
      </c>
    </row>
    <row r="148" s="12" customFormat="1">
      <c r="A148" s="12"/>
      <c r="B148" s="211"/>
      <c r="C148" s="212"/>
      <c r="D148" s="213" t="s">
        <v>189</v>
      </c>
      <c r="E148" s="214" t="s">
        <v>19</v>
      </c>
      <c r="F148" s="215" t="s">
        <v>1605</v>
      </c>
      <c r="G148" s="212"/>
      <c r="H148" s="216">
        <v>513</v>
      </c>
      <c r="I148" s="217"/>
      <c r="J148" s="212"/>
      <c r="K148" s="212"/>
      <c r="L148" s="218"/>
      <c r="M148" s="219"/>
      <c r="N148" s="220"/>
      <c r="O148" s="220"/>
      <c r="P148" s="220"/>
      <c r="Q148" s="220"/>
      <c r="R148" s="220"/>
      <c r="S148" s="220"/>
      <c r="T148" s="221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T148" s="222" t="s">
        <v>189</v>
      </c>
      <c r="AU148" s="222" t="s">
        <v>77</v>
      </c>
      <c r="AV148" s="12" t="s">
        <v>79</v>
      </c>
      <c r="AW148" s="12" t="s">
        <v>31</v>
      </c>
      <c r="AX148" s="12" t="s">
        <v>69</v>
      </c>
      <c r="AY148" s="222" t="s">
        <v>180</v>
      </c>
    </row>
    <row r="149" s="13" customFormat="1">
      <c r="A149" s="13"/>
      <c r="B149" s="223"/>
      <c r="C149" s="224"/>
      <c r="D149" s="213" t="s">
        <v>189</v>
      </c>
      <c r="E149" s="225" t="s">
        <v>19</v>
      </c>
      <c r="F149" s="226" t="s">
        <v>194</v>
      </c>
      <c r="G149" s="224"/>
      <c r="H149" s="227">
        <v>513</v>
      </c>
      <c r="I149" s="228"/>
      <c r="J149" s="224"/>
      <c r="K149" s="224"/>
      <c r="L149" s="229"/>
      <c r="M149" s="230"/>
      <c r="N149" s="231"/>
      <c r="O149" s="231"/>
      <c r="P149" s="231"/>
      <c r="Q149" s="231"/>
      <c r="R149" s="231"/>
      <c r="S149" s="231"/>
      <c r="T149" s="23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3" t="s">
        <v>189</v>
      </c>
      <c r="AU149" s="233" t="s">
        <v>77</v>
      </c>
      <c r="AV149" s="13" t="s">
        <v>185</v>
      </c>
      <c r="AW149" s="13" t="s">
        <v>31</v>
      </c>
      <c r="AX149" s="13" t="s">
        <v>77</v>
      </c>
      <c r="AY149" s="233" t="s">
        <v>180</v>
      </c>
    </row>
    <row r="150" s="2" customFormat="1" ht="24.15" customHeight="1">
      <c r="A150" s="40"/>
      <c r="B150" s="41"/>
      <c r="C150" s="198" t="s">
        <v>223</v>
      </c>
      <c r="D150" s="198" t="s">
        <v>181</v>
      </c>
      <c r="E150" s="199" t="s">
        <v>1606</v>
      </c>
      <c r="F150" s="200" t="s">
        <v>1607</v>
      </c>
      <c r="G150" s="201" t="s">
        <v>307</v>
      </c>
      <c r="H150" s="202">
        <v>145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185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185</v>
      </c>
      <c r="BM150" s="209" t="s">
        <v>330</v>
      </c>
    </row>
    <row r="151" s="14" customFormat="1">
      <c r="A151" s="14"/>
      <c r="B151" s="238"/>
      <c r="C151" s="239"/>
      <c r="D151" s="213" t="s">
        <v>189</v>
      </c>
      <c r="E151" s="240" t="s">
        <v>19</v>
      </c>
      <c r="F151" s="241" t="s">
        <v>1591</v>
      </c>
      <c r="G151" s="239"/>
      <c r="H151" s="240" t="s">
        <v>19</v>
      </c>
      <c r="I151" s="242"/>
      <c r="J151" s="239"/>
      <c r="K151" s="239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189</v>
      </c>
      <c r="AU151" s="247" t="s">
        <v>77</v>
      </c>
      <c r="AV151" s="14" t="s">
        <v>77</v>
      </c>
      <c r="AW151" s="14" t="s">
        <v>31</v>
      </c>
      <c r="AX151" s="14" t="s">
        <v>69</v>
      </c>
      <c r="AY151" s="247" t="s">
        <v>180</v>
      </c>
    </row>
    <row r="152" s="14" customFormat="1">
      <c r="A152" s="14"/>
      <c r="B152" s="238"/>
      <c r="C152" s="239"/>
      <c r="D152" s="213" t="s">
        <v>189</v>
      </c>
      <c r="E152" s="240" t="s">
        <v>19</v>
      </c>
      <c r="F152" s="241" t="s">
        <v>1608</v>
      </c>
      <c r="G152" s="239"/>
      <c r="H152" s="240" t="s">
        <v>19</v>
      </c>
      <c r="I152" s="242"/>
      <c r="J152" s="239"/>
      <c r="K152" s="239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189</v>
      </c>
      <c r="AU152" s="247" t="s">
        <v>77</v>
      </c>
      <c r="AV152" s="14" t="s">
        <v>77</v>
      </c>
      <c r="AW152" s="14" t="s">
        <v>31</v>
      </c>
      <c r="AX152" s="14" t="s">
        <v>69</v>
      </c>
      <c r="AY152" s="247" t="s">
        <v>180</v>
      </c>
    </row>
    <row r="153" s="14" customFormat="1">
      <c r="A153" s="14"/>
      <c r="B153" s="238"/>
      <c r="C153" s="239"/>
      <c r="D153" s="213" t="s">
        <v>189</v>
      </c>
      <c r="E153" s="240" t="s">
        <v>19</v>
      </c>
      <c r="F153" s="241" t="s">
        <v>1609</v>
      </c>
      <c r="G153" s="239"/>
      <c r="H153" s="240" t="s">
        <v>19</v>
      </c>
      <c r="I153" s="242"/>
      <c r="J153" s="239"/>
      <c r="K153" s="239"/>
      <c r="L153" s="243"/>
      <c r="M153" s="244"/>
      <c r="N153" s="245"/>
      <c r="O153" s="245"/>
      <c r="P153" s="245"/>
      <c r="Q153" s="245"/>
      <c r="R153" s="245"/>
      <c r="S153" s="245"/>
      <c r="T153" s="246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7" t="s">
        <v>189</v>
      </c>
      <c r="AU153" s="247" t="s">
        <v>77</v>
      </c>
      <c r="AV153" s="14" t="s">
        <v>77</v>
      </c>
      <c r="AW153" s="14" t="s">
        <v>31</v>
      </c>
      <c r="AX153" s="14" t="s">
        <v>69</v>
      </c>
      <c r="AY153" s="247" t="s">
        <v>180</v>
      </c>
    </row>
    <row r="154" s="12" customFormat="1">
      <c r="A154" s="12"/>
      <c r="B154" s="211"/>
      <c r="C154" s="212"/>
      <c r="D154" s="213" t="s">
        <v>189</v>
      </c>
      <c r="E154" s="214" t="s">
        <v>19</v>
      </c>
      <c r="F154" s="215" t="s">
        <v>1610</v>
      </c>
      <c r="G154" s="212"/>
      <c r="H154" s="216">
        <v>145</v>
      </c>
      <c r="I154" s="217"/>
      <c r="J154" s="212"/>
      <c r="K154" s="212"/>
      <c r="L154" s="218"/>
      <c r="M154" s="219"/>
      <c r="N154" s="220"/>
      <c r="O154" s="220"/>
      <c r="P154" s="220"/>
      <c r="Q154" s="220"/>
      <c r="R154" s="220"/>
      <c r="S154" s="220"/>
      <c r="T154" s="221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T154" s="222" t="s">
        <v>189</v>
      </c>
      <c r="AU154" s="222" t="s">
        <v>77</v>
      </c>
      <c r="AV154" s="12" t="s">
        <v>79</v>
      </c>
      <c r="AW154" s="12" t="s">
        <v>31</v>
      </c>
      <c r="AX154" s="12" t="s">
        <v>69</v>
      </c>
      <c r="AY154" s="222" t="s">
        <v>180</v>
      </c>
    </row>
    <row r="155" s="13" customFormat="1">
      <c r="A155" s="13"/>
      <c r="B155" s="223"/>
      <c r="C155" s="224"/>
      <c r="D155" s="213" t="s">
        <v>189</v>
      </c>
      <c r="E155" s="225" t="s">
        <v>19</v>
      </c>
      <c r="F155" s="226" t="s">
        <v>194</v>
      </c>
      <c r="G155" s="224"/>
      <c r="H155" s="227">
        <v>145</v>
      </c>
      <c r="I155" s="228"/>
      <c r="J155" s="224"/>
      <c r="K155" s="224"/>
      <c r="L155" s="229"/>
      <c r="M155" s="230"/>
      <c r="N155" s="231"/>
      <c r="O155" s="231"/>
      <c r="P155" s="231"/>
      <c r="Q155" s="231"/>
      <c r="R155" s="231"/>
      <c r="S155" s="231"/>
      <c r="T155" s="23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3" t="s">
        <v>189</v>
      </c>
      <c r="AU155" s="233" t="s">
        <v>77</v>
      </c>
      <c r="AV155" s="13" t="s">
        <v>185</v>
      </c>
      <c r="AW155" s="13" t="s">
        <v>31</v>
      </c>
      <c r="AX155" s="13" t="s">
        <v>77</v>
      </c>
      <c r="AY155" s="233" t="s">
        <v>180</v>
      </c>
    </row>
    <row r="156" s="2" customFormat="1" ht="16.5" customHeight="1">
      <c r="A156" s="40"/>
      <c r="B156" s="41"/>
      <c r="C156" s="198" t="s">
        <v>352</v>
      </c>
      <c r="D156" s="198" t="s">
        <v>181</v>
      </c>
      <c r="E156" s="199" t="s">
        <v>1611</v>
      </c>
      <c r="F156" s="200" t="s">
        <v>1612</v>
      </c>
      <c r="G156" s="201" t="s">
        <v>385</v>
      </c>
      <c r="H156" s="202">
        <v>24.5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185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185</v>
      </c>
      <c r="BM156" s="209" t="s">
        <v>355</v>
      </c>
    </row>
    <row r="157" s="2" customFormat="1">
      <c r="A157" s="40"/>
      <c r="B157" s="41"/>
      <c r="C157" s="42"/>
      <c r="D157" s="213" t="s">
        <v>217</v>
      </c>
      <c r="E157" s="42"/>
      <c r="F157" s="234" t="s">
        <v>1613</v>
      </c>
      <c r="G157" s="42"/>
      <c r="H157" s="42"/>
      <c r="I157" s="235"/>
      <c r="J157" s="42"/>
      <c r="K157" s="42"/>
      <c r="L157" s="46"/>
      <c r="M157" s="236"/>
      <c r="N157" s="237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217</v>
      </c>
      <c r="AU157" s="19" t="s">
        <v>77</v>
      </c>
    </row>
    <row r="158" s="12" customFormat="1">
      <c r="A158" s="12"/>
      <c r="B158" s="211"/>
      <c r="C158" s="212"/>
      <c r="D158" s="213" t="s">
        <v>189</v>
      </c>
      <c r="E158" s="214" t="s">
        <v>19</v>
      </c>
      <c r="F158" s="215" t="s">
        <v>1614</v>
      </c>
      <c r="G158" s="212"/>
      <c r="H158" s="216">
        <v>15.5</v>
      </c>
      <c r="I158" s="217"/>
      <c r="J158" s="212"/>
      <c r="K158" s="212"/>
      <c r="L158" s="218"/>
      <c r="M158" s="219"/>
      <c r="N158" s="220"/>
      <c r="O158" s="220"/>
      <c r="P158" s="220"/>
      <c r="Q158" s="220"/>
      <c r="R158" s="220"/>
      <c r="S158" s="220"/>
      <c r="T158" s="221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22" t="s">
        <v>189</v>
      </c>
      <c r="AU158" s="222" t="s">
        <v>77</v>
      </c>
      <c r="AV158" s="12" t="s">
        <v>79</v>
      </c>
      <c r="AW158" s="12" t="s">
        <v>31</v>
      </c>
      <c r="AX158" s="12" t="s">
        <v>69</v>
      </c>
      <c r="AY158" s="222" t="s">
        <v>180</v>
      </c>
    </row>
    <row r="159" s="12" customFormat="1">
      <c r="A159" s="12"/>
      <c r="B159" s="211"/>
      <c r="C159" s="212"/>
      <c r="D159" s="213" t="s">
        <v>189</v>
      </c>
      <c r="E159" s="214" t="s">
        <v>19</v>
      </c>
      <c r="F159" s="215" t="s">
        <v>1615</v>
      </c>
      <c r="G159" s="212"/>
      <c r="H159" s="216">
        <v>6</v>
      </c>
      <c r="I159" s="217"/>
      <c r="J159" s="212"/>
      <c r="K159" s="212"/>
      <c r="L159" s="218"/>
      <c r="M159" s="219"/>
      <c r="N159" s="220"/>
      <c r="O159" s="220"/>
      <c r="P159" s="220"/>
      <c r="Q159" s="220"/>
      <c r="R159" s="220"/>
      <c r="S159" s="220"/>
      <c r="T159" s="221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22" t="s">
        <v>189</v>
      </c>
      <c r="AU159" s="222" t="s">
        <v>77</v>
      </c>
      <c r="AV159" s="12" t="s">
        <v>79</v>
      </c>
      <c r="AW159" s="12" t="s">
        <v>31</v>
      </c>
      <c r="AX159" s="12" t="s">
        <v>69</v>
      </c>
      <c r="AY159" s="222" t="s">
        <v>180</v>
      </c>
    </row>
    <row r="160" s="12" customFormat="1">
      <c r="A160" s="12"/>
      <c r="B160" s="211"/>
      <c r="C160" s="212"/>
      <c r="D160" s="213" t="s">
        <v>189</v>
      </c>
      <c r="E160" s="214" t="s">
        <v>19</v>
      </c>
      <c r="F160" s="215" t="s">
        <v>1616</v>
      </c>
      <c r="G160" s="212"/>
      <c r="H160" s="216">
        <v>3</v>
      </c>
      <c r="I160" s="217"/>
      <c r="J160" s="212"/>
      <c r="K160" s="212"/>
      <c r="L160" s="218"/>
      <c r="M160" s="219"/>
      <c r="N160" s="220"/>
      <c r="O160" s="220"/>
      <c r="P160" s="220"/>
      <c r="Q160" s="220"/>
      <c r="R160" s="220"/>
      <c r="S160" s="220"/>
      <c r="T160" s="221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T160" s="222" t="s">
        <v>189</v>
      </c>
      <c r="AU160" s="222" t="s">
        <v>77</v>
      </c>
      <c r="AV160" s="12" t="s">
        <v>79</v>
      </c>
      <c r="AW160" s="12" t="s">
        <v>31</v>
      </c>
      <c r="AX160" s="12" t="s">
        <v>69</v>
      </c>
      <c r="AY160" s="222" t="s">
        <v>180</v>
      </c>
    </row>
    <row r="161" s="13" customFormat="1">
      <c r="A161" s="13"/>
      <c r="B161" s="223"/>
      <c r="C161" s="224"/>
      <c r="D161" s="213" t="s">
        <v>189</v>
      </c>
      <c r="E161" s="225" t="s">
        <v>19</v>
      </c>
      <c r="F161" s="226" t="s">
        <v>194</v>
      </c>
      <c r="G161" s="224"/>
      <c r="H161" s="227">
        <v>24.5</v>
      </c>
      <c r="I161" s="228"/>
      <c r="J161" s="224"/>
      <c r="K161" s="224"/>
      <c r="L161" s="229"/>
      <c r="M161" s="230"/>
      <c r="N161" s="231"/>
      <c r="O161" s="231"/>
      <c r="P161" s="231"/>
      <c r="Q161" s="231"/>
      <c r="R161" s="231"/>
      <c r="S161" s="231"/>
      <c r="T161" s="23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3" t="s">
        <v>189</v>
      </c>
      <c r="AU161" s="233" t="s">
        <v>77</v>
      </c>
      <c r="AV161" s="13" t="s">
        <v>185</v>
      </c>
      <c r="AW161" s="13" t="s">
        <v>31</v>
      </c>
      <c r="AX161" s="13" t="s">
        <v>77</v>
      </c>
      <c r="AY161" s="233" t="s">
        <v>180</v>
      </c>
    </row>
    <row r="162" s="2" customFormat="1" ht="24.15" customHeight="1">
      <c r="A162" s="40"/>
      <c r="B162" s="41"/>
      <c r="C162" s="198" t="s">
        <v>228</v>
      </c>
      <c r="D162" s="198" t="s">
        <v>181</v>
      </c>
      <c r="E162" s="199" t="s">
        <v>1617</v>
      </c>
      <c r="F162" s="200" t="s">
        <v>1618</v>
      </c>
      <c r="G162" s="201" t="s">
        <v>307</v>
      </c>
      <c r="H162" s="202">
        <v>589.95000000000005</v>
      </c>
      <c r="I162" s="203"/>
      <c r="J162" s="204">
        <f>ROUND(I162*H162,2)</f>
        <v>0</v>
      </c>
      <c r="K162" s="200" t="s">
        <v>19</v>
      </c>
      <c r="L162" s="46"/>
      <c r="M162" s="205" t="s">
        <v>19</v>
      </c>
      <c r="N162" s="206" t="s">
        <v>40</v>
      </c>
      <c r="O162" s="86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9" t="s">
        <v>185</v>
      </c>
      <c r="AT162" s="209" t="s">
        <v>181</v>
      </c>
      <c r="AU162" s="209" t="s">
        <v>77</v>
      </c>
      <c r="AY162" s="19" t="s">
        <v>180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9" t="s">
        <v>77</v>
      </c>
      <c r="BK162" s="210">
        <f>ROUND(I162*H162,2)</f>
        <v>0</v>
      </c>
      <c r="BL162" s="19" t="s">
        <v>185</v>
      </c>
      <c r="BM162" s="209" t="s">
        <v>378</v>
      </c>
    </row>
    <row r="163" s="14" customFormat="1">
      <c r="A163" s="14"/>
      <c r="B163" s="238"/>
      <c r="C163" s="239"/>
      <c r="D163" s="213" t="s">
        <v>189</v>
      </c>
      <c r="E163" s="240" t="s">
        <v>19</v>
      </c>
      <c r="F163" s="241" t="s">
        <v>1591</v>
      </c>
      <c r="G163" s="239"/>
      <c r="H163" s="240" t="s">
        <v>19</v>
      </c>
      <c r="I163" s="242"/>
      <c r="J163" s="239"/>
      <c r="K163" s="239"/>
      <c r="L163" s="243"/>
      <c r="M163" s="244"/>
      <c r="N163" s="245"/>
      <c r="O163" s="245"/>
      <c r="P163" s="245"/>
      <c r="Q163" s="245"/>
      <c r="R163" s="245"/>
      <c r="S163" s="245"/>
      <c r="T163" s="246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7" t="s">
        <v>189</v>
      </c>
      <c r="AU163" s="247" t="s">
        <v>77</v>
      </c>
      <c r="AV163" s="14" t="s">
        <v>77</v>
      </c>
      <c r="AW163" s="14" t="s">
        <v>31</v>
      </c>
      <c r="AX163" s="14" t="s">
        <v>69</v>
      </c>
      <c r="AY163" s="247" t="s">
        <v>180</v>
      </c>
    </row>
    <row r="164" s="14" customFormat="1">
      <c r="A164" s="14"/>
      <c r="B164" s="238"/>
      <c r="C164" s="239"/>
      <c r="D164" s="213" t="s">
        <v>189</v>
      </c>
      <c r="E164" s="240" t="s">
        <v>19</v>
      </c>
      <c r="F164" s="241" t="s">
        <v>1592</v>
      </c>
      <c r="G164" s="239"/>
      <c r="H164" s="240" t="s">
        <v>19</v>
      </c>
      <c r="I164" s="242"/>
      <c r="J164" s="239"/>
      <c r="K164" s="239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189</v>
      </c>
      <c r="AU164" s="247" t="s">
        <v>77</v>
      </c>
      <c r="AV164" s="14" t="s">
        <v>77</v>
      </c>
      <c r="AW164" s="14" t="s">
        <v>31</v>
      </c>
      <c r="AX164" s="14" t="s">
        <v>69</v>
      </c>
      <c r="AY164" s="247" t="s">
        <v>180</v>
      </c>
    </row>
    <row r="165" s="12" customFormat="1">
      <c r="A165" s="12"/>
      <c r="B165" s="211"/>
      <c r="C165" s="212"/>
      <c r="D165" s="213" t="s">
        <v>189</v>
      </c>
      <c r="E165" s="214" t="s">
        <v>19</v>
      </c>
      <c r="F165" s="215" t="s">
        <v>1619</v>
      </c>
      <c r="G165" s="212"/>
      <c r="H165" s="216">
        <v>513</v>
      </c>
      <c r="I165" s="217"/>
      <c r="J165" s="212"/>
      <c r="K165" s="212"/>
      <c r="L165" s="218"/>
      <c r="M165" s="219"/>
      <c r="N165" s="220"/>
      <c r="O165" s="220"/>
      <c r="P165" s="220"/>
      <c r="Q165" s="220"/>
      <c r="R165" s="220"/>
      <c r="S165" s="220"/>
      <c r="T165" s="221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22" t="s">
        <v>189</v>
      </c>
      <c r="AU165" s="222" t="s">
        <v>77</v>
      </c>
      <c r="AV165" s="12" t="s">
        <v>79</v>
      </c>
      <c r="AW165" s="12" t="s">
        <v>31</v>
      </c>
      <c r="AX165" s="12" t="s">
        <v>69</v>
      </c>
      <c r="AY165" s="222" t="s">
        <v>180</v>
      </c>
    </row>
    <row r="166" s="12" customFormat="1">
      <c r="A166" s="12"/>
      <c r="B166" s="211"/>
      <c r="C166" s="212"/>
      <c r="D166" s="213" t="s">
        <v>189</v>
      </c>
      <c r="E166" s="214" t="s">
        <v>19</v>
      </c>
      <c r="F166" s="215" t="s">
        <v>1620</v>
      </c>
      <c r="G166" s="212"/>
      <c r="H166" s="216">
        <v>76.950000000000003</v>
      </c>
      <c r="I166" s="217"/>
      <c r="J166" s="212"/>
      <c r="K166" s="212"/>
      <c r="L166" s="218"/>
      <c r="M166" s="219"/>
      <c r="N166" s="220"/>
      <c r="O166" s="220"/>
      <c r="P166" s="220"/>
      <c r="Q166" s="220"/>
      <c r="R166" s="220"/>
      <c r="S166" s="220"/>
      <c r="T166" s="221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22" t="s">
        <v>189</v>
      </c>
      <c r="AU166" s="222" t="s">
        <v>77</v>
      </c>
      <c r="AV166" s="12" t="s">
        <v>79</v>
      </c>
      <c r="AW166" s="12" t="s">
        <v>31</v>
      </c>
      <c r="AX166" s="12" t="s">
        <v>69</v>
      </c>
      <c r="AY166" s="222" t="s">
        <v>180</v>
      </c>
    </row>
    <row r="167" s="13" customFormat="1">
      <c r="A167" s="13"/>
      <c r="B167" s="223"/>
      <c r="C167" s="224"/>
      <c r="D167" s="213" t="s">
        <v>189</v>
      </c>
      <c r="E167" s="225" t="s">
        <v>19</v>
      </c>
      <c r="F167" s="226" t="s">
        <v>194</v>
      </c>
      <c r="G167" s="224"/>
      <c r="H167" s="227">
        <v>589.95000000000005</v>
      </c>
      <c r="I167" s="228"/>
      <c r="J167" s="224"/>
      <c r="K167" s="224"/>
      <c r="L167" s="229"/>
      <c r="M167" s="230"/>
      <c r="N167" s="231"/>
      <c r="O167" s="231"/>
      <c r="P167" s="231"/>
      <c r="Q167" s="231"/>
      <c r="R167" s="231"/>
      <c r="S167" s="231"/>
      <c r="T167" s="23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3" t="s">
        <v>189</v>
      </c>
      <c r="AU167" s="233" t="s">
        <v>77</v>
      </c>
      <c r="AV167" s="13" t="s">
        <v>185</v>
      </c>
      <c r="AW167" s="13" t="s">
        <v>31</v>
      </c>
      <c r="AX167" s="13" t="s">
        <v>77</v>
      </c>
      <c r="AY167" s="233" t="s">
        <v>180</v>
      </c>
    </row>
    <row r="168" s="11" customFormat="1" ht="25.92" customHeight="1">
      <c r="A168" s="11"/>
      <c r="B168" s="184"/>
      <c r="C168" s="185"/>
      <c r="D168" s="186" t="s">
        <v>68</v>
      </c>
      <c r="E168" s="187" t="s">
        <v>643</v>
      </c>
      <c r="F168" s="187" t="s">
        <v>644</v>
      </c>
      <c r="G168" s="185"/>
      <c r="H168" s="185"/>
      <c r="I168" s="188"/>
      <c r="J168" s="189">
        <f>BK168</f>
        <v>0</v>
      </c>
      <c r="K168" s="185"/>
      <c r="L168" s="190"/>
      <c r="M168" s="191"/>
      <c r="N168" s="192"/>
      <c r="O168" s="192"/>
      <c r="P168" s="193">
        <f>SUM(P169:P177)</f>
        <v>0</v>
      </c>
      <c r="Q168" s="192"/>
      <c r="R168" s="193">
        <f>SUM(R169:R177)</f>
        <v>0</v>
      </c>
      <c r="S168" s="192"/>
      <c r="T168" s="194">
        <f>SUM(T169:T177)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95" t="s">
        <v>77</v>
      </c>
      <c r="AT168" s="196" t="s">
        <v>68</v>
      </c>
      <c r="AU168" s="196" t="s">
        <v>69</v>
      </c>
      <c r="AY168" s="195" t="s">
        <v>180</v>
      </c>
      <c r="BK168" s="197">
        <f>SUM(BK169:BK177)</f>
        <v>0</v>
      </c>
    </row>
    <row r="169" s="2" customFormat="1" ht="37.8" customHeight="1">
      <c r="A169" s="40"/>
      <c r="B169" s="41"/>
      <c r="C169" s="198" t="s">
        <v>7</v>
      </c>
      <c r="D169" s="198" t="s">
        <v>181</v>
      </c>
      <c r="E169" s="199" t="s">
        <v>1621</v>
      </c>
      <c r="F169" s="200" t="s">
        <v>1622</v>
      </c>
      <c r="G169" s="201" t="s">
        <v>188</v>
      </c>
      <c r="H169" s="202">
        <v>5.66472</v>
      </c>
      <c r="I169" s="203"/>
      <c r="J169" s="204">
        <f>ROUND(I169*H169,2)</f>
        <v>0</v>
      </c>
      <c r="K169" s="200" t="s">
        <v>19</v>
      </c>
      <c r="L169" s="46"/>
      <c r="M169" s="205" t="s">
        <v>19</v>
      </c>
      <c r="N169" s="206" t="s">
        <v>40</v>
      </c>
      <c r="O169" s="86"/>
      <c r="P169" s="207">
        <f>O169*H169</f>
        <v>0</v>
      </c>
      <c r="Q169" s="207">
        <v>0</v>
      </c>
      <c r="R169" s="207">
        <f>Q169*H169</f>
        <v>0</v>
      </c>
      <c r="S169" s="207">
        <v>0</v>
      </c>
      <c r="T169" s="208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09" t="s">
        <v>185</v>
      </c>
      <c r="AT169" s="209" t="s">
        <v>181</v>
      </c>
      <c r="AU169" s="209" t="s">
        <v>77</v>
      </c>
      <c r="AY169" s="19" t="s">
        <v>180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9" t="s">
        <v>77</v>
      </c>
      <c r="BK169" s="210">
        <f>ROUND(I169*H169,2)</f>
        <v>0</v>
      </c>
      <c r="BL169" s="19" t="s">
        <v>185</v>
      </c>
      <c r="BM169" s="209" t="s">
        <v>381</v>
      </c>
    </row>
    <row r="170" s="12" customFormat="1">
      <c r="A170" s="12"/>
      <c r="B170" s="211"/>
      <c r="C170" s="212"/>
      <c r="D170" s="213" t="s">
        <v>189</v>
      </c>
      <c r="E170" s="214" t="s">
        <v>19</v>
      </c>
      <c r="F170" s="215" t="s">
        <v>1623</v>
      </c>
      <c r="G170" s="212"/>
      <c r="H170" s="216">
        <v>5.66472</v>
      </c>
      <c r="I170" s="217"/>
      <c r="J170" s="212"/>
      <c r="K170" s="212"/>
      <c r="L170" s="218"/>
      <c r="M170" s="219"/>
      <c r="N170" s="220"/>
      <c r="O170" s="220"/>
      <c r="P170" s="220"/>
      <c r="Q170" s="220"/>
      <c r="R170" s="220"/>
      <c r="S170" s="220"/>
      <c r="T170" s="221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T170" s="222" t="s">
        <v>189</v>
      </c>
      <c r="AU170" s="222" t="s">
        <v>77</v>
      </c>
      <c r="AV170" s="12" t="s">
        <v>79</v>
      </c>
      <c r="AW170" s="12" t="s">
        <v>31</v>
      </c>
      <c r="AX170" s="12" t="s">
        <v>69</v>
      </c>
      <c r="AY170" s="222" t="s">
        <v>180</v>
      </c>
    </row>
    <row r="171" s="13" customFormat="1">
      <c r="A171" s="13"/>
      <c r="B171" s="223"/>
      <c r="C171" s="224"/>
      <c r="D171" s="213" t="s">
        <v>189</v>
      </c>
      <c r="E171" s="225" t="s">
        <v>19</v>
      </c>
      <c r="F171" s="226" t="s">
        <v>194</v>
      </c>
      <c r="G171" s="224"/>
      <c r="H171" s="227">
        <v>5.66472</v>
      </c>
      <c r="I171" s="228"/>
      <c r="J171" s="224"/>
      <c r="K171" s="224"/>
      <c r="L171" s="229"/>
      <c r="M171" s="230"/>
      <c r="N171" s="231"/>
      <c r="O171" s="231"/>
      <c r="P171" s="231"/>
      <c r="Q171" s="231"/>
      <c r="R171" s="231"/>
      <c r="S171" s="231"/>
      <c r="T171" s="23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3" t="s">
        <v>189</v>
      </c>
      <c r="AU171" s="233" t="s">
        <v>77</v>
      </c>
      <c r="AV171" s="13" t="s">
        <v>185</v>
      </c>
      <c r="AW171" s="13" t="s">
        <v>31</v>
      </c>
      <c r="AX171" s="13" t="s">
        <v>77</v>
      </c>
      <c r="AY171" s="233" t="s">
        <v>180</v>
      </c>
    </row>
    <row r="172" s="2" customFormat="1" ht="16.5" customHeight="1">
      <c r="A172" s="40"/>
      <c r="B172" s="41"/>
      <c r="C172" s="198" t="s">
        <v>232</v>
      </c>
      <c r="D172" s="198" t="s">
        <v>181</v>
      </c>
      <c r="E172" s="199" t="s">
        <v>1624</v>
      </c>
      <c r="F172" s="200" t="s">
        <v>1625</v>
      </c>
      <c r="G172" s="201" t="s">
        <v>307</v>
      </c>
      <c r="H172" s="202">
        <v>28.323599999999999</v>
      </c>
      <c r="I172" s="203"/>
      <c r="J172" s="204">
        <f>ROUND(I172*H172,2)</f>
        <v>0</v>
      </c>
      <c r="K172" s="200" t="s">
        <v>19</v>
      </c>
      <c r="L172" s="46"/>
      <c r="M172" s="205" t="s">
        <v>19</v>
      </c>
      <c r="N172" s="206" t="s">
        <v>40</v>
      </c>
      <c r="O172" s="86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185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185</v>
      </c>
      <c r="BM172" s="209" t="s">
        <v>386</v>
      </c>
    </row>
    <row r="173" s="12" customFormat="1">
      <c r="A173" s="12"/>
      <c r="B173" s="211"/>
      <c r="C173" s="212"/>
      <c r="D173" s="213" t="s">
        <v>189</v>
      </c>
      <c r="E173" s="214" t="s">
        <v>19</v>
      </c>
      <c r="F173" s="215" t="s">
        <v>1626</v>
      </c>
      <c r="G173" s="212"/>
      <c r="H173" s="216">
        <v>28.323599999999999</v>
      </c>
      <c r="I173" s="217"/>
      <c r="J173" s="212"/>
      <c r="K173" s="212"/>
      <c r="L173" s="218"/>
      <c r="M173" s="219"/>
      <c r="N173" s="220"/>
      <c r="O173" s="220"/>
      <c r="P173" s="220"/>
      <c r="Q173" s="220"/>
      <c r="R173" s="220"/>
      <c r="S173" s="220"/>
      <c r="T173" s="221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22" t="s">
        <v>189</v>
      </c>
      <c r="AU173" s="222" t="s">
        <v>77</v>
      </c>
      <c r="AV173" s="12" t="s">
        <v>79</v>
      </c>
      <c r="AW173" s="12" t="s">
        <v>31</v>
      </c>
      <c r="AX173" s="12" t="s">
        <v>69</v>
      </c>
      <c r="AY173" s="222" t="s">
        <v>180</v>
      </c>
    </row>
    <row r="174" s="13" customFormat="1">
      <c r="A174" s="13"/>
      <c r="B174" s="223"/>
      <c r="C174" s="224"/>
      <c r="D174" s="213" t="s">
        <v>189</v>
      </c>
      <c r="E174" s="225" t="s">
        <v>19</v>
      </c>
      <c r="F174" s="226" t="s">
        <v>194</v>
      </c>
      <c r="G174" s="224"/>
      <c r="H174" s="227">
        <v>28.323599999999999</v>
      </c>
      <c r="I174" s="228"/>
      <c r="J174" s="224"/>
      <c r="K174" s="224"/>
      <c r="L174" s="229"/>
      <c r="M174" s="230"/>
      <c r="N174" s="231"/>
      <c r="O174" s="231"/>
      <c r="P174" s="231"/>
      <c r="Q174" s="231"/>
      <c r="R174" s="231"/>
      <c r="S174" s="231"/>
      <c r="T174" s="23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3" t="s">
        <v>189</v>
      </c>
      <c r="AU174" s="233" t="s">
        <v>77</v>
      </c>
      <c r="AV174" s="13" t="s">
        <v>185</v>
      </c>
      <c r="AW174" s="13" t="s">
        <v>31</v>
      </c>
      <c r="AX174" s="13" t="s">
        <v>77</v>
      </c>
      <c r="AY174" s="233" t="s">
        <v>180</v>
      </c>
    </row>
    <row r="175" s="2" customFormat="1" ht="24.15" customHeight="1">
      <c r="A175" s="40"/>
      <c r="B175" s="41"/>
      <c r="C175" s="198" t="s">
        <v>388</v>
      </c>
      <c r="D175" s="198" t="s">
        <v>181</v>
      </c>
      <c r="E175" s="199" t="s">
        <v>1627</v>
      </c>
      <c r="F175" s="200" t="s">
        <v>1628</v>
      </c>
      <c r="G175" s="201" t="s">
        <v>385</v>
      </c>
      <c r="H175" s="202">
        <v>85</v>
      </c>
      <c r="I175" s="203"/>
      <c r="J175" s="204">
        <f>ROUND(I175*H175,2)</f>
        <v>0</v>
      </c>
      <c r="K175" s="200" t="s">
        <v>19</v>
      </c>
      <c r="L175" s="46"/>
      <c r="M175" s="205" t="s">
        <v>19</v>
      </c>
      <c r="N175" s="206" t="s">
        <v>40</v>
      </c>
      <c r="O175" s="86"/>
      <c r="P175" s="207">
        <f>O175*H175</f>
        <v>0</v>
      </c>
      <c r="Q175" s="207">
        <v>0</v>
      </c>
      <c r="R175" s="207">
        <f>Q175*H175</f>
        <v>0</v>
      </c>
      <c r="S175" s="207">
        <v>0</v>
      </c>
      <c r="T175" s="208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09" t="s">
        <v>185</v>
      </c>
      <c r="AT175" s="209" t="s">
        <v>181</v>
      </c>
      <c r="AU175" s="209" t="s">
        <v>77</v>
      </c>
      <c r="AY175" s="19" t="s">
        <v>180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9" t="s">
        <v>77</v>
      </c>
      <c r="BK175" s="210">
        <f>ROUND(I175*H175,2)</f>
        <v>0</v>
      </c>
      <c r="BL175" s="19" t="s">
        <v>185</v>
      </c>
      <c r="BM175" s="209" t="s">
        <v>392</v>
      </c>
    </row>
    <row r="176" s="12" customFormat="1">
      <c r="A176" s="12"/>
      <c r="B176" s="211"/>
      <c r="C176" s="212"/>
      <c r="D176" s="213" t="s">
        <v>189</v>
      </c>
      <c r="E176" s="214" t="s">
        <v>19</v>
      </c>
      <c r="F176" s="215" t="s">
        <v>1629</v>
      </c>
      <c r="G176" s="212"/>
      <c r="H176" s="216">
        <v>85</v>
      </c>
      <c r="I176" s="217"/>
      <c r="J176" s="212"/>
      <c r="K176" s="212"/>
      <c r="L176" s="218"/>
      <c r="M176" s="219"/>
      <c r="N176" s="220"/>
      <c r="O176" s="220"/>
      <c r="P176" s="220"/>
      <c r="Q176" s="220"/>
      <c r="R176" s="220"/>
      <c r="S176" s="220"/>
      <c r="T176" s="221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T176" s="222" t="s">
        <v>189</v>
      </c>
      <c r="AU176" s="222" t="s">
        <v>77</v>
      </c>
      <c r="AV176" s="12" t="s">
        <v>79</v>
      </c>
      <c r="AW176" s="12" t="s">
        <v>31</v>
      </c>
      <c r="AX176" s="12" t="s">
        <v>69</v>
      </c>
      <c r="AY176" s="222" t="s">
        <v>180</v>
      </c>
    </row>
    <row r="177" s="13" customFormat="1">
      <c r="A177" s="13"/>
      <c r="B177" s="223"/>
      <c r="C177" s="224"/>
      <c r="D177" s="213" t="s">
        <v>189</v>
      </c>
      <c r="E177" s="225" t="s">
        <v>19</v>
      </c>
      <c r="F177" s="226" t="s">
        <v>194</v>
      </c>
      <c r="G177" s="224"/>
      <c r="H177" s="227">
        <v>85</v>
      </c>
      <c r="I177" s="228"/>
      <c r="J177" s="224"/>
      <c r="K177" s="224"/>
      <c r="L177" s="229"/>
      <c r="M177" s="230"/>
      <c r="N177" s="231"/>
      <c r="O177" s="231"/>
      <c r="P177" s="231"/>
      <c r="Q177" s="231"/>
      <c r="R177" s="231"/>
      <c r="S177" s="231"/>
      <c r="T177" s="23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3" t="s">
        <v>189</v>
      </c>
      <c r="AU177" s="233" t="s">
        <v>77</v>
      </c>
      <c r="AV177" s="13" t="s">
        <v>185</v>
      </c>
      <c r="AW177" s="13" t="s">
        <v>31</v>
      </c>
      <c r="AX177" s="13" t="s">
        <v>77</v>
      </c>
      <c r="AY177" s="233" t="s">
        <v>180</v>
      </c>
    </row>
    <row r="178" s="11" customFormat="1" ht="25.92" customHeight="1">
      <c r="A178" s="11"/>
      <c r="B178" s="184"/>
      <c r="C178" s="185"/>
      <c r="D178" s="186" t="s">
        <v>68</v>
      </c>
      <c r="E178" s="187" t="s">
        <v>903</v>
      </c>
      <c r="F178" s="187" t="s">
        <v>1630</v>
      </c>
      <c r="G178" s="185"/>
      <c r="H178" s="185"/>
      <c r="I178" s="188"/>
      <c r="J178" s="189">
        <f>BK178</f>
        <v>0</v>
      </c>
      <c r="K178" s="185"/>
      <c r="L178" s="190"/>
      <c r="M178" s="191"/>
      <c r="N178" s="192"/>
      <c r="O178" s="192"/>
      <c r="P178" s="193">
        <f>SUM(P179:P194)</f>
        <v>0</v>
      </c>
      <c r="Q178" s="192"/>
      <c r="R178" s="193">
        <f>SUM(R179:R194)</f>
        <v>0</v>
      </c>
      <c r="S178" s="192"/>
      <c r="T178" s="194">
        <f>SUM(T179:T194)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195" t="s">
        <v>77</v>
      </c>
      <c r="AT178" s="196" t="s">
        <v>68</v>
      </c>
      <c r="AU178" s="196" t="s">
        <v>69</v>
      </c>
      <c r="AY178" s="195" t="s">
        <v>180</v>
      </c>
      <c r="BK178" s="197">
        <f>SUM(BK179:BK194)</f>
        <v>0</v>
      </c>
    </row>
    <row r="179" s="2" customFormat="1" ht="16.5" customHeight="1">
      <c r="A179" s="40"/>
      <c r="B179" s="41"/>
      <c r="C179" s="198" t="s">
        <v>236</v>
      </c>
      <c r="D179" s="198" t="s">
        <v>181</v>
      </c>
      <c r="E179" s="199" t="s">
        <v>1631</v>
      </c>
      <c r="F179" s="200" t="s">
        <v>1632</v>
      </c>
      <c r="G179" s="201" t="s">
        <v>385</v>
      </c>
      <c r="H179" s="202">
        <v>31</v>
      </c>
      <c r="I179" s="203"/>
      <c r="J179" s="204">
        <f>ROUND(I179*H179,2)</f>
        <v>0</v>
      </c>
      <c r="K179" s="200" t="s">
        <v>19</v>
      </c>
      <c r="L179" s="46"/>
      <c r="M179" s="205" t="s">
        <v>19</v>
      </c>
      <c r="N179" s="206" t="s">
        <v>40</v>
      </c>
      <c r="O179" s="86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09" t="s">
        <v>185</v>
      </c>
      <c r="AT179" s="209" t="s">
        <v>181</v>
      </c>
      <c r="AU179" s="209" t="s">
        <v>77</v>
      </c>
      <c r="AY179" s="19" t="s">
        <v>180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9" t="s">
        <v>77</v>
      </c>
      <c r="BK179" s="210">
        <f>ROUND(I179*H179,2)</f>
        <v>0</v>
      </c>
      <c r="BL179" s="19" t="s">
        <v>185</v>
      </c>
      <c r="BM179" s="209" t="s">
        <v>397</v>
      </c>
    </row>
    <row r="180" s="14" customFormat="1">
      <c r="A180" s="14"/>
      <c r="B180" s="238"/>
      <c r="C180" s="239"/>
      <c r="D180" s="213" t="s">
        <v>189</v>
      </c>
      <c r="E180" s="240" t="s">
        <v>19</v>
      </c>
      <c r="F180" s="241" t="s">
        <v>1591</v>
      </c>
      <c r="G180" s="239"/>
      <c r="H180" s="240" t="s">
        <v>19</v>
      </c>
      <c r="I180" s="242"/>
      <c r="J180" s="239"/>
      <c r="K180" s="239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189</v>
      </c>
      <c r="AU180" s="247" t="s">
        <v>77</v>
      </c>
      <c r="AV180" s="14" t="s">
        <v>77</v>
      </c>
      <c r="AW180" s="14" t="s">
        <v>31</v>
      </c>
      <c r="AX180" s="14" t="s">
        <v>69</v>
      </c>
      <c r="AY180" s="247" t="s">
        <v>180</v>
      </c>
    </row>
    <row r="181" s="12" customFormat="1">
      <c r="A181" s="12"/>
      <c r="B181" s="211"/>
      <c r="C181" s="212"/>
      <c r="D181" s="213" t="s">
        <v>189</v>
      </c>
      <c r="E181" s="214" t="s">
        <v>19</v>
      </c>
      <c r="F181" s="215" t="s">
        <v>1633</v>
      </c>
      <c r="G181" s="212"/>
      <c r="H181" s="216">
        <v>31</v>
      </c>
      <c r="I181" s="217"/>
      <c r="J181" s="212"/>
      <c r="K181" s="212"/>
      <c r="L181" s="218"/>
      <c r="M181" s="219"/>
      <c r="N181" s="220"/>
      <c r="O181" s="220"/>
      <c r="P181" s="220"/>
      <c r="Q181" s="220"/>
      <c r="R181" s="220"/>
      <c r="S181" s="220"/>
      <c r="T181" s="221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22" t="s">
        <v>189</v>
      </c>
      <c r="AU181" s="222" t="s">
        <v>77</v>
      </c>
      <c r="AV181" s="12" t="s">
        <v>79</v>
      </c>
      <c r="AW181" s="12" t="s">
        <v>31</v>
      </c>
      <c r="AX181" s="12" t="s">
        <v>69</v>
      </c>
      <c r="AY181" s="222" t="s">
        <v>180</v>
      </c>
    </row>
    <row r="182" s="13" customFormat="1">
      <c r="A182" s="13"/>
      <c r="B182" s="223"/>
      <c r="C182" s="224"/>
      <c r="D182" s="213" t="s">
        <v>189</v>
      </c>
      <c r="E182" s="225" t="s">
        <v>19</v>
      </c>
      <c r="F182" s="226" t="s">
        <v>194</v>
      </c>
      <c r="G182" s="224"/>
      <c r="H182" s="227">
        <v>31</v>
      </c>
      <c r="I182" s="228"/>
      <c r="J182" s="224"/>
      <c r="K182" s="224"/>
      <c r="L182" s="229"/>
      <c r="M182" s="230"/>
      <c r="N182" s="231"/>
      <c r="O182" s="231"/>
      <c r="P182" s="231"/>
      <c r="Q182" s="231"/>
      <c r="R182" s="231"/>
      <c r="S182" s="231"/>
      <c r="T182" s="23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3" t="s">
        <v>189</v>
      </c>
      <c r="AU182" s="233" t="s">
        <v>77</v>
      </c>
      <c r="AV182" s="13" t="s">
        <v>185</v>
      </c>
      <c r="AW182" s="13" t="s">
        <v>31</v>
      </c>
      <c r="AX182" s="13" t="s">
        <v>77</v>
      </c>
      <c r="AY182" s="233" t="s">
        <v>180</v>
      </c>
    </row>
    <row r="183" s="2" customFormat="1" ht="24.15" customHeight="1">
      <c r="A183" s="40"/>
      <c r="B183" s="41"/>
      <c r="C183" s="198" t="s">
        <v>469</v>
      </c>
      <c r="D183" s="198" t="s">
        <v>181</v>
      </c>
      <c r="E183" s="199" t="s">
        <v>1634</v>
      </c>
      <c r="F183" s="200" t="s">
        <v>1635</v>
      </c>
      <c r="G183" s="201" t="s">
        <v>385</v>
      </c>
      <c r="H183" s="202">
        <v>88.215599999999995</v>
      </c>
      <c r="I183" s="203"/>
      <c r="J183" s="204">
        <f>ROUND(I183*H183,2)</f>
        <v>0</v>
      </c>
      <c r="K183" s="200" t="s">
        <v>19</v>
      </c>
      <c r="L183" s="46"/>
      <c r="M183" s="205" t="s">
        <v>19</v>
      </c>
      <c r="N183" s="206" t="s">
        <v>40</v>
      </c>
      <c r="O183" s="86"/>
      <c r="P183" s="207">
        <f>O183*H183</f>
        <v>0</v>
      </c>
      <c r="Q183" s="207">
        <v>0</v>
      </c>
      <c r="R183" s="207">
        <f>Q183*H183</f>
        <v>0</v>
      </c>
      <c r="S183" s="207">
        <v>0</v>
      </c>
      <c r="T183" s="208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9" t="s">
        <v>185</v>
      </c>
      <c r="AT183" s="209" t="s">
        <v>181</v>
      </c>
      <c r="AU183" s="209" t="s">
        <v>77</v>
      </c>
      <c r="AY183" s="19" t="s">
        <v>180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9" t="s">
        <v>77</v>
      </c>
      <c r="BK183" s="210">
        <f>ROUND(I183*H183,2)</f>
        <v>0</v>
      </c>
      <c r="BL183" s="19" t="s">
        <v>185</v>
      </c>
      <c r="BM183" s="209" t="s">
        <v>472</v>
      </c>
    </row>
    <row r="184" s="14" customFormat="1">
      <c r="A184" s="14"/>
      <c r="B184" s="238"/>
      <c r="C184" s="239"/>
      <c r="D184" s="213" t="s">
        <v>189</v>
      </c>
      <c r="E184" s="240" t="s">
        <v>19</v>
      </c>
      <c r="F184" s="241" t="s">
        <v>1591</v>
      </c>
      <c r="G184" s="239"/>
      <c r="H184" s="240" t="s">
        <v>19</v>
      </c>
      <c r="I184" s="242"/>
      <c r="J184" s="239"/>
      <c r="K184" s="239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189</v>
      </c>
      <c r="AU184" s="247" t="s">
        <v>77</v>
      </c>
      <c r="AV184" s="14" t="s">
        <v>77</v>
      </c>
      <c r="AW184" s="14" t="s">
        <v>31</v>
      </c>
      <c r="AX184" s="14" t="s">
        <v>69</v>
      </c>
      <c r="AY184" s="247" t="s">
        <v>180</v>
      </c>
    </row>
    <row r="185" s="12" customFormat="1">
      <c r="A185" s="12"/>
      <c r="B185" s="211"/>
      <c r="C185" s="212"/>
      <c r="D185" s="213" t="s">
        <v>189</v>
      </c>
      <c r="E185" s="214" t="s">
        <v>19</v>
      </c>
      <c r="F185" s="215" t="s">
        <v>1636</v>
      </c>
      <c r="G185" s="212"/>
      <c r="H185" s="216">
        <v>17.684999999999999</v>
      </c>
      <c r="I185" s="217"/>
      <c r="J185" s="212"/>
      <c r="K185" s="212"/>
      <c r="L185" s="218"/>
      <c r="M185" s="219"/>
      <c r="N185" s="220"/>
      <c r="O185" s="220"/>
      <c r="P185" s="220"/>
      <c r="Q185" s="220"/>
      <c r="R185" s="220"/>
      <c r="S185" s="220"/>
      <c r="T185" s="221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T185" s="222" t="s">
        <v>189</v>
      </c>
      <c r="AU185" s="222" t="s">
        <v>77</v>
      </c>
      <c r="AV185" s="12" t="s">
        <v>79</v>
      </c>
      <c r="AW185" s="12" t="s">
        <v>31</v>
      </c>
      <c r="AX185" s="12" t="s">
        <v>69</v>
      </c>
      <c r="AY185" s="222" t="s">
        <v>180</v>
      </c>
    </row>
    <row r="186" s="12" customFormat="1">
      <c r="A186" s="12"/>
      <c r="B186" s="211"/>
      <c r="C186" s="212"/>
      <c r="D186" s="213" t="s">
        <v>189</v>
      </c>
      <c r="E186" s="214" t="s">
        <v>19</v>
      </c>
      <c r="F186" s="215" t="s">
        <v>1637</v>
      </c>
      <c r="G186" s="212"/>
      <c r="H186" s="216">
        <v>15.02</v>
      </c>
      <c r="I186" s="217"/>
      <c r="J186" s="212"/>
      <c r="K186" s="212"/>
      <c r="L186" s="218"/>
      <c r="M186" s="219"/>
      <c r="N186" s="220"/>
      <c r="O186" s="220"/>
      <c r="P186" s="220"/>
      <c r="Q186" s="220"/>
      <c r="R186" s="220"/>
      <c r="S186" s="220"/>
      <c r="T186" s="221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T186" s="222" t="s">
        <v>189</v>
      </c>
      <c r="AU186" s="222" t="s">
        <v>77</v>
      </c>
      <c r="AV186" s="12" t="s">
        <v>79</v>
      </c>
      <c r="AW186" s="12" t="s">
        <v>31</v>
      </c>
      <c r="AX186" s="12" t="s">
        <v>69</v>
      </c>
      <c r="AY186" s="222" t="s">
        <v>180</v>
      </c>
    </row>
    <row r="187" s="12" customFormat="1">
      <c r="A187" s="12"/>
      <c r="B187" s="211"/>
      <c r="C187" s="212"/>
      <c r="D187" s="213" t="s">
        <v>189</v>
      </c>
      <c r="E187" s="214" t="s">
        <v>19</v>
      </c>
      <c r="F187" s="215" t="s">
        <v>1638</v>
      </c>
      <c r="G187" s="212"/>
      <c r="H187" s="216">
        <v>29.149999999999999</v>
      </c>
      <c r="I187" s="217"/>
      <c r="J187" s="212"/>
      <c r="K187" s="212"/>
      <c r="L187" s="218"/>
      <c r="M187" s="219"/>
      <c r="N187" s="220"/>
      <c r="O187" s="220"/>
      <c r="P187" s="220"/>
      <c r="Q187" s="220"/>
      <c r="R187" s="220"/>
      <c r="S187" s="220"/>
      <c r="T187" s="221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22" t="s">
        <v>189</v>
      </c>
      <c r="AU187" s="222" t="s">
        <v>77</v>
      </c>
      <c r="AV187" s="12" t="s">
        <v>79</v>
      </c>
      <c r="AW187" s="12" t="s">
        <v>31</v>
      </c>
      <c r="AX187" s="12" t="s">
        <v>69</v>
      </c>
      <c r="AY187" s="222" t="s">
        <v>180</v>
      </c>
    </row>
    <row r="188" s="12" customFormat="1">
      <c r="A188" s="12"/>
      <c r="B188" s="211"/>
      <c r="C188" s="212"/>
      <c r="D188" s="213" t="s">
        <v>189</v>
      </c>
      <c r="E188" s="214" t="s">
        <v>19</v>
      </c>
      <c r="F188" s="215" t="s">
        <v>1639</v>
      </c>
      <c r="G188" s="212"/>
      <c r="H188" s="216">
        <v>18.341000000000001</v>
      </c>
      <c r="I188" s="217"/>
      <c r="J188" s="212"/>
      <c r="K188" s="212"/>
      <c r="L188" s="218"/>
      <c r="M188" s="219"/>
      <c r="N188" s="220"/>
      <c r="O188" s="220"/>
      <c r="P188" s="220"/>
      <c r="Q188" s="220"/>
      <c r="R188" s="220"/>
      <c r="S188" s="220"/>
      <c r="T188" s="221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T188" s="222" t="s">
        <v>189</v>
      </c>
      <c r="AU188" s="222" t="s">
        <v>77</v>
      </c>
      <c r="AV188" s="12" t="s">
        <v>79</v>
      </c>
      <c r="AW188" s="12" t="s">
        <v>31</v>
      </c>
      <c r="AX188" s="12" t="s">
        <v>69</v>
      </c>
      <c r="AY188" s="222" t="s">
        <v>180</v>
      </c>
    </row>
    <row r="189" s="12" customFormat="1">
      <c r="A189" s="12"/>
      <c r="B189" s="211"/>
      <c r="C189" s="212"/>
      <c r="D189" s="213" t="s">
        <v>189</v>
      </c>
      <c r="E189" s="214" t="s">
        <v>19</v>
      </c>
      <c r="F189" s="215" t="s">
        <v>1640</v>
      </c>
      <c r="G189" s="212"/>
      <c r="H189" s="216">
        <v>8.0196000000000005</v>
      </c>
      <c r="I189" s="217"/>
      <c r="J189" s="212"/>
      <c r="K189" s="212"/>
      <c r="L189" s="218"/>
      <c r="M189" s="219"/>
      <c r="N189" s="220"/>
      <c r="O189" s="220"/>
      <c r="P189" s="220"/>
      <c r="Q189" s="220"/>
      <c r="R189" s="220"/>
      <c r="S189" s="220"/>
      <c r="T189" s="221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22" t="s">
        <v>189</v>
      </c>
      <c r="AU189" s="222" t="s">
        <v>77</v>
      </c>
      <c r="AV189" s="12" t="s">
        <v>79</v>
      </c>
      <c r="AW189" s="12" t="s">
        <v>31</v>
      </c>
      <c r="AX189" s="12" t="s">
        <v>69</v>
      </c>
      <c r="AY189" s="222" t="s">
        <v>180</v>
      </c>
    </row>
    <row r="190" s="13" customFormat="1">
      <c r="A190" s="13"/>
      <c r="B190" s="223"/>
      <c r="C190" s="224"/>
      <c r="D190" s="213" t="s">
        <v>189</v>
      </c>
      <c r="E190" s="225" t="s">
        <v>19</v>
      </c>
      <c r="F190" s="226" t="s">
        <v>194</v>
      </c>
      <c r="G190" s="224"/>
      <c r="H190" s="227">
        <v>88.215599999999995</v>
      </c>
      <c r="I190" s="228"/>
      <c r="J190" s="224"/>
      <c r="K190" s="224"/>
      <c r="L190" s="229"/>
      <c r="M190" s="230"/>
      <c r="N190" s="231"/>
      <c r="O190" s="231"/>
      <c r="P190" s="231"/>
      <c r="Q190" s="231"/>
      <c r="R190" s="231"/>
      <c r="S190" s="231"/>
      <c r="T190" s="23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3" t="s">
        <v>189</v>
      </c>
      <c r="AU190" s="233" t="s">
        <v>77</v>
      </c>
      <c r="AV190" s="13" t="s">
        <v>185</v>
      </c>
      <c r="AW190" s="13" t="s">
        <v>31</v>
      </c>
      <c r="AX190" s="13" t="s">
        <v>77</v>
      </c>
      <c r="AY190" s="233" t="s">
        <v>180</v>
      </c>
    </row>
    <row r="191" s="2" customFormat="1" ht="37.8" customHeight="1">
      <c r="A191" s="40"/>
      <c r="B191" s="41"/>
      <c r="C191" s="198" t="s">
        <v>266</v>
      </c>
      <c r="D191" s="198" t="s">
        <v>181</v>
      </c>
      <c r="E191" s="199" t="s">
        <v>1641</v>
      </c>
      <c r="F191" s="200" t="s">
        <v>1642</v>
      </c>
      <c r="G191" s="201" t="s">
        <v>385</v>
      </c>
      <c r="H191" s="202">
        <v>130</v>
      </c>
      <c r="I191" s="203"/>
      <c r="J191" s="204">
        <f>ROUND(I191*H191,2)</f>
        <v>0</v>
      </c>
      <c r="K191" s="200" t="s">
        <v>19</v>
      </c>
      <c r="L191" s="46"/>
      <c r="M191" s="205" t="s">
        <v>19</v>
      </c>
      <c r="N191" s="206" t="s">
        <v>40</v>
      </c>
      <c r="O191" s="86"/>
      <c r="P191" s="207">
        <f>O191*H191</f>
        <v>0</v>
      </c>
      <c r="Q191" s="207">
        <v>0</v>
      </c>
      <c r="R191" s="207">
        <f>Q191*H191</f>
        <v>0</v>
      </c>
      <c r="S191" s="207">
        <v>0</v>
      </c>
      <c r="T191" s="208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09" t="s">
        <v>185</v>
      </c>
      <c r="AT191" s="209" t="s">
        <v>181</v>
      </c>
      <c r="AU191" s="209" t="s">
        <v>77</v>
      </c>
      <c r="AY191" s="19" t="s">
        <v>180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9" t="s">
        <v>77</v>
      </c>
      <c r="BK191" s="210">
        <f>ROUND(I191*H191,2)</f>
        <v>0</v>
      </c>
      <c r="BL191" s="19" t="s">
        <v>185</v>
      </c>
      <c r="BM191" s="209" t="s">
        <v>527</v>
      </c>
    </row>
    <row r="192" s="14" customFormat="1">
      <c r="A192" s="14"/>
      <c r="B192" s="238"/>
      <c r="C192" s="239"/>
      <c r="D192" s="213" t="s">
        <v>189</v>
      </c>
      <c r="E192" s="240" t="s">
        <v>19</v>
      </c>
      <c r="F192" s="241" t="s">
        <v>1591</v>
      </c>
      <c r="G192" s="239"/>
      <c r="H192" s="240" t="s">
        <v>19</v>
      </c>
      <c r="I192" s="242"/>
      <c r="J192" s="239"/>
      <c r="K192" s="239"/>
      <c r="L192" s="243"/>
      <c r="M192" s="244"/>
      <c r="N192" s="245"/>
      <c r="O192" s="245"/>
      <c r="P192" s="245"/>
      <c r="Q192" s="245"/>
      <c r="R192" s="245"/>
      <c r="S192" s="245"/>
      <c r="T192" s="246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7" t="s">
        <v>189</v>
      </c>
      <c r="AU192" s="247" t="s">
        <v>77</v>
      </c>
      <c r="AV192" s="14" t="s">
        <v>77</v>
      </c>
      <c r="AW192" s="14" t="s">
        <v>31</v>
      </c>
      <c r="AX192" s="14" t="s">
        <v>69</v>
      </c>
      <c r="AY192" s="247" t="s">
        <v>180</v>
      </c>
    </row>
    <row r="193" s="12" customFormat="1">
      <c r="A193" s="12"/>
      <c r="B193" s="211"/>
      <c r="C193" s="212"/>
      <c r="D193" s="213" t="s">
        <v>189</v>
      </c>
      <c r="E193" s="214" t="s">
        <v>19</v>
      </c>
      <c r="F193" s="215" t="s">
        <v>1643</v>
      </c>
      <c r="G193" s="212"/>
      <c r="H193" s="216">
        <v>130</v>
      </c>
      <c r="I193" s="217"/>
      <c r="J193" s="212"/>
      <c r="K193" s="212"/>
      <c r="L193" s="218"/>
      <c r="M193" s="219"/>
      <c r="N193" s="220"/>
      <c r="O193" s="220"/>
      <c r="P193" s="220"/>
      <c r="Q193" s="220"/>
      <c r="R193" s="220"/>
      <c r="S193" s="220"/>
      <c r="T193" s="221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T193" s="222" t="s">
        <v>189</v>
      </c>
      <c r="AU193" s="222" t="s">
        <v>77</v>
      </c>
      <c r="AV193" s="12" t="s">
        <v>79</v>
      </c>
      <c r="AW193" s="12" t="s">
        <v>31</v>
      </c>
      <c r="AX193" s="12" t="s">
        <v>69</v>
      </c>
      <c r="AY193" s="222" t="s">
        <v>180</v>
      </c>
    </row>
    <row r="194" s="13" customFormat="1">
      <c r="A194" s="13"/>
      <c r="B194" s="223"/>
      <c r="C194" s="224"/>
      <c r="D194" s="213" t="s">
        <v>189</v>
      </c>
      <c r="E194" s="225" t="s">
        <v>19</v>
      </c>
      <c r="F194" s="226" t="s">
        <v>194</v>
      </c>
      <c r="G194" s="224"/>
      <c r="H194" s="227">
        <v>130</v>
      </c>
      <c r="I194" s="228"/>
      <c r="J194" s="224"/>
      <c r="K194" s="224"/>
      <c r="L194" s="229"/>
      <c r="M194" s="230"/>
      <c r="N194" s="231"/>
      <c r="O194" s="231"/>
      <c r="P194" s="231"/>
      <c r="Q194" s="231"/>
      <c r="R194" s="231"/>
      <c r="S194" s="231"/>
      <c r="T194" s="23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3" t="s">
        <v>189</v>
      </c>
      <c r="AU194" s="233" t="s">
        <v>77</v>
      </c>
      <c r="AV194" s="13" t="s">
        <v>185</v>
      </c>
      <c r="AW194" s="13" t="s">
        <v>31</v>
      </c>
      <c r="AX194" s="13" t="s">
        <v>77</v>
      </c>
      <c r="AY194" s="233" t="s">
        <v>180</v>
      </c>
    </row>
    <row r="195" s="11" customFormat="1" ht="25.92" customHeight="1">
      <c r="A195" s="11"/>
      <c r="B195" s="184"/>
      <c r="C195" s="185"/>
      <c r="D195" s="186" t="s">
        <v>68</v>
      </c>
      <c r="E195" s="187" t="s">
        <v>753</v>
      </c>
      <c r="F195" s="187" t="s">
        <v>754</v>
      </c>
      <c r="G195" s="185"/>
      <c r="H195" s="185"/>
      <c r="I195" s="188"/>
      <c r="J195" s="189">
        <f>BK195</f>
        <v>0</v>
      </c>
      <c r="K195" s="185"/>
      <c r="L195" s="190"/>
      <c r="M195" s="191"/>
      <c r="N195" s="192"/>
      <c r="O195" s="192"/>
      <c r="P195" s="193">
        <f>P196</f>
        <v>0</v>
      </c>
      <c r="Q195" s="192"/>
      <c r="R195" s="193">
        <f>R196</f>
        <v>0</v>
      </c>
      <c r="S195" s="192"/>
      <c r="T195" s="194">
        <f>T196</f>
        <v>0</v>
      </c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R195" s="195" t="s">
        <v>77</v>
      </c>
      <c r="AT195" s="196" t="s">
        <v>68</v>
      </c>
      <c r="AU195" s="196" t="s">
        <v>69</v>
      </c>
      <c r="AY195" s="195" t="s">
        <v>180</v>
      </c>
      <c r="BK195" s="197">
        <f>BK196</f>
        <v>0</v>
      </c>
    </row>
    <row r="196" s="2" customFormat="1" ht="16.5" customHeight="1">
      <c r="A196" s="40"/>
      <c r="B196" s="41"/>
      <c r="C196" s="198" t="s">
        <v>528</v>
      </c>
      <c r="D196" s="198" t="s">
        <v>181</v>
      </c>
      <c r="E196" s="199" t="s">
        <v>1644</v>
      </c>
      <c r="F196" s="200" t="s">
        <v>1645</v>
      </c>
      <c r="G196" s="201" t="s">
        <v>320</v>
      </c>
      <c r="H196" s="202">
        <v>495.31876999999997</v>
      </c>
      <c r="I196" s="203"/>
      <c r="J196" s="204">
        <f>ROUND(I196*H196,2)</f>
        <v>0</v>
      </c>
      <c r="K196" s="200" t="s">
        <v>19</v>
      </c>
      <c r="L196" s="46"/>
      <c r="M196" s="205" t="s">
        <v>19</v>
      </c>
      <c r="N196" s="206" t="s">
        <v>40</v>
      </c>
      <c r="O196" s="86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9" t="s">
        <v>185</v>
      </c>
      <c r="AT196" s="209" t="s">
        <v>181</v>
      </c>
      <c r="AU196" s="209" t="s">
        <v>77</v>
      </c>
      <c r="AY196" s="19" t="s">
        <v>180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9" t="s">
        <v>77</v>
      </c>
      <c r="BK196" s="210">
        <f>ROUND(I196*H196,2)</f>
        <v>0</v>
      </c>
      <c r="BL196" s="19" t="s">
        <v>185</v>
      </c>
      <c r="BM196" s="209" t="s">
        <v>531</v>
      </c>
    </row>
    <row r="197" s="11" customFormat="1" ht="25.92" customHeight="1">
      <c r="A197" s="11"/>
      <c r="B197" s="184"/>
      <c r="C197" s="185"/>
      <c r="D197" s="186" t="s">
        <v>68</v>
      </c>
      <c r="E197" s="187" t="s">
        <v>1209</v>
      </c>
      <c r="F197" s="187" t="s">
        <v>1210</v>
      </c>
      <c r="G197" s="185"/>
      <c r="H197" s="185"/>
      <c r="I197" s="188"/>
      <c r="J197" s="189">
        <f>BK197</f>
        <v>0</v>
      </c>
      <c r="K197" s="185"/>
      <c r="L197" s="190"/>
      <c r="M197" s="191"/>
      <c r="N197" s="192"/>
      <c r="O197" s="192"/>
      <c r="P197" s="193">
        <f>SUM(P198:P200)</f>
        <v>0</v>
      </c>
      <c r="Q197" s="192"/>
      <c r="R197" s="193">
        <f>SUM(R198:R200)</f>
        <v>0</v>
      </c>
      <c r="S197" s="192"/>
      <c r="T197" s="194">
        <f>SUM(T198:T200)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5" t="s">
        <v>79</v>
      </c>
      <c r="AT197" s="196" t="s">
        <v>68</v>
      </c>
      <c r="AU197" s="196" t="s">
        <v>69</v>
      </c>
      <c r="AY197" s="195" t="s">
        <v>180</v>
      </c>
      <c r="BK197" s="197">
        <f>SUM(BK198:BK200)</f>
        <v>0</v>
      </c>
    </row>
    <row r="198" s="2" customFormat="1" ht="16.5" customHeight="1">
      <c r="A198" s="40"/>
      <c r="B198" s="41"/>
      <c r="C198" s="198" t="s">
        <v>275</v>
      </c>
      <c r="D198" s="198" t="s">
        <v>181</v>
      </c>
      <c r="E198" s="199" t="s">
        <v>1646</v>
      </c>
      <c r="F198" s="200" t="s">
        <v>1647</v>
      </c>
      <c r="G198" s="201" t="s">
        <v>716</v>
      </c>
      <c r="H198" s="202">
        <v>2</v>
      </c>
      <c r="I198" s="203"/>
      <c r="J198" s="204">
        <f>ROUND(I198*H198,2)</f>
        <v>0</v>
      </c>
      <c r="K198" s="200" t="s">
        <v>19</v>
      </c>
      <c r="L198" s="46"/>
      <c r="M198" s="205" t="s">
        <v>19</v>
      </c>
      <c r="N198" s="206" t="s">
        <v>40</v>
      </c>
      <c r="O198" s="86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9" t="s">
        <v>216</v>
      </c>
      <c r="AT198" s="209" t="s">
        <v>181</v>
      </c>
      <c r="AU198" s="209" t="s">
        <v>77</v>
      </c>
      <c r="AY198" s="19" t="s">
        <v>180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9" t="s">
        <v>77</v>
      </c>
      <c r="BK198" s="210">
        <f>ROUND(I198*H198,2)</f>
        <v>0</v>
      </c>
      <c r="BL198" s="19" t="s">
        <v>216</v>
      </c>
      <c r="BM198" s="209" t="s">
        <v>536</v>
      </c>
    </row>
    <row r="199" s="2" customFormat="1" ht="24.15" customHeight="1">
      <c r="A199" s="40"/>
      <c r="B199" s="41"/>
      <c r="C199" s="198" t="s">
        <v>538</v>
      </c>
      <c r="D199" s="198" t="s">
        <v>181</v>
      </c>
      <c r="E199" s="199" t="s">
        <v>1648</v>
      </c>
      <c r="F199" s="200" t="s">
        <v>1649</v>
      </c>
      <c r="G199" s="201" t="s">
        <v>823</v>
      </c>
      <c r="H199" s="271"/>
      <c r="I199" s="203"/>
      <c r="J199" s="204">
        <f>ROUND(I199*H199,2)</f>
        <v>0</v>
      </c>
      <c r="K199" s="200" t="s">
        <v>19</v>
      </c>
      <c r="L199" s="46"/>
      <c r="M199" s="205" t="s">
        <v>19</v>
      </c>
      <c r="N199" s="206" t="s">
        <v>40</v>
      </c>
      <c r="O199" s="86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9" t="s">
        <v>216</v>
      </c>
      <c r="AT199" s="209" t="s">
        <v>181</v>
      </c>
      <c r="AU199" s="209" t="s">
        <v>77</v>
      </c>
      <c r="AY199" s="19" t="s">
        <v>180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9" t="s">
        <v>77</v>
      </c>
      <c r="BK199" s="210">
        <f>ROUND(I199*H199,2)</f>
        <v>0</v>
      </c>
      <c r="BL199" s="19" t="s">
        <v>216</v>
      </c>
      <c r="BM199" s="209" t="s">
        <v>541</v>
      </c>
    </row>
    <row r="200" s="2" customFormat="1">
      <c r="A200" s="40"/>
      <c r="B200" s="41"/>
      <c r="C200" s="42"/>
      <c r="D200" s="213" t="s">
        <v>217</v>
      </c>
      <c r="E200" s="42"/>
      <c r="F200" s="234" t="s">
        <v>1650</v>
      </c>
      <c r="G200" s="42"/>
      <c r="H200" s="42"/>
      <c r="I200" s="235"/>
      <c r="J200" s="42"/>
      <c r="K200" s="42"/>
      <c r="L200" s="46"/>
      <c r="M200" s="236"/>
      <c r="N200" s="237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217</v>
      </c>
      <c r="AU200" s="19" t="s">
        <v>77</v>
      </c>
    </row>
    <row r="201" s="11" customFormat="1" ht="25.92" customHeight="1">
      <c r="A201" s="11"/>
      <c r="B201" s="184"/>
      <c r="C201" s="185"/>
      <c r="D201" s="186" t="s">
        <v>68</v>
      </c>
      <c r="E201" s="187" t="s">
        <v>1651</v>
      </c>
      <c r="F201" s="187" t="s">
        <v>1652</v>
      </c>
      <c r="G201" s="185"/>
      <c r="H201" s="185"/>
      <c r="I201" s="188"/>
      <c r="J201" s="189">
        <f>BK201</f>
        <v>0</v>
      </c>
      <c r="K201" s="185"/>
      <c r="L201" s="190"/>
      <c r="M201" s="191"/>
      <c r="N201" s="192"/>
      <c r="O201" s="192"/>
      <c r="P201" s="193">
        <f>SUM(P202:P205)</f>
        <v>0</v>
      </c>
      <c r="Q201" s="192"/>
      <c r="R201" s="193">
        <f>SUM(R202:R205)</f>
        <v>0</v>
      </c>
      <c r="S201" s="192"/>
      <c r="T201" s="194">
        <f>SUM(T202:T205)</f>
        <v>0</v>
      </c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R201" s="195" t="s">
        <v>77</v>
      </c>
      <c r="AT201" s="196" t="s">
        <v>68</v>
      </c>
      <c r="AU201" s="196" t="s">
        <v>69</v>
      </c>
      <c r="AY201" s="195" t="s">
        <v>180</v>
      </c>
      <c r="BK201" s="197">
        <f>SUM(BK202:BK205)</f>
        <v>0</v>
      </c>
    </row>
    <row r="202" s="2" customFormat="1" ht="21.75" customHeight="1">
      <c r="A202" s="40"/>
      <c r="B202" s="41"/>
      <c r="C202" s="198" t="s">
        <v>308</v>
      </c>
      <c r="D202" s="198" t="s">
        <v>181</v>
      </c>
      <c r="E202" s="199" t="s">
        <v>1653</v>
      </c>
      <c r="F202" s="200" t="s">
        <v>1654</v>
      </c>
      <c r="G202" s="201" t="s">
        <v>320</v>
      </c>
      <c r="H202" s="202">
        <v>212.30605</v>
      </c>
      <c r="I202" s="203"/>
      <c r="J202" s="204">
        <f>ROUND(I202*H202,2)</f>
        <v>0</v>
      </c>
      <c r="K202" s="200" t="s">
        <v>19</v>
      </c>
      <c r="L202" s="46"/>
      <c r="M202" s="205" t="s">
        <v>19</v>
      </c>
      <c r="N202" s="206" t="s">
        <v>40</v>
      </c>
      <c r="O202" s="86"/>
      <c r="P202" s="207">
        <f>O202*H202</f>
        <v>0</v>
      </c>
      <c r="Q202" s="207">
        <v>0</v>
      </c>
      <c r="R202" s="207">
        <f>Q202*H202</f>
        <v>0</v>
      </c>
      <c r="S202" s="207">
        <v>0</v>
      </c>
      <c r="T202" s="20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09" t="s">
        <v>185</v>
      </c>
      <c r="AT202" s="209" t="s">
        <v>181</v>
      </c>
      <c r="AU202" s="209" t="s">
        <v>77</v>
      </c>
      <c r="AY202" s="19" t="s">
        <v>180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9" t="s">
        <v>77</v>
      </c>
      <c r="BK202" s="210">
        <f>ROUND(I202*H202,2)</f>
        <v>0</v>
      </c>
      <c r="BL202" s="19" t="s">
        <v>185</v>
      </c>
      <c r="BM202" s="209" t="s">
        <v>545</v>
      </c>
    </row>
    <row r="203" s="2" customFormat="1">
      <c r="A203" s="40"/>
      <c r="B203" s="41"/>
      <c r="C203" s="42"/>
      <c r="D203" s="213" t="s">
        <v>217</v>
      </c>
      <c r="E203" s="42"/>
      <c r="F203" s="234" t="s">
        <v>1655</v>
      </c>
      <c r="G203" s="42"/>
      <c r="H203" s="42"/>
      <c r="I203" s="235"/>
      <c r="J203" s="42"/>
      <c r="K203" s="42"/>
      <c r="L203" s="46"/>
      <c r="M203" s="236"/>
      <c r="N203" s="237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217</v>
      </c>
      <c r="AU203" s="19" t="s">
        <v>77</v>
      </c>
    </row>
    <row r="204" s="2" customFormat="1" ht="24.15" customHeight="1">
      <c r="A204" s="40"/>
      <c r="B204" s="41"/>
      <c r="C204" s="198" t="s">
        <v>550</v>
      </c>
      <c r="D204" s="198" t="s">
        <v>181</v>
      </c>
      <c r="E204" s="199" t="s">
        <v>1656</v>
      </c>
      <c r="F204" s="200" t="s">
        <v>1657</v>
      </c>
      <c r="G204" s="201" t="s">
        <v>320</v>
      </c>
      <c r="H204" s="202">
        <v>5307.6512499999999</v>
      </c>
      <c r="I204" s="203"/>
      <c r="J204" s="204">
        <f>ROUND(I204*H204,2)</f>
        <v>0</v>
      </c>
      <c r="K204" s="200" t="s">
        <v>19</v>
      </c>
      <c r="L204" s="46"/>
      <c r="M204" s="205" t="s">
        <v>19</v>
      </c>
      <c r="N204" s="206" t="s">
        <v>40</v>
      </c>
      <c r="O204" s="86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9" t="s">
        <v>185</v>
      </c>
      <c r="AT204" s="209" t="s">
        <v>181</v>
      </c>
      <c r="AU204" s="209" t="s">
        <v>77</v>
      </c>
      <c r="AY204" s="19" t="s">
        <v>180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9" t="s">
        <v>77</v>
      </c>
      <c r="BK204" s="210">
        <f>ROUND(I204*H204,2)</f>
        <v>0</v>
      </c>
      <c r="BL204" s="19" t="s">
        <v>185</v>
      </c>
      <c r="BM204" s="209" t="s">
        <v>553</v>
      </c>
    </row>
    <row r="205" s="2" customFormat="1" ht="33" customHeight="1">
      <c r="A205" s="40"/>
      <c r="B205" s="41"/>
      <c r="C205" s="198" t="s">
        <v>315</v>
      </c>
      <c r="D205" s="198" t="s">
        <v>181</v>
      </c>
      <c r="E205" s="199" t="s">
        <v>1658</v>
      </c>
      <c r="F205" s="200" t="s">
        <v>1659</v>
      </c>
      <c r="G205" s="201" t="s">
        <v>320</v>
      </c>
      <c r="H205" s="202">
        <v>212.30605</v>
      </c>
      <c r="I205" s="203"/>
      <c r="J205" s="204">
        <f>ROUND(I205*H205,2)</f>
        <v>0</v>
      </c>
      <c r="K205" s="200" t="s">
        <v>19</v>
      </c>
      <c r="L205" s="46"/>
      <c r="M205" s="277" t="s">
        <v>19</v>
      </c>
      <c r="N205" s="278" t="s">
        <v>40</v>
      </c>
      <c r="O205" s="275"/>
      <c r="P205" s="279">
        <f>O205*H205</f>
        <v>0</v>
      </c>
      <c r="Q205" s="279">
        <v>0</v>
      </c>
      <c r="R205" s="279">
        <f>Q205*H205</f>
        <v>0</v>
      </c>
      <c r="S205" s="279">
        <v>0</v>
      </c>
      <c r="T205" s="28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9" t="s">
        <v>185</v>
      </c>
      <c r="AT205" s="209" t="s">
        <v>181</v>
      </c>
      <c r="AU205" s="209" t="s">
        <v>77</v>
      </c>
      <c r="AY205" s="19" t="s">
        <v>180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9" t="s">
        <v>77</v>
      </c>
      <c r="BK205" s="210">
        <f>ROUND(I205*H205,2)</f>
        <v>0</v>
      </c>
      <c r="BL205" s="19" t="s">
        <v>185</v>
      </c>
      <c r="BM205" s="209" t="s">
        <v>560</v>
      </c>
    </row>
    <row r="206" s="2" customFormat="1" ht="6.96" customHeight="1">
      <c r="A206" s="40"/>
      <c r="B206" s="61"/>
      <c r="C206" s="62"/>
      <c r="D206" s="62"/>
      <c r="E206" s="62"/>
      <c r="F206" s="62"/>
      <c r="G206" s="62"/>
      <c r="H206" s="62"/>
      <c r="I206" s="62"/>
      <c r="J206" s="62"/>
      <c r="K206" s="62"/>
      <c r="L206" s="46"/>
      <c r="M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</row>
  </sheetData>
  <sheetProtection sheet="1" autoFilter="0" formatColumns="0" formatRows="0" objects="1" scenarios="1" spinCount="100000" saltValue="Wh7+SeSNnv4vrC349Nrf1YFmgN9z+WTMxR9q2IHXraCFSWnAPfTWCAL3ntnHGUzH3yORTOYEpJyFXab798MudA==" hashValue="JefqsRQeWuaTFfkXIzqJdMHk2pcvU4ECAkgIj/eCKHgwJbCgXxc2aWXvsdXSd/3+Rvuced19HpZVWAAnF2xmbQ==" algorithmName="SHA-512" password="A077"/>
  <autoFilter ref="C86:K205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1660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ROUND((SUM(BE89:BE232)),  2)</f>
        <v>0</v>
      </c>
      <c r="G33" s="40"/>
      <c r="H33" s="40"/>
      <c r="I33" s="150">
        <v>0.20999999999999999</v>
      </c>
      <c r="J33" s="149">
        <f>ROUND(((SUM(BE89:BE232))*I33),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ROUND((SUM(BF89:BF232)),  2)</f>
        <v>0</v>
      </c>
      <c r="G34" s="40"/>
      <c r="H34" s="40"/>
      <c r="I34" s="150">
        <v>0.12</v>
      </c>
      <c r="J34" s="149">
        <f>ROUND(((SUM(BF89:BF232))*I34),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ROUND((SUM(BG89:BG232)),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ROUND((SUM(BH89:BH232)),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ROUND((SUM(BI89:BI232)),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D.1.4.1 - Vytápění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154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1661</v>
      </c>
      <c r="E61" s="170"/>
      <c r="F61" s="170"/>
      <c r="G61" s="170"/>
      <c r="H61" s="170"/>
      <c r="I61" s="170"/>
      <c r="J61" s="171">
        <f>J101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1662</v>
      </c>
      <c r="E62" s="170"/>
      <c r="F62" s="170"/>
      <c r="G62" s="170"/>
      <c r="H62" s="170"/>
      <c r="I62" s="170"/>
      <c r="J62" s="171">
        <f>J106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1663</v>
      </c>
      <c r="E63" s="170"/>
      <c r="F63" s="170"/>
      <c r="G63" s="170"/>
      <c r="H63" s="170"/>
      <c r="I63" s="170"/>
      <c r="J63" s="171">
        <f>J116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1664</v>
      </c>
      <c r="E64" s="170"/>
      <c r="F64" s="170"/>
      <c r="G64" s="170"/>
      <c r="H64" s="170"/>
      <c r="I64" s="170"/>
      <c r="J64" s="171">
        <f>J137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1665</v>
      </c>
      <c r="E65" s="170"/>
      <c r="F65" s="170"/>
      <c r="G65" s="170"/>
      <c r="H65" s="170"/>
      <c r="I65" s="170"/>
      <c r="J65" s="171">
        <f>J164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1666</v>
      </c>
      <c r="E66" s="170"/>
      <c r="F66" s="170"/>
      <c r="G66" s="170"/>
      <c r="H66" s="170"/>
      <c r="I66" s="170"/>
      <c r="J66" s="171">
        <f>J203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1667</v>
      </c>
      <c r="E67" s="170"/>
      <c r="F67" s="170"/>
      <c r="G67" s="170"/>
      <c r="H67" s="170"/>
      <c r="I67" s="170"/>
      <c r="J67" s="171">
        <f>J212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163</v>
      </c>
      <c r="E68" s="170"/>
      <c r="F68" s="170"/>
      <c r="G68" s="170"/>
      <c r="H68" s="170"/>
      <c r="I68" s="170"/>
      <c r="J68" s="171">
        <f>J228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164</v>
      </c>
      <c r="E69" s="170"/>
      <c r="F69" s="170"/>
      <c r="G69" s="170"/>
      <c r="H69" s="170"/>
      <c r="I69" s="170"/>
      <c r="J69" s="171">
        <f>J230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166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162" t="str">
        <f>E7</f>
        <v>ZOO Hodonín, Pavilon Akvárií, rozpočet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135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D.1.4.1 - Vytápění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3. 4. 2024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0" customFormat="1" ht="29.28" customHeight="1">
      <c r="A88" s="173"/>
      <c r="B88" s="174"/>
      <c r="C88" s="175" t="s">
        <v>167</v>
      </c>
      <c r="D88" s="176" t="s">
        <v>54</v>
      </c>
      <c r="E88" s="176" t="s">
        <v>50</v>
      </c>
      <c r="F88" s="176" t="s">
        <v>51</v>
      </c>
      <c r="G88" s="176" t="s">
        <v>168</v>
      </c>
      <c r="H88" s="176" t="s">
        <v>169</v>
      </c>
      <c r="I88" s="176" t="s">
        <v>170</v>
      </c>
      <c r="J88" s="176" t="s">
        <v>139</v>
      </c>
      <c r="K88" s="177" t="s">
        <v>171</v>
      </c>
      <c r="L88" s="178"/>
      <c r="M88" s="94" t="s">
        <v>19</v>
      </c>
      <c r="N88" s="95" t="s">
        <v>39</v>
      </c>
      <c r="O88" s="95" t="s">
        <v>172</v>
      </c>
      <c r="P88" s="95" t="s">
        <v>173</v>
      </c>
      <c r="Q88" s="95" t="s">
        <v>174</v>
      </c>
      <c r="R88" s="95" t="s">
        <v>175</v>
      </c>
      <c r="S88" s="95" t="s">
        <v>176</v>
      </c>
      <c r="T88" s="96" t="s">
        <v>177</v>
      </c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</row>
    <row r="89" s="2" customFormat="1" ht="22.8" customHeight="1">
      <c r="A89" s="40"/>
      <c r="B89" s="41"/>
      <c r="C89" s="101" t="s">
        <v>178</v>
      </c>
      <c r="D89" s="42"/>
      <c r="E89" s="42"/>
      <c r="F89" s="42"/>
      <c r="G89" s="42"/>
      <c r="H89" s="42"/>
      <c r="I89" s="42"/>
      <c r="J89" s="179">
        <f>BK89</f>
        <v>0</v>
      </c>
      <c r="K89" s="42"/>
      <c r="L89" s="46"/>
      <c r="M89" s="97"/>
      <c r="N89" s="180"/>
      <c r="O89" s="98"/>
      <c r="P89" s="181">
        <f>P90+P101+P106+P116+P137+P164+P203+P212+P228+P230</f>
        <v>0</v>
      </c>
      <c r="Q89" s="98"/>
      <c r="R89" s="181">
        <f>R90+R101+R106+R116+R137+R164+R203+R212+R228+R230</f>
        <v>0</v>
      </c>
      <c r="S89" s="98"/>
      <c r="T89" s="182">
        <f>T90+T101+T106+T116+T137+T164+T203+T212+T228+T230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140</v>
      </c>
      <c r="BK89" s="183">
        <f>BK90+BK101+BK106+BK116+BK137+BK164+BK203+BK212+BK228+BK230</f>
        <v>0</v>
      </c>
    </row>
    <row r="90" s="11" customFormat="1" ht="25.92" customHeight="1">
      <c r="A90" s="11"/>
      <c r="B90" s="184"/>
      <c r="C90" s="185"/>
      <c r="D90" s="186" t="s">
        <v>68</v>
      </c>
      <c r="E90" s="187" t="s">
        <v>916</v>
      </c>
      <c r="F90" s="187" t="s">
        <v>917</v>
      </c>
      <c r="G90" s="185"/>
      <c r="H90" s="185"/>
      <c r="I90" s="188"/>
      <c r="J90" s="189">
        <f>BK90</f>
        <v>0</v>
      </c>
      <c r="K90" s="185"/>
      <c r="L90" s="190"/>
      <c r="M90" s="191"/>
      <c r="N90" s="192"/>
      <c r="O90" s="192"/>
      <c r="P90" s="193">
        <f>SUM(P91:P100)</f>
        <v>0</v>
      </c>
      <c r="Q90" s="192"/>
      <c r="R90" s="193">
        <f>SUM(R91:R100)</f>
        <v>0</v>
      </c>
      <c r="S90" s="192"/>
      <c r="T90" s="194">
        <f>SUM(T91:T100)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5" t="s">
        <v>79</v>
      </c>
      <c r="AT90" s="196" t="s">
        <v>68</v>
      </c>
      <c r="AU90" s="196" t="s">
        <v>69</v>
      </c>
      <c r="AY90" s="195" t="s">
        <v>180</v>
      </c>
      <c r="BK90" s="197">
        <f>SUM(BK91:BK100)</f>
        <v>0</v>
      </c>
    </row>
    <row r="91" s="2" customFormat="1" ht="33" customHeight="1">
      <c r="A91" s="40"/>
      <c r="B91" s="41"/>
      <c r="C91" s="198" t="s">
        <v>77</v>
      </c>
      <c r="D91" s="198" t="s">
        <v>181</v>
      </c>
      <c r="E91" s="199" t="s">
        <v>1668</v>
      </c>
      <c r="F91" s="200" t="s">
        <v>1669</v>
      </c>
      <c r="G91" s="201" t="s">
        <v>385</v>
      </c>
      <c r="H91" s="202">
        <v>32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216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216</v>
      </c>
      <c r="BM91" s="209" t="s">
        <v>79</v>
      </c>
    </row>
    <row r="92" s="2" customFormat="1">
      <c r="A92" s="40"/>
      <c r="B92" s="41"/>
      <c r="C92" s="42"/>
      <c r="D92" s="213" t="s">
        <v>217</v>
      </c>
      <c r="E92" s="42"/>
      <c r="F92" s="234" t="s">
        <v>1670</v>
      </c>
      <c r="G92" s="42"/>
      <c r="H92" s="42"/>
      <c r="I92" s="235"/>
      <c r="J92" s="42"/>
      <c r="K92" s="42"/>
      <c r="L92" s="46"/>
      <c r="M92" s="236"/>
      <c r="N92" s="237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217</v>
      </c>
      <c r="AU92" s="19" t="s">
        <v>77</v>
      </c>
    </row>
    <row r="93" s="2" customFormat="1" ht="33" customHeight="1">
      <c r="A93" s="40"/>
      <c r="B93" s="41"/>
      <c r="C93" s="198" t="s">
        <v>79</v>
      </c>
      <c r="D93" s="198" t="s">
        <v>181</v>
      </c>
      <c r="E93" s="199" t="s">
        <v>1671</v>
      </c>
      <c r="F93" s="200" t="s">
        <v>1672</v>
      </c>
      <c r="G93" s="201" t="s">
        <v>385</v>
      </c>
      <c r="H93" s="202">
        <v>40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216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216</v>
      </c>
      <c r="BM93" s="209" t="s">
        <v>185</v>
      </c>
    </row>
    <row r="94" s="2" customFormat="1">
      <c r="A94" s="40"/>
      <c r="B94" s="41"/>
      <c r="C94" s="42"/>
      <c r="D94" s="213" t="s">
        <v>217</v>
      </c>
      <c r="E94" s="42"/>
      <c r="F94" s="234" t="s">
        <v>1670</v>
      </c>
      <c r="G94" s="42"/>
      <c r="H94" s="42"/>
      <c r="I94" s="235"/>
      <c r="J94" s="42"/>
      <c r="K94" s="42"/>
      <c r="L94" s="46"/>
      <c r="M94" s="236"/>
      <c r="N94" s="237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217</v>
      </c>
      <c r="AU94" s="19" t="s">
        <v>77</v>
      </c>
    </row>
    <row r="95" s="2" customFormat="1" ht="16.5" customHeight="1">
      <c r="A95" s="40"/>
      <c r="B95" s="41"/>
      <c r="C95" s="198" t="s">
        <v>195</v>
      </c>
      <c r="D95" s="198" t="s">
        <v>181</v>
      </c>
      <c r="E95" s="199" t="s">
        <v>1673</v>
      </c>
      <c r="F95" s="200" t="s">
        <v>1674</v>
      </c>
      <c r="G95" s="201" t="s">
        <v>385</v>
      </c>
      <c r="H95" s="202">
        <v>80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216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216</v>
      </c>
      <c r="BM95" s="209" t="s">
        <v>198</v>
      </c>
    </row>
    <row r="96" s="2" customFormat="1" ht="16.5" customHeight="1">
      <c r="A96" s="40"/>
      <c r="B96" s="41"/>
      <c r="C96" s="198" t="s">
        <v>185</v>
      </c>
      <c r="D96" s="198" t="s">
        <v>181</v>
      </c>
      <c r="E96" s="199" t="s">
        <v>1675</v>
      </c>
      <c r="F96" s="200" t="s">
        <v>1676</v>
      </c>
      <c r="G96" s="201" t="s">
        <v>385</v>
      </c>
      <c r="H96" s="202">
        <v>28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216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216</v>
      </c>
      <c r="BM96" s="209" t="s">
        <v>201</v>
      </c>
    </row>
    <row r="97" s="2" customFormat="1" ht="16.5" customHeight="1">
      <c r="A97" s="40"/>
      <c r="B97" s="41"/>
      <c r="C97" s="198" t="s">
        <v>202</v>
      </c>
      <c r="D97" s="198" t="s">
        <v>181</v>
      </c>
      <c r="E97" s="199" t="s">
        <v>1677</v>
      </c>
      <c r="F97" s="200" t="s">
        <v>1678</v>
      </c>
      <c r="G97" s="201" t="s">
        <v>385</v>
      </c>
      <c r="H97" s="202">
        <v>4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216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216</v>
      </c>
      <c r="BM97" s="209" t="s">
        <v>205</v>
      </c>
    </row>
    <row r="98" s="2" customFormat="1" ht="16.5" customHeight="1">
      <c r="A98" s="40"/>
      <c r="B98" s="41"/>
      <c r="C98" s="198" t="s">
        <v>198</v>
      </c>
      <c r="D98" s="198" t="s">
        <v>181</v>
      </c>
      <c r="E98" s="199" t="s">
        <v>1679</v>
      </c>
      <c r="F98" s="200" t="s">
        <v>1680</v>
      </c>
      <c r="G98" s="201" t="s">
        <v>385</v>
      </c>
      <c r="H98" s="202">
        <v>52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216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216</v>
      </c>
      <c r="BM98" s="209" t="s">
        <v>8</v>
      </c>
    </row>
    <row r="99" s="2" customFormat="1" ht="16.5" customHeight="1">
      <c r="A99" s="40"/>
      <c r="B99" s="41"/>
      <c r="C99" s="198" t="s">
        <v>209</v>
      </c>
      <c r="D99" s="198" t="s">
        <v>181</v>
      </c>
      <c r="E99" s="199" t="s">
        <v>1681</v>
      </c>
      <c r="F99" s="200" t="s">
        <v>1682</v>
      </c>
      <c r="G99" s="201" t="s">
        <v>385</v>
      </c>
      <c r="H99" s="202">
        <v>6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216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216</v>
      </c>
      <c r="BM99" s="209" t="s">
        <v>212</v>
      </c>
    </row>
    <row r="100" s="2" customFormat="1" ht="24.15" customHeight="1">
      <c r="A100" s="40"/>
      <c r="B100" s="41"/>
      <c r="C100" s="198" t="s">
        <v>201</v>
      </c>
      <c r="D100" s="198" t="s">
        <v>181</v>
      </c>
      <c r="E100" s="199" t="s">
        <v>1075</v>
      </c>
      <c r="F100" s="200" t="s">
        <v>1683</v>
      </c>
      <c r="G100" s="201" t="s">
        <v>823</v>
      </c>
      <c r="H100" s="271"/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216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216</v>
      </c>
      <c r="BM100" s="209" t="s">
        <v>216</v>
      </c>
    </row>
    <row r="101" s="11" customFormat="1" ht="25.92" customHeight="1">
      <c r="A101" s="11"/>
      <c r="B101" s="184"/>
      <c r="C101" s="185"/>
      <c r="D101" s="186" t="s">
        <v>68</v>
      </c>
      <c r="E101" s="187" t="s">
        <v>1684</v>
      </c>
      <c r="F101" s="187" t="s">
        <v>1685</v>
      </c>
      <c r="G101" s="185"/>
      <c r="H101" s="185"/>
      <c r="I101" s="188"/>
      <c r="J101" s="189">
        <f>BK101</f>
        <v>0</v>
      </c>
      <c r="K101" s="185"/>
      <c r="L101" s="190"/>
      <c r="M101" s="191"/>
      <c r="N101" s="192"/>
      <c r="O101" s="192"/>
      <c r="P101" s="193">
        <f>SUM(P102:P105)</f>
        <v>0</v>
      </c>
      <c r="Q101" s="192"/>
      <c r="R101" s="193">
        <f>SUM(R102:R105)</f>
        <v>0</v>
      </c>
      <c r="S101" s="192"/>
      <c r="T101" s="194">
        <f>SUM(T102:T105)</f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R101" s="195" t="s">
        <v>77</v>
      </c>
      <c r="AT101" s="196" t="s">
        <v>68</v>
      </c>
      <c r="AU101" s="196" t="s">
        <v>69</v>
      </c>
      <c r="AY101" s="195" t="s">
        <v>180</v>
      </c>
      <c r="BK101" s="197">
        <f>SUM(BK102:BK105)</f>
        <v>0</v>
      </c>
    </row>
    <row r="102" s="2" customFormat="1" ht="24.15" customHeight="1">
      <c r="A102" s="40"/>
      <c r="B102" s="41"/>
      <c r="C102" s="198" t="s">
        <v>220</v>
      </c>
      <c r="D102" s="198" t="s">
        <v>181</v>
      </c>
      <c r="E102" s="199" t="s">
        <v>1686</v>
      </c>
      <c r="F102" s="200" t="s">
        <v>1687</v>
      </c>
      <c r="G102" s="201" t="s">
        <v>716</v>
      </c>
      <c r="H102" s="202">
        <v>6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223</v>
      </c>
    </row>
    <row r="103" s="2" customFormat="1">
      <c r="A103" s="40"/>
      <c r="B103" s="41"/>
      <c r="C103" s="42"/>
      <c r="D103" s="213" t="s">
        <v>217</v>
      </c>
      <c r="E103" s="42"/>
      <c r="F103" s="234" t="s">
        <v>1688</v>
      </c>
      <c r="G103" s="42"/>
      <c r="H103" s="42"/>
      <c r="I103" s="235"/>
      <c r="J103" s="42"/>
      <c r="K103" s="42"/>
      <c r="L103" s="46"/>
      <c r="M103" s="236"/>
      <c r="N103" s="237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217</v>
      </c>
      <c r="AU103" s="19" t="s">
        <v>77</v>
      </c>
    </row>
    <row r="104" s="2" customFormat="1" ht="33" customHeight="1">
      <c r="A104" s="40"/>
      <c r="B104" s="41"/>
      <c r="C104" s="198" t="s">
        <v>205</v>
      </c>
      <c r="D104" s="198" t="s">
        <v>181</v>
      </c>
      <c r="E104" s="199" t="s">
        <v>1689</v>
      </c>
      <c r="F104" s="200" t="s">
        <v>1690</v>
      </c>
      <c r="G104" s="201" t="s">
        <v>716</v>
      </c>
      <c r="H104" s="202">
        <v>1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228</v>
      </c>
    </row>
    <row r="105" s="2" customFormat="1">
      <c r="A105" s="40"/>
      <c r="B105" s="41"/>
      <c r="C105" s="42"/>
      <c r="D105" s="213" t="s">
        <v>217</v>
      </c>
      <c r="E105" s="42"/>
      <c r="F105" s="234" t="s">
        <v>1691</v>
      </c>
      <c r="G105" s="42"/>
      <c r="H105" s="42"/>
      <c r="I105" s="235"/>
      <c r="J105" s="42"/>
      <c r="K105" s="42"/>
      <c r="L105" s="46"/>
      <c r="M105" s="236"/>
      <c r="N105" s="237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217</v>
      </c>
      <c r="AU105" s="19" t="s">
        <v>77</v>
      </c>
    </row>
    <row r="106" s="11" customFormat="1" ht="25.92" customHeight="1">
      <c r="A106" s="11"/>
      <c r="B106" s="184"/>
      <c r="C106" s="185"/>
      <c r="D106" s="186" t="s">
        <v>68</v>
      </c>
      <c r="E106" s="187" t="s">
        <v>1692</v>
      </c>
      <c r="F106" s="187" t="s">
        <v>1693</v>
      </c>
      <c r="G106" s="185"/>
      <c r="H106" s="185"/>
      <c r="I106" s="188"/>
      <c r="J106" s="189">
        <f>BK106</f>
        <v>0</v>
      </c>
      <c r="K106" s="185"/>
      <c r="L106" s="190"/>
      <c r="M106" s="191"/>
      <c r="N106" s="192"/>
      <c r="O106" s="192"/>
      <c r="P106" s="193">
        <f>SUM(P107:P115)</f>
        <v>0</v>
      </c>
      <c r="Q106" s="192"/>
      <c r="R106" s="193">
        <f>SUM(R107:R115)</f>
        <v>0</v>
      </c>
      <c r="S106" s="192"/>
      <c r="T106" s="194">
        <f>SUM(T107:T115)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5" t="s">
        <v>79</v>
      </c>
      <c r="AT106" s="196" t="s">
        <v>68</v>
      </c>
      <c r="AU106" s="196" t="s">
        <v>69</v>
      </c>
      <c r="AY106" s="195" t="s">
        <v>180</v>
      </c>
      <c r="BK106" s="197">
        <f>SUM(BK107:BK115)</f>
        <v>0</v>
      </c>
    </row>
    <row r="107" s="2" customFormat="1" ht="16.5" customHeight="1">
      <c r="A107" s="40"/>
      <c r="B107" s="41"/>
      <c r="C107" s="198" t="s">
        <v>229</v>
      </c>
      <c r="D107" s="198" t="s">
        <v>181</v>
      </c>
      <c r="E107" s="199" t="s">
        <v>1694</v>
      </c>
      <c r="F107" s="200" t="s">
        <v>1695</v>
      </c>
      <c r="G107" s="201" t="s">
        <v>716</v>
      </c>
      <c r="H107" s="202">
        <v>1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216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216</v>
      </c>
      <c r="BM107" s="209" t="s">
        <v>232</v>
      </c>
    </row>
    <row r="108" s="2" customFormat="1">
      <c r="A108" s="40"/>
      <c r="B108" s="41"/>
      <c r="C108" s="42"/>
      <c r="D108" s="213" t="s">
        <v>217</v>
      </c>
      <c r="E108" s="42"/>
      <c r="F108" s="234" t="s">
        <v>1696</v>
      </c>
      <c r="G108" s="42"/>
      <c r="H108" s="42"/>
      <c r="I108" s="235"/>
      <c r="J108" s="42"/>
      <c r="K108" s="42"/>
      <c r="L108" s="46"/>
      <c r="M108" s="236"/>
      <c r="N108" s="237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217</v>
      </c>
      <c r="AU108" s="19" t="s">
        <v>77</v>
      </c>
    </row>
    <row r="109" s="2" customFormat="1" ht="24.15" customHeight="1">
      <c r="A109" s="40"/>
      <c r="B109" s="41"/>
      <c r="C109" s="198" t="s">
        <v>8</v>
      </c>
      <c r="D109" s="198" t="s">
        <v>181</v>
      </c>
      <c r="E109" s="199" t="s">
        <v>1697</v>
      </c>
      <c r="F109" s="200" t="s">
        <v>1698</v>
      </c>
      <c r="G109" s="201" t="s">
        <v>716</v>
      </c>
      <c r="H109" s="202">
        <v>1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216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216</v>
      </c>
      <c r="BM109" s="209" t="s">
        <v>236</v>
      </c>
    </row>
    <row r="110" s="2" customFormat="1" ht="16.5" customHeight="1">
      <c r="A110" s="40"/>
      <c r="B110" s="41"/>
      <c r="C110" s="198" t="s">
        <v>263</v>
      </c>
      <c r="D110" s="198" t="s">
        <v>181</v>
      </c>
      <c r="E110" s="199" t="s">
        <v>1699</v>
      </c>
      <c r="F110" s="200" t="s">
        <v>1700</v>
      </c>
      <c r="G110" s="201" t="s">
        <v>1701</v>
      </c>
      <c r="H110" s="202">
        <v>1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216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216</v>
      </c>
      <c r="BM110" s="209" t="s">
        <v>266</v>
      </c>
    </row>
    <row r="111" s="2" customFormat="1" ht="16.5" customHeight="1">
      <c r="A111" s="40"/>
      <c r="B111" s="41"/>
      <c r="C111" s="198" t="s">
        <v>212</v>
      </c>
      <c r="D111" s="198" t="s">
        <v>181</v>
      </c>
      <c r="E111" s="199" t="s">
        <v>1702</v>
      </c>
      <c r="F111" s="200" t="s">
        <v>1703</v>
      </c>
      <c r="G111" s="201" t="s">
        <v>1704</v>
      </c>
      <c r="H111" s="202">
        <v>5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216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216</v>
      </c>
      <c r="BM111" s="209" t="s">
        <v>275</v>
      </c>
    </row>
    <row r="112" s="2" customFormat="1" ht="16.5" customHeight="1">
      <c r="A112" s="40"/>
      <c r="B112" s="41"/>
      <c r="C112" s="198" t="s">
        <v>304</v>
      </c>
      <c r="D112" s="198" t="s">
        <v>181</v>
      </c>
      <c r="E112" s="199" t="s">
        <v>1705</v>
      </c>
      <c r="F112" s="200" t="s">
        <v>1706</v>
      </c>
      <c r="G112" s="201" t="s">
        <v>184</v>
      </c>
      <c r="H112" s="202">
        <v>24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216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216</v>
      </c>
      <c r="BM112" s="209" t="s">
        <v>308</v>
      </c>
    </row>
    <row r="113" s="2" customFormat="1" ht="16.5" customHeight="1">
      <c r="A113" s="40"/>
      <c r="B113" s="41"/>
      <c r="C113" s="198" t="s">
        <v>216</v>
      </c>
      <c r="D113" s="198" t="s">
        <v>181</v>
      </c>
      <c r="E113" s="199" t="s">
        <v>1707</v>
      </c>
      <c r="F113" s="200" t="s">
        <v>1708</v>
      </c>
      <c r="G113" s="201" t="s">
        <v>1709</v>
      </c>
      <c r="H113" s="202">
        <v>1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216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216</v>
      </c>
      <c r="BM113" s="209" t="s">
        <v>315</v>
      </c>
    </row>
    <row r="114" s="2" customFormat="1" ht="16.5" customHeight="1">
      <c r="A114" s="40"/>
      <c r="B114" s="41"/>
      <c r="C114" s="198" t="s">
        <v>317</v>
      </c>
      <c r="D114" s="198" t="s">
        <v>181</v>
      </c>
      <c r="E114" s="199" t="s">
        <v>1710</v>
      </c>
      <c r="F114" s="200" t="s">
        <v>1711</v>
      </c>
      <c r="G114" s="201" t="s">
        <v>716</v>
      </c>
      <c r="H114" s="202">
        <v>1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216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216</v>
      </c>
      <c r="BM114" s="209" t="s">
        <v>321</v>
      </c>
    </row>
    <row r="115" s="2" customFormat="1" ht="24.15" customHeight="1">
      <c r="A115" s="40"/>
      <c r="B115" s="41"/>
      <c r="C115" s="198" t="s">
        <v>223</v>
      </c>
      <c r="D115" s="198" t="s">
        <v>181</v>
      </c>
      <c r="E115" s="199" t="s">
        <v>1712</v>
      </c>
      <c r="F115" s="200" t="s">
        <v>1713</v>
      </c>
      <c r="G115" s="201" t="s">
        <v>823</v>
      </c>
      <c r="H115" s="271"/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216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216</v>
      </c>
      <c r="BM115" s="209" t="s">
        <v>330</v>
      </c>
    </row>
    <row r="116" s="11" customFormat="1" ht="25.92" customHeight="1">
      <c r="A116" s="11"/>
      <c r="B116" s="184"/>
      <c r="C116" s="185"/>
      <c r="D116" s="186" t="s">
        <v>68</v>
      </c>
      <c r="E116" s="187" t="s">
        <v>1714</v>
      </c>
      <c r="F116" s="187" t="s">
        <v>1715</v>
      </c>
      <c r="G116" s="185"/>
      <c r="H116" s="185"/>
      <c r="I116" s="188"/>
      <c r="J116" s="189">
        <f>BK116</f>
        <v>0</v>
      </c>
      <c r="K116" s="185"/>
      <c r="L116" s="190"/>
      <c r="M116" s="191"/>
      <c r="N116" s="192"/>
      <c r="O116" s="192"/>
      <c r="P116" s="193">
        <f>SUM(P117:P136)</f>
        <v>0</v>
      </c>
      <c r="Q116" s="192"/>
      <c r="R116" s="193">
        <f>SUM(R117:R136)</f>
        <v>0</v>
      </c>
      <c r="S116" s="192"/>
      <c r="T116" s="194">
        <f>SUM(T117:T136)</f>
        <v>0</v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R116" s="195" t="s">
        <v>79</v>
      </c>
      <c r="AT116" s="196" t="s">
        <v>68</v>
      </c>
      <c r="AU116" s="196" t="s">
        <v>69</v>
      </c>
      <c r="AY116" s="195" t="s">
        <v>180</v>
      </c>
      <c r="BK116" s="197">
        <f>SUM(BK117:BK136)</f>
        <v>0</v>
      </c>
    </row>
    <row r="117" s="2" customFormat="1" ht="37.8" customHeight="1">
      <c r="A117" s="40"/>
      <c r="B117" s="41"/>
      <c r="C117" s="198" t="s">
        <v>352</v>
      </c>
      <c r="D117" s="198" t="s">
        <v>181</v>
      </c>
      <c r="E117" s="199" t="s">
        <v>1716</v>
      </c>
      <c r="F117" s="200" t="s">
        <v>1717</v>
      </c>
      <c r="G117" s="201" t="s">
        <v>1556</v>
      </c>
      <c r="H117" s="202">
        <v>1</v>
      </c>
      <c r="I117" s="203"/>
      <c r="J117" s="204">
        <f>ROUND(I117*H117,2)</f>
        <v>0</v>
      </c>
      <c r="K117" s="200" t="s">
        <v>19</v>
      </c>
      <c r="L117" s="46"/>
      <c r="M117" s="205" t="s">
        <v>19</v>
      </c>
      <c r="N117" s="206" t="s">
        <v>40</v>
      </c>
      <c r="O117" s="86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9" t="s">
        <v>216</v>
      </c>
      <c r="AT117" s="209" t="s">
        <v>181</v>
      </c>
      <c r="AU117" s="209" t="s">
        <v>77</v>
      </c>
      <c r="AY117" s="19" t="s">
        <v>180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9" t="s">
        <v>77</v>
      </c>
      <c r="BK117" s="210">
        <f>ROUND(I117*H117,2)</f>
        <v>0</v>
      </c>
      <c r="BL117" s="19" t="s">
        <v>216</v>
      </c>
      <c r="BM117" s="209" t="s">
        <v>355</v>
      </c>
    </row>
    <row r="118" s="2" customFormat="1" ht="78" customHeight="1">
      <c r="A118" s="40"/>
      <c r="B118" s="41"/>
      <c r="C118" s="198" t="s">
        <v>228</v>
      </c>
      <c r="D118" s="198" t="s">
        <v>181</v>
      </c>
      <c r="E118" s="199" t="s">
        <v>1718</v>
      </c>
      <c r="F118" s="200" t="s">
        <v>1719</v>
      </c>
      <c r="G118" s="201" t="s">
        <v>1701</v>
      </c>
      <c r="H118" s="202">
        <v>1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216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216</v>
      </c>
      <c r="BM118" s="209" t="s">
        <v>378</v>
      </c>
    </row>
    <row r="119" s="2" customFormat="1" ht="24.15" customHeight="1">
      <c r="A119" s="40"/>
      <c r="B119" s="41"/>
      <c r="C119" s="198" t="s">
        <v>7</v>
      </c>
      <c r="D119" s="198" t="s">
        <v>181</v>
      </c>
      <c r="E119" s="199" t="s">
        <v>1720</v>
      </c>
      <c r="F119" s="200" t="s">
        <v>1721</v>
      </c>
      <c r="G119" s="201" t="s">
        <v>716</v>
      </c>
      <c r="H119" s="202">
        <v>1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216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216</v>
      </c>
      <c r="BM119" s="209" t="s">
        <v>381</v>
      </c>
    </row>
    <row r="120" s="2" customFormat="1" ht="37.8" customHeight="1">
      <c r="A120" s="40"/>
      <c r="B120" s="41"/>
      <c r="C120" s="198" t="s">
        <v>232</v>
      </c>
      <c r="D120" s="198" t="s">
        <v>181</v>
      </c>
      <c r="E120" s="199" t="s">
        <v>1722</v>
      </c>
      <c r="F120" s="200" t="s">
        <v>1723</v>
      </c>
      <c r="G120" s="201" t="s">
        <v>1701</v>
      </c>
      <c r="H120" s="202">
        <v>1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216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216</v>
      </c>
      <c r="BM120" s="209" t="s">
        <v>386</v>
      </c>
    </row>
    <row r="121" s="2" customFormat="1">
      <c r="A121" s="40"/>
      <c r="B121" s="41"/>
      <c r="C121" s="42"/>
      <c r="D121" s="213" t="s">
        <v>217</v>
      </c>
      <c r="E121" s="42"/>
      <c r="F121" s="234" t="s">
        <v>1724</v>
      </c>
      <c r="G121" s="42"/>
      <c r="H121" s="42"/>
      <c r="I121" s="235"/>
      <c r="J121" s="42"/>
      <c r="K121" s="42"/>
      <c r="L121" s="46"/>
      <c r="M121" s="236"/>
      <c r="N121" s="237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217</v>
      </c>
      <c r="AU121" s="19" t="s">
        <v>77</v>
      </c>
    </row>
    <row r="122" s="2" customFormat="1" ht="37.8" customHeight="1">
      <c r="A122" s="40"/>
      <c r="B122" s="41"/>
      <c r="C122" s="198" t="s">
        <v>388</v>
      </c>
      <c r="D122" s="198" t="s">
        <v>181</v>
      </c>
      <c r="E122" s="199" t="s">
        <v>1725</v>
      </c>
      <c r="F122" s="200" t="s">
        <v>1726</v>
      </c>
      <c r="G122" s="201" t="s">
        <v>1701</v>
      </c>
      <c r="H122" s="202">
        <v>1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216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216</v>
      </c>
      <c r="BM122" s="209" t="s">
        <v>392</v>
      </c>
    </row>
    <row r="123" s="2" customFormat="1">
      <c r="A123" s="40"/>
      <c r="B123" s="41"/>
      <c r="C123" s="42"/>
      <c r="D123" s="213" t="s">
        <v>217</v>
      </c>
      <c r="E123" s="42"/>
      <c r="F123" s="234" t="s">
        <v>1724</v>
      </c>
      <c r="G123" s="42"/>
      <c r="H123" s="42"/>
      <c r="I123" s="235"/>
      <c r="J123" s="42"/>
      <c r="K123" s="42"/>
      <c r="L123" s="46"/>
      <c r="M123" s="236"/>
      <c r="N123" s="237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217</v>
      </c>
      <c r="AU123" s="19" t="s">
        <v>77</v>
      </c>
    </row>
    <row r="124" s="2" customFormat="1" ht="33" customHeight="1">
      <c r="A124" s="40"/>
      <c r="B124" s="41"/>
      <c r="C124" s="198" t="s">
        <v>236</v>
      </c>
      <c r="D124" s="198" t="s">
        <v>181</v>
      </c>
      <c r="E124" s="199" t="s">
        <v>1727</v>
      </c>
      <c r="F124" s="200" t="s">
        <v>1728</v>
      </c>
      <c r="G124" s="201" t="s">
        <v>716</v>
      </c>
      <c r="H124" s="202">
        <v>1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216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216</v>
      </c>
      <c r="BM124" s="209" t="s">
        <v>397</v>
      </c>
    </row>
    <row r="125" s="2" customFormat="1">
      <c r="A125" s="40"/>
      <c r="B125" s="41"/>
      <c r="C125" s="42"/>
      <c r="D125" s="213" t="s">
        <v>217</v>
      </c>
      <c r="E125" s="42"/>
      <c r="F125" s="234" t="s">
        <v>1729</v>
      </c>
      <c r="G125" s="42"/>
      <c r="H125" s="42"/>
      <c r="I125" s="235"/>
      <c r="J125" s="42"/>
      <c r="K125" s="42"/>
      <c r="L125" s="46"/>
      <c r="M125" s="236"/>
      <c r="N125" s="237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217</v>
      </c>
      <c r="AU125" s="19" t="s">
        <v>77</v>
      </c>
    </row>
    <row r="126" s="2" customFormat="1" ht="24.15" customHeight="1">
      <c r="A126" s="40"/>
      <c r="B126" s="41"/>
      <c r="C126" s="198" t="s">
        <v>469</v>
      </c>
      <c r="D126" s="198" t="s">
        <v>181</v>
      </c>
      <c r="E126" s="199" t="s">
        <v>1730</v>
      </c>
      <c r="F126" s="200" t="s">
        <v>1731</v>
      </c>
      <c r="G126" s="201" t="s">
        <v>716</v>
      </c>
      <c r="H126" s="202">
        <v>1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216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216</v>
      </c>
      <c r="BM126" s="209" t="s">
        <v>472</v>
      </c>
    </row>
    <row r="127" s="2" customFormat="1">
      <c r="A127" s="40"/>
      <c r="B127" s="41"/>
      <c r="C127" s="42"/>
      <c r="D127" s="213" t="s">
        <v>217</v>
      </c>
      <c r="E127" s="42"/>
      <c r="F127" s="234" t="s">
        <v>1732</v>
      </c>
      <c r="G127" s="42"/>
      <c r="H127" s="42"/>
      <c r="I127" s="235"/>
      <c r="J127" s="42"/>
      <c r="K127" s="42"/>
      <c r="L127" s="46"/>
      <c r="M127" s="236"/>
      <c r="N127" s="237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217</v>
      </c>
      <c r="AU127" s="19" t="s">
        <v>77</v>
      </c>
    </row>
    <row r="128" s="2" customFormat="1" ht="24.15" customHeight="1">
      <c r="A128" s="40"/>
      <c r="B128" s="41"/>
      <c r="C128" s="198" t="s">
        <v>266</v>
      </c>
      <c r="D128" s="198" t="s">
        <v>181</v>
      </c>
      <c r="E128" s="199" t="s">
        <v>1733</v>
      </c>
      <c r="F128" s="200" t="s">
        <v>1734</v>
      </c>
      <c r="G128" s="201" t="s">
        <v>716</v>
      </c>
      <c r="H128" s="202">
        <v>1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216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216</v>
      </c>
      <c r="BM128" s="209" t="s">
        <v>527</v>
      </c>
    </row>
    <row r="129" s="2" customFormat="1">
      <c r="A129" s="40"/>
      <c r="B129" s="41"/>
      <c r="C129" s="42"/>
      <c r="D129" s="213" t="s">
        <v>217</v>
      </c>
      <c r="E129" s="42"/>
      <c r="F129" s="234" t="s">
        <v>1732</v>
      </c>
      <c r="G129" s="42"/>
      <c r="H129" s="42"/>
      <c r="I129" s="235"/>
      <c r="J129" s="42"/>
      <c r="K129" s="42"/>
      <c r="L129" s="46"/>
      <c r="M129" s="236"/>
      <c r="N129" s="237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217</v>
      </c>
      <c r="AU129" s="19" t="s">
        <v>77</v>
      </c>
    </row>
    <row r="130" s="2" customFormat="1" ht="24.15" customHeight="1">
      <c r="A130" s="40"/>
      <c r="B130" s="41"/>
      <c r="C130" s="198" t="s">
        <v>528</v>
      </c>
      <c r="D130" s="198" t="s">
        <v>181</v>
      </c>
      <c r="E130" s="199" t="s">
        <v>1735</v>
      </c>
      <c r="F130" s="200" t="s">
        <v>1736</v>
      </c>
      <c r="G130" s="201" t="s">
        <v>716</v>
      </c>
      <c r="H130" s="202">
        <v>1</v>
      </c>
      <c r="I130" s="203"/>
      <c r="J130" s="204">
        <f>ROUND(I130*H130,2)</f>
        <v>0</v>
      </c>
      <c r="K130" s="200" t="s">
        <v>19</v>
      </c>
      <c r="L130" s="46"/>
      <c r="M130" s="205" t="s">
        <v>19</v>
      </c>
      <c r="N130" s="206" t="s">
        <v>40</v>
      </c>
      <c r="O130" s="86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9" t="s">
        <v>216</v>
      </c>
      <c r="AT130" s="209" t="s">
        <v>181</v>
      </c>
      <c r="AU130" s="209" t="s">
        <v>77</v>
      </c>
      <c r="AY130" s="19" t="s">
        <v>180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9" t="s">
        <v>77</v>
      </c>
      <c r="BK130" s="210">
        <f>ROUND(I130*H130,2)</f>
        <v>0</v>
      </c>
      <c r="BL130" s="19" t="s">
        <v>216</v>
      </c>
      <c r="BM130" s="209" t="s">
        <v>531</v>
      </c>
    </row>
    <row r="131" s="2" customFormat="1">
      <c r="A131" s="40"/>
      <c r="B131" s="41"/>
      <c r="C131" s="42"/>
      <c r="D131" s="213" t="s">
        <v>217</v>
      </c>
      <c r="E131" s="42"/>
      <c r="F131" s="234" t="s">
        <v>1737</v>
      </c>
      <c r="G131" s="42"/>
      <c r="H131" s="42"/>
      <c r="I131" s="235"/>
      <c r="J131" s="42"/>
      <c r="K131" s="42"/>
      <c r="L131" s="46"/>
      <c r="M131" s="236"/>
      <c r="N131" s="237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217</v>
      </c>
      <c r="AU131" s="19" t="s">
        <v>77</v>
      </c>
    </row>
    <row r="132" s="2" customFormat="1" ht="24.15" customHeight="1">
      <c r="A132" s="40"/>
      <c r="B132" s="41"/>
      <c r="C132" s="198" t="s">
        <v>275</v>
      </c>
      <c r="D132" s="198" t="s">
        <v>181</v>
      </c>
      <c r="E132" s="199" t="s">
        <v>1738</v>
      </c>
      <c r="F132" s="200" t="s">
        <v>1739</v>
      </c>
      <c r="G132" s="201" t="s">
        <v>716</v>
      </c>
      <c r="H132" s="202">
        <v>1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216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216</v>
      </c>
      <c r="BM132" s="209" t="s">
        <v>536</v>
      </c>
    </row>
    <row r="133" s="2" customFormat="1">
      <c r="A133" s="40"/>
      <c r="B133" s="41"/>
      <c r="C133" s="42"/>
      <c r="D133" s="213" t="s">
        <v>217</v>
      </c>
      <c r="E133" s="42"/>
      <c r="F133" s="234" t="s">
        <v>1740</v>
      </c>
      <c r="G133" s="42"/>
      <c r="H133" s="42"/>
      <c r="I133" s="235"/>
      <c r="J133" s="42"/>
      <c r="K133" s="42"/>
      <c r="L133" s="46"/>
      <c r="M133" s="236"/>
      <c r="N133" s="237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217</v>
      </c>
      <c r="AU133" s="19" t="s">
        <v>77</v>
      </c>
    </row>
    <row r="134" s="2" customFormat="1" ht="24.15" customHeight="1">
      <c r="A134" s="40"/>
      <c r="B134" s="41"/>
      <c r="C134" s="198" t="s">
        <v>538</v>
      </c>
      <c r="D134" s="198" t="s">
        <v>181</v>
      </c>
      <c r="E134" s="199" t="s">
        <v>1741</v>
      </c>
      <c r="F134" s="200" t="s">
        <v>1742</v>
      </c>
      <c r="G134" s="201" t="s">
        <v>716</v>
      </c>
      <c r="H134" s="202">
        <v>1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216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216</v>
      </c>
      <c r="BM134" s="209" t="s">
        <v>541</v>
      </c>
    </row>
    <row r="135" s="2" customFormat="1">
      <c r="A135" s="40"/>
      <c r="B135" s="41"/>
      <c r="C135" s="42"/>
      <c r="D135" s="213" t="s">
        <v>217</v>
      </c>
      <c r="E135" s="42"/>
      <c r="F135" s="234" t="s">
        <v>1737</v>
      </c>
      <c r="G135" s="42"/>
      <c r="H135" s="42"/>
      <c r="I135" s="235"/>
      <c r="J135" s="42"/>
      <c r="K135" s="42"/>
      <c r="L135" s="46"/>
      <c r="M135" s="236"/>
      <c r="N135" s="237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217</v>
      </c>
      <c r="AU135" s="19" t="s">
        <v>77</v>
      </c>
    </row>
    <row r="136" s="2" customFormat="1" ht="21.75" customHeight="1">
      <c r="A136" s="40"/>
      <c r="B136" s="41"/>
      <c r="C136" s="198" t="s">
        <v>308</v>
      </c>
      <c r="D136" s="198" t="s">
        <v>181</v>
      </c>
      <c r="E136" s="199" t="s">
        <v>1743</v>
      </c>
      <c r="F136" s="200" t="s">
        <v>1744</v>
      </c>
      <c r="G136" s="201" t="s">
        <v>823</v>
      </c>
      <c r="H136" s="271"/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216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216</v>
      </c>
      <c r="BM136" s="209" t="s">
        <v>545</v>
      </c>
    </row>
    <row r="137" s="11" customFormat="1" ht="25.92" customHeight="1">
      <c r="A137" s="11"/>
      <c r="B137" s="184"/>
      <c r="C137" s="185"/>
      <c r="D137" s="186" t="s">
        <v>68</v>
      </c>
      <c r="E137" s="187" t="s">
        <v>1745</v>
      </c>
      <c r="F137" s="187" t="s">
        <v>1746</v>
      </c>
      <c r="G137" s="185"/>
      <c r="H137" s="185"/>
      <c r="I137" s="188"/>
      <c r="J137" s="189">
        <f>BK137</f>
        <v>0</v>
      </c>
      <c r="K137" s="185"/>
      <c r="L137" s="190"/>
      <c r="M137" s="191"/>
      <c r="N137" s="192"/>
      <c r="O137" s="192"/>
      <c r="P137" s="193">
        <f>SUM(P138:P163)</f>
        <v>0</v>
      </c>
      <c r="Q137" s="192"/>
      <c r="R137" s="193">
        <f>SUM(R138:R163)</f>
        <v>0</v>
      </c>
      <c r="S137" s="192"/>
      <c r="T137" s="194">
        <f>SUM(T138:T163)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95" t="s">
        <v>79</v>
      </c>
      <c r="AT137" s="196" t="s">
        <v>68</v>
      </c>
      <c r="AU137" s="196" t="s">
        <v>69</v>
      </c>
      <c r="AY137" s="195" t="s">
        <v>180</v>
      </c>
      <c r="BK137" s="197">
        <f>SUM(BK138:BK163)</f>
        <v>0</v>
      </c>
    </row>
    <row r="138" s="2" customFormat="1" ht="24.15" customHeight="1">
      <c r="A138" s="40"/>
      <c r="B138" s="41"/>
      <c r="C138" s="198" t="s">
        <v>550</v>
      </c>
      <c r="D138" s="198" t="s">
        <v>181</v>
      </c>
      <c r="E138" s="199" t="s">
        <v>1747</v>
      </c>
      <c r="F138" s="200" t="s">
        <v>1748</v>
      </c>
      <c r="G138" s="201" t="s">
        <v>385</v>
      </c>
      <c r="H138" s="202">
        <v>36</v>
      </c>
      <c r="I138" s="203"/>
      <c r="J138" s="204">
        <f>ROUND(I138*H138,2)</f>
        <v>0</v>
      </c>
      <c r="K138" s="200" t="s">
        <v>19</v>
      </c>
      <c r="L138" s="46"/>
      <c r="M138" s="205" t="s">
        <v>19</v>
      </c>
      <c r="N138" s="206" t="s">
        <v>40</v>
      </c>
      <c r="O138" s="86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09" t="s">
        <v>216</v>
      </c>
      <c r="AT138" s="209" t="s">
        <v>181</v>
      </c>
      <c r="AU138" s="209" t="s">
        <v>77</v>
      </c>
      <c r="AY138" s="19" t="s">
        <v>180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9" t="s">
        <v>77</v>
      </c>
      <c r="BK138" s="210">
        <f>ROUND(I138*H138,2)</f>
        <v>0</v>
      </c>
      <c r="BL138" s="19" t="s">
        <v>216</v>
      </c>
      <c r="BM138" s="209" t="s">
        <v>553</v>
      </c>
    </row>
    <row r="139" s="2" customFormat="1">
      <c r="A139" s="40"/>
      <c r="B139" s="41"/>
      <c r="C139" s="42"/>
      <c r="D139" s="213" t="s">
        <v>217</v>
      </c>
      <c r="E139" s="42"/>
      <c r="F139" s="234" t="s">
        <v>1749</v>
      </c>
      <c r="G139" s="42"/>
      <c r="H139" s="42"/>
      <c r="I139" s="235"/>
      <c r="J139" s="42"/>
      <c r="K139" s="42"/>
      <c r="L139" s="46"/>
      <c r="M139" s="236"/>
      <c r="N139" s="237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217</v>
      </c>
      <c r="AU139" s="19" t="s">
        <v>77</v>
      </c>
    </row>
    <row r="140" s="2" customFormat="1" ht="33" customHeight="1">
      <c r="A140" s="40"/>
      <c r="B140" s="41"/>
      <c r="C140" s="198" t="s">
        <v>315</v>
      </c>
      <c r="D140" s="198" t="s">
        <v>181</v>
      </c>
      <c r="E140" s="199" t="s">
        <v>1750</v>
      </c>
      <c r="F140" s="200" t="s">
        <v>1751</v>
      </c>
      <c r="G140" s="201" t="s">
        <v>1556</v>
      </c>
      <c r="H140" s="202">
        <v>4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216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216</v>
      </c>
      <c r="BM140" s="209" t="s">
        <v>560</v>
      </c>
    </row>
    <row r="141" s="2" customFormat="1" ht="37.8" customHeight="1">
      <c r="A141" s="40"/>
      <c r="B141" s="41"/>
      <c r="C141" s="198" t="s">
        <v>563</v>
      </c>
      <c r="D141" s="198" t="s">
        <v>181</v>
      </c>
      <c r="E141" s="199" t="s">
        <v>1752</v>
      </c>
      <c r="F141" s="200" t="s">
        <v>1753</v>
      </c>
      <c r="G141" s="201" t="s">
        <v>1556</v>
      </c>
      <c r="H141" s="202">
        <v>6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216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216</v>
      </c>
      <c r="BM141" s="209" t="s">
        <v>566</v>
      </c>
    </row>
    <row r="142" s="2" customFormat="1" ht="33" customHeight="1">
      <c r="A142" s="40"/>
      <c r="B142" s="41"/>
      <c r="C142" s="198" t="s">
        <v>321</v>
      </c>
      <c r="D142" s="198" t="s">
        <v>181</v>
      </c>
      <c r="E142" s="199" t="s">
        <v>1754</v>
      </c>
      <c r="F142" s="200" t="s">
        <v>1755</v>
      </c>
      <c r="G142" s="201" t="s">
        <v>385</v>
      </c>
      <c r="H142" s="202">
        <v>52</v>
      </c>
      <c r="I142" s="203"/>
      <c r="J142" s="204">
        <f>ROUND(I142*H142,2)</f>
        <v>0</v>
      </c>
      <c r="K142" s="200" t="s">
        <v>19</v>
      </c>
      <c r="L142" s="46"/>
      <c r="M142" s="205" t="s">
        <v>19</v>
      </c>
      <c r="N142" s="206" t="s">
        <v>40</v>
      </c>
      <c r="O142" s="86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9" t="s">
        <v>216</v>
      </c>
      <c r="AT142" s="209" t="s">
        <v>181</v>
      </c>
      <c r="AU142" s="209" t="s">
        <v>77</v>
      </c>
      <c r="AY142" s="19" t="s">
        <v>180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9" t="s">
        <v>77</v>
      </c>
      <c r="BK142" s="210">
        <f>ROUND(I142*H142,2)</f>
        <v>0</v>
      </c>
      <c r="BL142" s="19" t="s">
        <v>216</v>
      </c>
      <c r="BM142" s="209" t="s">
        <v>576</v>
      </c>
    </row>
    <row r="143" s="2" customFormat="1">
      <c r="A143" s="40"/>
      <c r="B143" s="41"/>
      <c r="C143" s="42"/>
      <c r="D143" s="213" t="s">
        <v>217</v>
      </c>
      <c r="E143" s="42"/>
      <c r="F143" s="234" t="s">
        <v>1756</v>
      </c>
      <c r="G143" s="42"/>
      <c r="H143" s="42"/>
      <c r="I143" s="235"/>
      <c r="J143" s="42"/>
      <c r="K143" s="42"/>
      <c r="L143" s="46"/>
      <c r="M143" s="236"/>
      <c r="N143" s="237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217</v>
      </c>
      <c r="AU143" s="19" t="s">
        <v>77</v>
      </c>
    </row>
    <row r="144" s="2" customFormat="1" ht="33" customHeight="1">
      <c r="A144" s="40"/>
      <c r="B144" s="41"/>
      <c r="C144" s="198" t="s">
        <v>580</v>
      </c>
      <c r="D144" s="198" t="s">
        <v>181</v>
      </c>
      <c r="E144" s="199" t="s">
        <v>1757</v>
      </c>
      <c r="F144" s="200" t="s">
        <v>1758</v>
      </c>
      <c r="G144" s="201" t="s">
        <v>385</v>
      </c>
      <c r="H144" s="202">
        <v>134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216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216</v>
      </c>
      <c r="BM144" s="209" t="s">
        <v>583</v>
      </c>
    </row>
    <row r="145" s="2" customFormat="1">
      <c r="A145" s="40"/>
      <c r="B145" s="41"/>
      <c r="C145" s="42"/>
      <c r="D145" s="213" t="s">
        <v>217</v>
      </c>
      <c r="E145" s="42"/>
      <c r="F145" s="234" t="s">
        <v>1756</v>
      </c>
      <c r="G145" s="42"/>
      <c r="H145" s="42"/>
      <c r="I145" s="235"/>
      <c r="J145" s="42"/>
      <c r="K145" s="42"/>
      <c r="L145" s="46"/>
      <c r="M145" s="236"/>
      <c r="N145" s="237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217</v>
      </c>
      <c r="AU145" s="19" t="s">
        <v>77</v>
      </c>
    </row>
    <row r="146" s="2" customFormat="1" ht="33" customHeight="1">
      <c r="A146" s="40"/>
      <c r="B146" s="41"/>
      <c r="C146" s="198" t="s">
        <v>330</v>
      </c>
      <c r="D146" s="198" t="s">
        <v>181</v>
      </c>
      <c r="E146" s="199" t="s">
        <v>1759</v>
      </c>
      <c r="F146" s="200" t="s">
        <v>1760</v>
      </c>
      <c r="G146" s="201" t="s">
        <v>385</v>
      </c>
      <c r="H146" s="202">
        <v>164</v>
      </c>
      <c r="I146" s="203"/>
      <c r="J146" s="204">
        <f>ROUND(I146*H146,2)</f>
        <v>0</v>
      </c>
      <c r="K146" s="200" t="s">
        <v>19</v>
      </c>
      <c r="L146" s="46"/>
      <c r="M146" s="205" t="s">
        <v>19</v>
      </c>
      <c r="N146" s="206" t="s">
        <v>40</v>
      </c>
      <c r="O146" s="86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9" t="s">
        <v>216</v>
      </c>
      <c r="AT146" s="209" t="s">
        <v>181</v>
      </c>
      <c r="AU146" s="209" t="s">
        <v>77</v>
      </c>
      <c r="AY146" s="19" t="s">
        <v>180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9" t="s">
        <v>77</v>
      </c>
      <c r="BK146" s="210">
        <f>ROUND(I146*H146,2)</f>
        <v>0</v>
      </c>
      <c r="BL146" s="19" t="s">
        <v>216</v>
      </c>
      <c r="BM146" s="209" t="s">
        <v>586</v>
      </c>
    </row>
    <row r="147" s="2" customFormat="1">
      <c r="A147" s="40"/>
      <c r="B147" s="41"/>
      <c r="C147" s="42"/>
      <c r="D147" s="213" t="s">
        <v>217</v>
      </c>
      <c r="E147" s="42"/>
      <c r="F147" s="234" t="s">
        <v>1756</v>
      </c>
      <c r="G147" s="42"/>
      <c r="H147" s="42"/>
      <c r="I147" s="235"/>
      <c r="J147" s="42"/>
      <c r="K147" s="42"/>
      <c r="L147" s="46"/>
      <c r="M147" s="236"/>
      <c r="N147" s="23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217</v>
      </c>
      <c r="AU147" s="19" t="s">
        <v>77</v>
      </c>
    </row>
    <row r="148" s="2" customFormat="1" ht="33" customHeight="1">
      <c r="A148" s="40"/>
      <c r="B148" s="41"/>
      <c r="C148" s="198" t="s">
        <v>589</v>
      </c>
      <c r="D148" s="198" t="s">
        <v>181</v>
      </c>
      <c r="E148" s="199" t="s">
        <v>1761</v>
      </c>
      <c r="F148" s="200" t="s">
        <v>1762</v>
      </c>
      <c r="G148" s="201" t="s">
        <v>385</v>
      </c>
      <c r="H148" s="202">
        <v>70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216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216</v>
      </c>
      <c r="BM148" s="209" t="s">
        <v>592</v>
      </c>
    </row>
    <row r="149" s="2" customFormat="1">
      <c r="A149" s="40"/>
      <c r="B149" s="41"/>
      <c r="C149" s="42"/>
      <c r="D149" s="213" t="s">
        <v>217</v>
      </c>
      <c r="E149" s="42"/>
      <c r="F149" s="234" t="s">
        <v>1756</v>
      </c>
      <c r="G149" s="42"/>
      <c r="H149" s="42"/>
      <c r="I149" s="235"/>
      <c r="J149" s="42"/>
      <c r="K149" s="42"/>
      <c r="L149" s="46"/>
      <c r="M149" s="236"/>
      <c r="N149" s="237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217</v>
      </c>
      <c r="AU149" s="19" t="s">
        <v>77</v>
      </c>
    </row>
    <row r="150" s="2" customFormat="1" ht="33" customHeight="1">
      <c r="A150" s="40"/>
      <c r="B150" s="41"/>
      <c r="C150" s="198" t="s">
        <v>355</v>
      </c>
      <c r="D150" s="198" t="s">
        <v>181</v>
      </c>
      <c r="E150" s="199" t="s">
        <v>1763</v>
      </c>
      <c r="F150" s="200" t="s">
        <v>1764</v>
      </c>
      <c r="G150" s="201" t="s">
        <v>385</v>
      </c>
      <c r="H150" s="202">
        <v>4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216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216</v>
      </c>
      <c r="BM150" s="209" t="s">
        <v>596</v>
      </c>
    </row>
    <row r="151" s="2" customFormat="1">
      <c r="A151" s="40"/>
      <c r="B151" s="41"/>
      <c r="C151" s="42"/>
      <c r="D151" s="213" t="s">
        <v>217</v>
      </c>
      <c r="E151" s="42"/>
      <c r="F151" s="234" t="s">
        <v>1756</v>
      </c>
      <c r="G151" s="42"/>
      <c r="H151" s="42"/>
      <c r="I151" s="235"/>
      <c r="J151" s="42"/>
      <c r="K151" s="42"/>
      <c r="L151" s="46"/>
      <c r="M151" s="236"/>
      <c r="N151" s="237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217</v>
      </c>
      <c r="AU151" s="19" t="s">
        <v>77</v>
      </c>
    </row>
    <row r="152" s="2" customFormat="1" ht="33" customHeight="1">
      <c r="A152" s="40"/>
      <c r="B152" s="41"/>
      <c r="C152" s="198" t="s">
        <v>598</v>
      </c>
      <c r="D152" s="198" t="s">
        <v>181</v>
      </c>
      <c r="E152" s="199" t="s">
        <v>1765</v>
      </c>
      <c r="F152" s="200" t="s">
        <v>1766</v>
      </c>
      <c r="G152" s="201" t="s">
        <v>385</v>
      </c>
      <c r="H152" s="202">
        <v>22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216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216</v>
      </c>
      <c r="BM152" s="209" t="s">
        <v>601</v>
      </c>
    </row>
    <row r="153" s="2" customFormat="1">
      <c r="A153" s="40"/>
      <c r="B153" s="41"/>
      <c r="C153" s="42"/>
      <c r="D153" s="213" t="s">
        <v>217</v>
      </c>
      <c r="E153" s="42"/>
      <c r="F153" s="234" t="s">
        <v>1756</v>
      </c>
      <c r="G153" s="42"/>
      <c r="H153" s="42"/>
      <c r="I153" s="235"/>
      <c r="J153" s="42"/>
      <c r="K153" s="42"/>
      <c r="L153" s="46"/>
      <c r="M153" s="236"/>
      <c r="N153" s="23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217</v>
      </c>
      <c r="AU153" s="19" t="s">
        <v>77</v>
      </c>
    </row>
    <row r="154" s="2" customFormat="1" ht="24.15" customHeight="1">
      <c r="A154" s="40"/>
      <c r="B154" s="41"/>
      <c r="C154" s="198" t="s">
        <v>378</v>
      </c>
      <c r="D154" s="198" t="s">
        <v>181</v>
      </c>
      <c r="E154" s="199" t="s">
        <v>1767</v>
      </c>
      <c r="F154" s="200" t="s">
        <v>1768</v>
      </c>
      <c r="G154" s="201" t="s">
        <v>1556</v>
      </c>
      <c r="H154" s="202">
        <v>4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216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216</v>
      </c>
      <c r="BM154" s="209" t="s">
        <v>604</v>
      </c>
    </row>
    <row r="155" s="2" customFormat="1">
      <c r="A155" s="40"/>
      <c r="B155" s="41"/>
      <c r="C155" s="42"/>
      <c r="D155" s="213" t="s">
        <v>217</v>
      </c>
      <c r="E155" s="42"/>
      <c r="F155" s="234" t="s">
        <v>1769</v>
      </c>
      <c r="G155" s="42"/>
      <c r="H155" s="42"/>
      <c r="I155" s="235"/>
      <c r="J155" s="42"/>
      <c r="K155" s="42"/>
      <c r="L155" s="46"/>
      <c r="M155" s="236"/>
      <c r="N155" s="237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217</v>
      </c>
      <c r="AU155" s="19" t="s">
        <v>77</v>
      </c>
    </row>
    <row r="156" s="2" customFormat="1" ht="16.5" customHeight="1">
      <c r="A156" s="40"/>
      <c r="B156" s="41"/>
      <c r="C156" s="198" t="s">
        <v>605</v>
      </c>
      <c r="D156" s="198" t="s">
        <v>181</v>
      </c>
      <c r="E156" s="199" t="s">
        <v>1770</v>
      </c>
      <c r="F156" s="200" t="s">
        <v>1771</v>
      </c>
      <c r="G156" s="201" t="s">
        <v>1556</v>
      </c>
      <c r="H156" s="202">
        <v>8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216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216</v>
      </c>
      <c r="BM156" s="209" t="s">
        <v>608</v>
      </c>
    </row>
    <row r="157" s="2" customFormat="1" ht="24.15" customHeight="1">
      <c r="A157" s="40"/>
      <c r="B157" s="41"/>
      <c r="C157" s="198" t="s">
        <v>381</v>
      </c>
      <c r="D157" s="198" t="s">
        <v>181</v>
      </c>
      <c r="E157" s="199" t="s">
        <v>1772</v>
      </c>
      <c r="F157" s="200" t="s">
        <v>1773</v>
      </c>
      <c r="G157" s="201" t="s">
        <v>385</v>
      </c>
      <c r="H157" s="202">
        <v>36</v>
      </c>
      <c r="I157" s="203"/>
      <c r="J157" s="204">
        <f>ROUND(I157*H157,2)</f>
        <v>0</v>
      </c>
      <c r="K157" s="200" t="s">
        <v>19</v>
      </c>
      <c r="L157" s="46"/>
      <c r="M157" s="205" t="s">
        <v>19</v>
      </c>
      <c r="N157" s="206" t="s">
        <v>40</v>
      </c>
      <c r="O157" s="86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09" t="s">
        <v>216</v>
      </c>
      <c r="AT157" s="209" t="s">
        <v>181</v>
      </c>
      <c r="AU157" s="209" t="s">
        <v>77</v>
      </c>
      <c r="AY157" s="19" t="s">
        <v>180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9" t="s">
        <v>77</v>
      </c>
      <c r="BK157" s="210">
        <f>ROUND(I157*H157,2)</f>
        <v>0</v>
      </c>
      <c r="BL157" s="19" t="s">
        <v>216</v>
      </c>
      <c r="BM157" s="209" t="s">
        <v>611</v>
      </c>
    </row>
    <row r="158" s="2" customFormat="1">
      <c r="A158" s="40"/>
      <c r="B158" s="41"/>
      <c r="C158" s="42"/>
      <c r="D158" s="213" t="s">
        <v>217</v>
      </c>
      <c r="E158" s="42"/>
      <c r="F158" s="234" t="s">
        <v>1774</v>
      </c>
      <c r="G158" s="42"/>
      <c r="H158" s="42"/>
      <c r="I158" s="235"/>
      <c r="J158" s="42"/>
      <c r="K158" s="42"/>
      <c r="L158" s="46"/>
      <c r="M158" s="236"/>
      <c r="N158" s="237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217</v>
      </c>
      <c r="AU158" s="19" t="s">
        <v>77</v>
      </c>
    </row>
    <row r="159" s="2" customFormat="1" ht="24.15" customHeight="1">
      <c r="A159" s="40"/>
      <c r="B159" s="41"/>
      <c r="C159" s="198" t="s">
        <v>614</v>
      </c>
      <c r="D159" s="198" t="s">
        <v>181</v>
      </c>
      <c r="E159" s="199" t="s">
        <v>1775</v>
      </c>
      <c r="F159" s="200" t="s">
        <v>1776</v>
      </c>
      <c r="G159" s="201" t="s">
        <v>385</v>
      </c>
      <c r="H159" s="202">
        <v>424</v>
      </c>
      <c r="I159" s="203"/>
      <c r="J159" s="204">
        <f>ROUND(I159*H159,2)</f>
        <v>0</v>
      </c>
      <c r="K159" s="200" t="s">
        <v>19</v>
      </c>
      <c r="L159" s="46"/>
      <c r="M159" s="205" t="s">
        <v>19</v>
      </c>
      <c r="N159" s="206" t="s">
        <v>40</v>
      </c>
      <c r="O159" s="86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09" t="s">
        <v>216</v>
      </c>
      <c r="AT159" s="209" t="s">
        <v>181</v>
      </c>
      <c r="AU159" s="209" t="s">
        <v>77</v>
      </c>
      <c r="AY159" s="19" t="s">
        <v>180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9" t="s">
        <v>77</v>
      </c>
      <c r="BK159" s="210">
        <f>ROUND(I159*H159,2)</f>
        <v>0</v>
      </c>
      <c r="BL159" s="19" t="s">
        <v>216</v>
      </c>
      <c r="BM159" s="209" t="s">
        <v>617</v>
      </c>
    </row>
    <row r="160" s="2" customFormat="1">
      <c r="A160" s="40"/>
      <c r="B160" s="41"/>
      <c r="C160" s="42"/>
      <c r="D160" s="213" t="s">
        <v>217</v>
      </c>
      <c r="E160" s="42"/>
      <c r="F160" s="234" t="s">
        <v>1774</v>
      </c>
      <c r="G160" s="42"/>
      <c r="H160" s="42"/>
      <c r="I160" s="235"/>
      <c r="J160" s="42"/>
      <c r="K160" s="42"/>
      <c r="L160" s="46"/>
      <c r="M160" s="236"/>
      <c r="N160" s="237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217</v>
      </c>
      <c r="AU160" s="19" t="s">
        <v>77</v>
      </c>
    </row>
    <row r="161" s="2" customFormat="1" ht="16.5" customHeight="1">
      <c r="A161" s="40"/>
      <c r="B161" s="41"/>
      <c r="C161" s="198" t="s">
        <v>386</v>
      </c>
      <c r="D161" s="198" t="s">
        <v>181</v>
      </c>
      <c r="E161" s="199" t="s">
        <v>1777</v>
      </c>
      <c r="F161" s="200" t="s">
        <v>1778</v>
      </c>
      <c r="G161" s="201" t="s">
        <v>1556</v>
      </c>
      <c r="H161" s="202">
        <v>30</v>
      </c>
      <c r="I161" s="203"/>
      <c r="J161" s="204">
        <f>ROUND(I161*H161,2)</f>
        <v>0</v>
      </c>
      <c r="K161" s="200" t="s">
        <v>19</v>
      </c>
      <c r="L161" s="46"/>
      <c r="M161" s="205" t="s">
        <v>19</v>
      </c>
      <c r="N161" s="206" t="s">
        <v>40</v>
      </c>
      <c r="O161" s="86"/>
      <c r="P161" s="207">
        <f>O161*H161</f>
        <v>0</v>
      </c>
      <c r="Q161" s="207">
        <v>0</v>
      </c>
      <c r="R161" s="207">
        <f>Q161*H161</f>
        <v>0</v>
      </c>
      <c r="S161" s="207">
        <v>0</v>
      </c>
      <c r="T161" s="208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09" t="s">
        <v>216</v>
      </c>
      <c r="AT161" s="209" t="s">
        <v>181</v>
      </c>
      <c r="AU161" s="209" t="s">
        <v>77</v>
      </c>
      <c r="AY161" s="19" t="s">
        <v>180</v>
      </c>
      <c r="BE161" s="210">
        <f>IF(N161="základní",J161,0)</f>
        <v>0</v>
      </c>
      <c r="BF161" s="210">
        <f>IF(N161="snížená",J161,0)</f>
        <v>0</v>
      </c>
      <c r="BG161" s="210">
        <f>IF(N161="zákl. přenesená",J161,0)</f>
        <v>0</v>
      </c>
      <c r="BH161" s="210">
        <f>IF(N161="sníž. přenesená",J161,0)</f>
        <v>0</v>
      </c>
      <c r="BI161" s="210">
        <f>IF(N161="nulová",J161,0)</f>
        <v>0</v>
      </c>
      <c r="BJ161" s="19" t="s">
        <v>77</v>
      </c>
      <c r="BK161" s="210">
        <f>ROUND(I161*H161,2)</f>
        <v>0</v>
      </c>
      <c r="BL161" s="19" t="s">
        <v>216</v>
      </c>
      <c r="BM161" s="209" t="s">
        <v>621</v>
      </c>
    </row>
    <row r="162" s="2" customFormat="1" ht="16.5" customHeight="1">
      <c r="A162" s="40"/>
      <c r="B162" s="41"/>
      <c r="C162" s="198" t="s">
        <v>624</v>
      </c>
      <c r="D162" s="198" t="s">
        <v>181</v>
      </c>
      <c r="E162" s="199" t="s">
        <v>1779</v>
      </c>
      <c r="F162" s="200" t="s">
        <v>1780</v>
      </c>
      <c r="G162" s="201" t="s">
        <v>1556</v>
      </c>
      <c r="H162" s="202">
        <v>4</v>
      </c>
      <c r="I162" s="203"/>
      <c r="J162" s="204">
        <f>ROUND(I162*H162,2)</f>
        <v>0</v>
      </c>
      <c r="K162" s="200" t="s">
        <v>19</v>
      </c>
      <c r="L162" s="46"/>
      <c r="M162" s="205" t="s">
        <v>19</v>
      </c>
      <c r="N162" s="206" t="s">
        <v>40</v>
      </c>
      <c r="O162" s="86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9" t="s">
        <v>216</v>
      </c>
      <c r="AT162" s="209" t="s">
        <v>181</v>
      </c>
      <c r="AU162" s="209" t="s">
        <v>77</v>
      </c>
      <c r="AY162" s="19" t="s">
        <v>180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9" t="s">
        <v>77</v>
      </c>
      <c r="BK162" s="210">
        <f>ROUND(I162*H162,2)</f>
        <v>0</v>
      </c>
      <c r="BL162" s="19" t="s">
        <v>216</v>
      </c>
      <c r="BM162" s="209" t="s">
        <v>627</v>
      </c>
    </row>
    <row r="163" s="2" customFormat="1" ht="24.15" customHeight="1">
      <c r="A163" s="40"/>
      <c r="B163" s="41"/>
      <c r="C163" s="198" t="s">
        <v>392</v>
      </c>
      <c r="D163" s="198" t="s">
        <v>181</v>
      </c>
      <c r="E163" s="199" t="s">
        <v>1781</v>
      </c>
      <c r="F163" s="200" t="s">
        <v>1782</v>
      </c>
      <c r="G163" s="201" t="s">
        <v>823</v>
      </c>
      <c r="H163" s="271"/>
      <c r="I163" s="203"/>
      <c r="J163" s="204">
        <f>ROUND(I163*H163,2)</f>
        <v>0</v>
      </c>
      <c r="K163" s="200" t="s">
        <v>19</v>
      </c>
      <c r="L163" s="46"/>
      <c r="M163" s="205" t="s">
        <v>19</v>
      </c>
      <c r="N163" s="206" t="s">
        <v>40</v>
      </c>
      <c r="O163" s="86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09" t="s">
        <v>216</v>
      </c>
      <c r="AT163" s="209" t="s">
        <v>181</v>
      </c>
      <c r="AU163" s="209" t="s">
        <v>77</v>
      </c>
      <c r="AY163" s="19" t="s">
        <v>180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9" t="s">
        <v>77</v>
      </c>
      <c r="BK163" s="210">
        <f>ROUND(I163*H163,2)</f>
        <v>0</v>
      </c>
      <c r="BL163" s="19" t="s">
        <v>216</v>
      </c>
      <c r="BM163" s="209" t="s">
        <v>630</v>
      </c>
    </row>
    <row r="164" s="11" customFormat="1" ht="25.92" customHeight="1">
      <c r="A164" s="11"/>
      <c r="B164" s="184"/>
      <c r="C164" s="185"/>
      <c r="D164" s="186" t="s">
        <v>68</v>
      </c>
      <c r="E164" s="187" t="s">
        <v>1783</v>
      </c>
      <c r="F164" s="187" t="s">
        <v>1784</v>
      </c>
      <c r="G164" s="185"/>
      <c r="H164" s="185"/>
      <c r="I164" s="188"/>
      <c r="J164" s="189">
        <f>BK164</f>
        <v>0</v>
      </c>
      <c r="K164" s="185"/>
      <c r="L164" s="190"/>
      <c r="M164" s="191"/>
      <c r="N164" s="192"/>
      <c r="O164" s="192"/>
      <c r="P164" s="193">
        <f>SUM(P165:P202)</f>
        <v>0</v>
      </c>
      <c r="Q164" s="192"/>
      <c r="R164" s="193">
        <f>SUM(R165:R202)</f>
        <v>0</v>
      </c>
      <c r="S164" s="192"/>
      <c r="T164" s="194">
        <f>SUM(T165:T202)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195" t="s">
        <v>79</v>
      </c>
      <c r="AT164" s="196" t="s">
        <v>68</v>
      </c>
      <c r="AU164" s="196" t="s">
        <v>69</v>
      </c>
      <c r="AY164" s="195" t="s">
        <v>180</v>
      </c>
      <c r="BK164" s="197">
        <f>SUM(BK165:BK202)</f>
        <v>0</v>
      </c>
    </row>
    <row r="165" s="2" customFormat="1" ht="24.15" customHeight="1">
      <c r="A165" s="40"/>
      <c r="B165" s="41"/>
      <c r="C165" s="198" t="s">
        <v>634</v>
      </c>
      <c r="D165" s="198" t="s">
        <v>181</v>
      </c>
      <c r="E165" s="199" t="s">
        <v>1785</v>
      </c>
      <c r="F165" s="200" t="s">
        <v>1786</v>
      </c>
      <c r="G165" s="201" t="s">
        <v>1556</v>
      </c>
      <c r="H165" s="202">
        <v>1</v>
      </c>
      <c r="I165" s="203"/>
      <c r="J165" s="204">
        <f>ROUND(I165*H165,2)</f>
        <v>0</v>
      </c>
      <c r="K165" s="200" t="s">
        <v>19</v>
      </c>
      <c r="L165" s="46"/>
      <c r="M165" s="205" t="s">
        <v>19</v>
      </c>
      <c r="N165" s="206" t="s">
        <v>40</v>
      </c>
      <c r="O165" s="86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9" t="s">
        <v>216</v>
      </c>
      <c r="AT165" s="209" t="s">
        <v>181</v>
      </c>
      <c r="AU165" s="209" t="s">
        <v>77</v>
      </c>
      <c r="AY165" s="19" t="s">
        <v>180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9" t="s">
        <v>77</v>
      </c>
      <c r="BK165" s="210">
        <f>ROUND(I165*H165,2)</f>
        <v>0</v>
      </c>
      <c r="BL165" s="19" t="s">
        <v>216</v>
      </c>
      <c r="BM165" s="209" t="s">
        <v>637</v>
      </c>
    </row>
    <row r="166" s="2" customFormat="1" ht="24.15" customHeight="1">
      <c r="A166" s="40"/>
      <c r="B166" s="41"/>
      <c r="C166" s="198" t="s">
        <v>397</v>
      </c>
      <c r="D166" s="198" t="s">
        <v>181</v>
      </c>
      <c r="E166" s="199" t="s">
        <v>1787</v>
      </c>
      <c r="F166" s="200" t="s">
        <v>1788</v>
      </c>
      <c r="G166" s="201" t="s">
        <v>1556</v>
      </c>
      <c r="H166" s="202">
        <v>1</v>
      </c>
      <c r="I166" s="203"/>
      <c r="J166" s="204">
        <f>ROUND(I166*H166,2)</f>
        <v>0</v>
      </c>
      <c r="K166" s="200" t="s">
        <v>19</v>
      </c>
      <c r="L166" s="46"/>
      <c r="M166" s="205" t="s">
        <v>19</v>
      </c>
      <c r="N166" s="206" t="s">
        <v>40</v>
      </c>
      <c r="O166" s="86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09" t="s">
        <v>216</v>
      </c>
      <c r="AT166" s="209" t="s">
        <v>181</v>
      </c>
      <c r="AU166" s="209" t="s">
        <v>77</v>
      </c>
      <c r="AY166" s="19" t="s">
        <v>180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9" t="s">
        <v>77</v>
      </c>
      <c r="BK166" s="210">
        <f>ROUND(I166*H166,2)</f>
        <v>0</v>
      </c>
      <c r="BL166" s="19" t="s">
        <v>216</v>
      </c>
      <c r="BM166" s="209" t="s">
        <v>647</v>
      </c>
    </row>
    <row r="167" s="2" customFormat="1" ht="24.15" customHeight="1">
      <c r="A167" s="40"/>
      <c r="B167" s="41"/>
      <c r="C167" s="198" t="s">
        <v>666</v>
      </c>
      <c r="D167" s="198" t="s">
        <v>181</v>
      </c>
      <c r="E167" s="199" t="s">
        <v>1789</v>
      </c>
      <c r="F167" s="200" t="s">
        <v>1790</v>
      </c>
      <c r="G167" s="201" t="s">
        <v>1556</v>
      </c>
      <c r="H167" s="202">
        <v>18</v>
      </c>
      <c r="I167" s="203"/>
      <c r="J167" s="204">
        <f>ROUND(I167*H167,2)</f>
        <v>0</v>
      </c>
      <c r="K167" s="200" t="s">
        <v>19</v>
      </c>
      <c r="L167" s="46"/>
      <c r="M167" s="205" t="s">
        <v>19</v>
      </c>
      <c r="N167" s="206" t="s">
        <v>40</v>
      </c>
      <c r="O167" s="86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9" t="s">
        <v>216</v>
      </c>
      <c r="AT167" s="209" t="s">
        <v>181</v>
      </c>
      <c r="AU167" s="209" t="s">
        <v>77</v>
      </c>
      <c r="AY167" s="19" t="s">
        <v>180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9" t="s">
        <v>77</v>
      </c>
      <c r="BK167" s="210">
        <f>ROUND(I167*H167,2)</f>
        <v>0</v>
      </c>
      <c r="BL167" s="19" t="s">
        <v>216</v>
      </c>
      <c r="BM167" s="209" t="s">
        <v>942</v>
      </c>
    </row>
    <row r="168" s="2" customFormat="1" ht="37.8" customHeight="1">
      <c r="A168" s="40"/>
      <c r="B168" s="41"/>
      <c r="C168" s="198" t="s">
        <v>472</v>
      </c>
      <c r="D168" s="198" t="s">
        <v>181</v>
      </c>
      <c r="E168" s="199" t="s">
        <v>1791</v>
      </c>
      <c r="F168" s="200" t="s">
        <v>1792</v>
      </c>
      <c r="G168" s="201" t="s">
        <v>1556</v>
      </c>
      <c r="H168" s="202">
        <v>1</v>
      </c>
      <c r="I168" s="203"/>
      <c r="J168" s="204">
        <f>ROUND(I168*H168,2)</f>
        <v>0</v>
      </c>
      <c r="K168" s="200" t="s">
        <v>19</v>
      </c>
      <c r="L168" s="46"/>
      <c r="M168" s="205" t="s">
        <v>19</v>
      </c>
      <c r="N168" s="206" t="s">
        <v>40</v>
      </c>
      <c r="O168" s="86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9" t="s">
        <v>216</v>
      </c>
      <c r="AT168" s="209" t="s">
        <v>181</v>
      </c>
      <c r="AU168" s="209" t="s">
        <v>77</v>
      </c>
      <c r="AY168" s="19" t="s">
        <v>180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9" t="s">
        <v>77</v>
      </c>
      <c r="BK168" s="210">
        <f>ROUND(I168*H168,2)</f>
        <v>0</v>
      </c>
      <c r="BL168" s="19" t="s">
        <v>216</v>
      </c>
      <c r="BM168" s="209" t="s">
        <v>669</v>
      </c>
    </row>
    <row r="169" s="2" customFormat="1" ht="16.5" customHeight="1">
      <c r="A169" s="40"/>
      <c r="B169" s="41"/>
      <c r="C169" s="198" t="s">
        <v>693</v>
      </c>
      <c r="D169" s="198" t="s">
        <v>181</v>
      </c>
      <c r="E169" s="199" t="s">
        <v>1793</v>
      </c>
      <c r="F169" s="200" t="s">
        <v>1794</v>
      </c>
      <c r="G169" s="201" t="s">
        <v>1556</v>
      </c>
      <c r="H169" s="202">
        <v>7</v>
      </c>
      <c r="I169" s="203"/>
      <c r="J169" s="204">
        <f>ROUND(I169*H169,2)</f>
        <v>0</v>
      </c>
      <c r="K169" s="200" t="s">
        <v>19</v>
      </c>
      <c r="L169" s="46"/>
      <c r="M169" s="205" t="s">
        <v>19</v>
      </c>
      <c r="N169" s="206" t="s">
        <v>40</v>
      </c>
      <c r="O169" s="86"/>
      <c r="P169" s="207">
        <f>O169*H169</f>
        <v>0</v>
      </c>
      <c r="Q169" s="207">
        <v>0</v>
      </c>
      <c r="R169" s="207">
        <f>Q169*H169</f>
        <v>0</v>
      </c>
      <c r="S169" s="207">
        <v>0</v>
      </c>
      <c r="T169" s="208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09" t="s">
        <v>216</v>
      </c>
      <c r="AT169" s="209" t="s">
        <v>181</v>
      </c>
      <c r="AU169" s="209" t="s">
        <v>77</v>
      </c>
      <c r="AY169" s="19" t="s">
        <v>180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9" t="s">
        <v>77</v>
      </c>
      <c r="BK169" s="210">
        <f>ROUND(I169*H169,2)</f>
        <v>0</v>
      </c>
      <c r="BL169" s="19" t="s">
        <v>216</v>
      </c>
      <c r="BM169" s="209" t="s">
        <v>980</v>
      </c>
    </row>
    <row r="170" s="2" customFormat="1" ht="24.15" customHeight="1">
      <c r="A170" s="40"/>
      <c r="B170" s="41"/>
      <c r="C170" s="198" t="s">
        <v>527</v>
      </c>
      <c r="D170" s="198" t="s">
        <v>181</v>
      </c>
      <c r="E170" s="199" t="s">
        <v>1795</v>
      </c>
      <c r="F170" s="200" t="s">
        <v>1796</v>
      </c>
      <c r="G170" s="201" t="s">
        <v>1556</v>
      </c>
      <c r="H170" s="202">
        <v>9</v>
      </c>
      <c r="I170" s="203"/>
      <c r="J170" s="204">
        <f>ROUND(I170*H170,2)</f>
        <v>0</v>
      </c>
      <c r="K170" s="200" t="s">
        <v>19</v>
      </c>
      <c r="L170" s="46"/>
      <c r="M170" s="205" t="s">
        <v>19</v>
      </c>
      <c r="N170" s="206" t="s">
        <v>40</v>
      </c>
      <c r="O170" s="86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9" t="s">
        <v>216</v>
      </c>
      <c r="AT170" s="209" t="s">
        <v>181</v>
      </c>
      <c r="AU170" s="209" t="s">
        <v>77</v>
      </c>
      <c r="AY170" s="19" t="s">
        <v>180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9" t="s">
        <v>77</v>
      </c>
      <c r="BK170" s="210">
        <f>ROUND(I170*H170,2)</f>
        <v>0</v>
      </c>
      <c r="BL170" s="19" t="s">
        <v>216</v>
      </c>
      <c r="BM170" s="209" t="s">
        <v>705</v>
      </c>
    </row>
    <row r="171" s="2" customFormat="1" ht="24.15" customHeight="1">
      <c r="A171" s="40"/>
      <c r="B171" s="41"/>
      <c r="C171" s="198" t="s">
        <v>708</v>
      </c>
      <c r="D171" s="198" t="s">
        <v>181</v>
      </c>
      <c r="E171" s="199" t="s">
        <v>1797</v>
      </c>
      <c r="F171" s="200" t="s">
        <v>1798</v>
      </c>
      <c r="G171" s="201" t="s">
        <v>1556</v>
      </c>
      <c r="H171" s="202">
        <v>8</v>
      </c>
      <c r="I171" s="203"/>
      <c r="J171" s="204">
        <f>ROUND(I171*H171,2)</f>
        <v>0</v>
      </c>
      <c r="K171" s="200" t="s">
        <v>19</v>
      </c>
      <c r="L171" s="46"/>
      <c r="M171" s="205" t="s">
        <v>19</v>
      </c>
      <c r="N171" s="206" t="s">
        <v>40</v>
      </c>
      <c r="O171" s="86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09" t="s">
        <v>216</v>
      </c>
      <c r="AT171" s="209" t="s">
        <v>181</v>
      </c>
      <c r="AU171" s="209" t="s">
        <v>77</v>
      </c>
      <c r="AY171" s="19" t="s">
        <v>180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9" t="s">
        <v>77</v>
      </c>
      <c r="BK171" s="210">
        <f>ROUND(I171*H171,2)</f>
        <v>0</v>
      </c>
      <c r="BL171" s="19" t="s">
        <v>216</v>
      </c>
      <c r="BM171" s="209" t="s">
        <v>711</v>
      </c>
    </row>
    <row r="172" s="2" customFormat="1" ht="24.15" customHeight="1">
      <c r="A172" s="40"/>
      <c r="B172" s="41"/>
      <c r="C172" s="198" t="s">
        <v>531</v>
      </c>
      <c r="D172" s="198" t="s">
        <v>181</v>
      </c>
      <c r="E172" s="199" t="s">
        <v>1799</v>
      </c>
      <c r="F172" s="200" t="s">
        <v>1800</v>
      </c>
      <c r="G172" s="201" t="s">
        <v>1556</v>
      </c>
      <c r="H172" s="202">
        <v>4</v>
      </c>
      <c r="I172" s="203"/>
      <c r="J172" s="204">
        <f>ROUND(I172*H172,2)</f>
        <v>0</v>
      </c>
      <c r="K172" s="200" t="s">
        <v>19</v>
      </c>
      <c r="L172" s="46"/>
      <c r="M172" s="205" t="s">
        <v>19</v>
      </c>
      <c r="N172" s="206" t="s">
        <v>40</v>
      </c>
      <c r="O172" s="86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216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216</v>
      </c>
      <c r="BM172" s="209" t="s">
        <v>717</v>
      </c>
    </row>
    <row r="173" s="2" customFormat="1" ht="24.15" customHeight="1">
      <c r="A173" s="40"/>
      <c r="B173" s="41"/>
      <c r="C173" s="198" t="s">
        <v>718</v>
      </c>
      <c r="D173" s="198" t="s">
        <v>181</v>
      </c>
      <c r="E173" s="199" t="s">
        <v>1801</v>
      </c>
      <c r="F173" s="200" t="s">
        <v>1802</v>
      </c>
      <c r="G173" s="201" t="s">
        <v>1556</v>
      </c>
      <c r="H173" s="202">
        <v>4</v>
      </c>
      <c r="I173" s="203"/>
      <c r="J173" s="204">
        <f>ROUND(I173*H173,2)</f>
        <v>0</v>
      </c>
      <c r="K173" s="200" t="s">
        <v>19</v>
      </c>
      <c r="L173" s="46"/>
      <c r="M173" s="205" t="s">
        <v>19</v>
      </c>
      <c r="N173" s="206" t="s">
        <v>40</v>
      </c>
      <c r="O173" s="86"/>
      <c r="P173" s="207">
        <f>O173*H173</f>
        <v>0</v>
      </c>
      <c r="Q173" s="207">
        <v>0</v>
      </c>
      <c r="R173" s="207">
        <f>Q173*H173</f>
        <v>0</v>
      </c>
      <c r="S173" s="207">
        <v>0</v>
      </c>
      <c r="T173" s="208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09" t="s">
        <v>216</v>
      </c>
      <c r="AT173" s="209" t="s">
        <v>181</v>
      </c>
      <c r="AU173" s="209" t="s">
        <v>77</v>
      </c>
      <c r="AY173" s="19" t="s">
        <v>180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9" t="s">
        <v>77</v>
      </c>
      <c r="BK173" s="210">
        <f>ROUND(I173*H173,2)</f>
        <v>0</v>
      </c>
      <c r="BL173" s="19" t="s">
        <v>216</v>
      </c>
      <c r="BM173" s="209" t="s">
        <v>721</v>
      </c>
    </row>
    <row r="174" s="2" customFormat="1" ht="24.15" customHeight="1">
      <c r="A174" s="40"/>
      <c r="B174" s="41"/>
      <c r="C174" s="198" t="s">
        <v>536</v>
      </c>
      <c r="D174" s="198" t="s">
        <v>181</v>
      </c>
      <c r="E174" s="199" t="s">
        <v>1803</v>
      </c>
      <c r="F174" s="200" t="s">
        <v>1804</v>
      </c>
      <c r="G174" s="201" t="s">
        <v>1556</v>
      </c>
      <c r="H174" s="202">
        <v>12</v>
      </c>
      <c r="I174" s="203"/>
      <c r="J174" s="204">
        <f>ROUND(I174*H174,2)</f>
        <v>0</v>
      </c>
      <c r="K174" s="200" t="s">
        <v>19</v>
      </c>
      <c r="L174" s="46"/>
      <c r="M174" s="205" t="s">
        <v>19</v>
      </c>
      <c r="N174" s="206" t="s">
        <v>40</v>
      </c>
      <c r="O174" s="86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9" t="s">
        <v>216</v>
      </c>
      <c r="AT174" s="209" t="s">
        <v>181</v>
      </c>
      <c r="AU174" s="209" t="s">
        <v>77</v>
      </c>
      <c r="AY174" s="19" t="s">
        <v>180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9" t="s">
        <v>77</v>
      </c>
      <c r="BK174" s="210">
        <f>ROUND(I174*H174,2)</f>
        <v>0</v>
      </c>
      <c r="BL174" s="19" t="s">
        <v>216</v>
      </c>
      <c r="BM174" s="209" t="s">
        <v>724</v>
      </c>
    </row>
    <row r="175" s="2" customFormat="1" ht="24.15" customHeight="1">
      <c r="A175" s="40"/>
      <c r="B175" s="41"/>
      <c r="C175" s="198" t="s">
        <v>725</v>
      </c>
      <c r="D175" s="198" t="s">
        <v>181</v>
      </c>
      <c r="E175" s="199" t="s">
        <v>1805</v>
      </c>
      <c r="F175" s="200" t="s">
        <v>1806</v>
      </c>
      <c r="G175" s="201" t="s">
        <v>1556</v>
      </c>
      <c r="H175" s="202">
        <v>2</v>
      </c>
      <c r="I175" s="203"/>
      <c r="J175" s="204">
        <f>ROUND(I175*H175,2)</f>
        <v>0</v>
      </c>
      <c r="K175" s="200" t="s">
        <v>19</v>
      </c>
      <c r="L175" s="46"/>
      <c r="M175" s="205" t="s">
        <v>19</v>
      </c>
      <c r="N175" s="206" t="s">
        <v>40</v>
      </c>
      <c r="O175" s="86"/>
      <c r="P175" s="207">
        <f>O175*H175</f>
        <v>0</v>
      </c>
      <c r="Q175" s="207">
        <v>0</v>
      </c>
      <c r="R175" s="207">
        <f>Q175*H175</f>
        <v>0</v>
      </c>
      <c r="S175" s="207">
        <v>0</v>
      </c>
      <c r="T175" s="208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09" t="s">
        <v>216</v>
      </c>
      <c r="AT175" s="209" t="s">
        <v>181</v>
      </c>
      <c r="AU175" s="209" t="s">
        <v>77</v>
      </c>
      <c r="AY175" s="19" t="s">
        <v>180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9" t="s">
        <v>77</v>
      </c>
      <c r="BK175" s="210">
        <f>ROUND(I175*H175,2)</f>
        <v>0</v>
      </c>
      <c r="BL175" s="19" t="s">
        <v>216</v>
      </c>
      <c r="BM175" s="209" t="s">
        <v>728</v>
      </c>
    </row>
    <row r="176" s="2" customFormat="1" ht="24.15" customHeight="1">
      <c r="A176" s="40"/>
      <c r="B176" s="41"/>
      <c r="C176" s="198" t="s">
        <v>541</v>
      </c>
      <c r="D176" s="198" t="s">
        <v>181</v>
      </c>
      <c r="E176" s="199" t="s">
        <v>1807</v>
      </c>
      <c r="F176" s="200" t="s">
        <v>1808</v>
      </c>
      <c r="G176" s="201" t="s">
        <v>1556</v>
      </c>
      <c r="H176" s="202">
        <v>2</v>
      </c>
      <c r="I176" s="203"/>
      <c r="J176" s="204">
        <f>ROUND(I176*H176,2)</f>
        <v>0</v>
      </c>
      <c r="K176" s="200" t="s">
        <v>19</v>
      </c>
      <c r="L176" s="46"/>
      <c r="M176" s="205" t="s">
        <v>19</v>
      </c>
      <c r="N176" s="206" t="s">
        <v>40</v>
      </c>
      <c r="O176" s="86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09" t="s">
        <v>216</v>
      </c>
      <c r="AT176" s="209" t="s">
        <v>181</v>
      </c>
      <c r="AU176" s="209" t="s">
        <v>77</v>
      </c>
      <c r="AY176" s="19" t="s">
        <v>180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9" t="s">
        <v>77</v>
      </c>
      <c r="BK176" s="210">
        <f>ROUND(I176*H176,2)</f>
        <v>0</v>
      </c>
      <c r="BL176" s="19" t="s">
        <v>216</v>
      </c>
      <c r="BM176" s="209" t="s">
        <v>731</v>
      </c>
    </row>
    <row r="177" s="2" customFormat="1" ht="24.15" customHeight="1">
      <c r="A177" s="40"/>
      <c r="B177" s="41"/>
      <c r="C177" s="198" t="s">
        <v>732</v>
      </c>
      <c r="D177" s="198" t="s">
        <v>181</v>
      </c>
      <c r="E177" s="199" t="s">
        <v>1809</v>
      </c>
      <c r="F177" s="200" t="s">
        <v>1810</v>
      </c>
      <c r="G177" s="201" t="s">
        <v>1556</v>
      </c>
      <c r="H177" s="202">
        <v>1</v>
      </c>
      <c r="I177" s="203"/>
      <c r="J177" s="204">
        <f>ROUND(I177*H177,2)</f>
        <v>0</v>
      </c>
      <c r="K177" s="200" t="s">
        <v>19</v>
      </c>
      <c r="L177" s="46"/>
      <c r="M177" s="205" t="s">
        <v>19</v>
      </c>
      <c r="N177" s="206" t="s">
        <v>40</v>
      </c>
      <c r="O177" s="86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09" t="s">
        <v>216</v>
      </c>
      <c r="AT177" s="209" t="s">
        <v>181</v>
      </c>
      <c r="AU177" s="209" t="s">
        <v>77</v>
      </c>
      <c r="AY177" s="19" t="s">
        <v>180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9" t="s">
        <v>77</v>
      </c>
      <c r="BK177" s="210">
        <f>ROUND(I177*H177,2)</f>
        <v>0</v>
      </c>
      <c r="BL177" s="19" t="s">
        <v>216</v>
      </c>
      <c r="BM177" s="209" t="s">
        <v>735</v>
      </c>
    </row>
    <row r="178" s="2" customFormat="1" ht="24.15" customHeight="1">
      <c r="A178" s="40"/>
      <c r="B178" s="41"/>
      <c r="C178" s="198" t="s">
        <v>545</v>
      </c>
      <c r="D178" s="198" t="s">
        <v>181</v>
      </c>
      <c r="E178" s="199" t="s">
        <v>1811</v>
      </c>
      <c r="F178" s="200" t="s">
        <v>1812</v>
      </c>
      <c r="G178" s="201" t="s">
        <v>1556</v>
      </c>
      <c r="H178" s="202">
        <v>3</v>
      </c>
      <c r="I178" s="203"/>
      <c r="J178" s="204">
        <f>ROUND(I178*H178,2)</f>
        <v>0</v>
      </c>
      <c r="K178" s="200" t="s">
        <v>19</v>
      </c>
      <c r="L178" s="46"/>
      <c r="M178" s="205" t="s">
        <v>19</v>
      </c>
      <c r="N178" s="206" t="s">
        <v>40</v>
      </c>
      <c r="O178" s="86"/>
      <c r="P178" s="207">
        <f>O178*H178</f>
        <v>0</v>
      </c>
      <c r="Q178" s="207">
        <v>0</v>
      </c>
      <c r="R178" s="207">
        <f>Q178*H178</f>
        <v>0</v>
      </c>
      <c r="S178" s="207">
        <v>0</v>
      </c>
      <c r="T178" s="208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09" t="s">
        <v>216</v>
      </c>
      <c r="AT178" s="209" t="s">
        <v>181</v>
      </c>
      <c r="AU178" s="209" t="s">
        <v>77</v>
      </c>
      <c r="AY178" s="19" t="s">
        <v>180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9" t="s">
        <v>77</v>
      </c>
      <c r="BK178" s="210">
        <f>ROUND(I178*H178,2)</f>
        <v>0</v>
      </c>
      <c r="BL178" s="19" t="s">
        <v>216</v>
      </c>
      <c r="BM178" s="209" t="s">
        <v>738</v>
      </c>
    </row>
    <row r="179" s="2" customFormat="1" ht="24.15" customHeight="1">
      <c r="A179" s="40"/>
      <c r="B179" s="41"/>
      <c r="C179" s="198" t="s">
        <v>612</v>
      </c>
      <c r="D179" s="198" t="s">
        <v>181</v>
      </c>
      <c r="E179" s="199" t="s">
        <v>1813</v>
      </c>
      <c r="F179" s="200" t="s">
        <v>1814</v>
      </c>
      <c r="G179" s="201" t="s">
        <v>1556</v>
      </c>
      <c r="H179" s="202">
        <v>8</v>
      </c>
      <c r="I179" s="203"/>
      <c r="J179" s="204">
        <f>ROUND(I179*H179,2)</f>
        <v>0</v>
      </c>
      <c r="K179" s="200" t="s">
        <v>19</v>
      </c>
      <c r="L179" s="46"/>
      <c r="M179" s="205" t="s">
        <v>19</v>
      </c>
      <c r="N179" s="206" t="s">
        <v>40</v>
      </c>
      <c r="O179" s="86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09" t="s">
        <v>216</v>
      </c>
      <c r="AT179" s="209" t="s">
        <v>181</v>
      </c>
      <c r="AU179" s="209" t="s">
        <v>77</v>
      </c>
      <c r="AY179" s="19" t="s">
        <v>180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9" t="s">
        <v>77</v>
      </c>
      <c r="BK179" s="210">
        <f>ROUND(I179*H179,2)</f>
        <v>0</v>
      </c>
      <c r="BL179" s="19" t="s">
        <v>216</v>
      </c>
      <c r="BM179" s="209" t="s">
        <v>742</v>
      </c>
    </row>
    <row r="180" s="2" customFormat="1" ht="24.15" customHeight="1">
      <c r="A180" s="40"/>
      <c r="B180" s="41"/>
      <c r="C180" s="198" t="s">
        <v>553</v>
      </c>
      <c r="D180" s="198" t="s">
        <v>181</v>
      </c>
      <c r="E180" s="199" t="s">
        <v>1815</v>
      </c>
      <c r="F180" s="200" t="s">
        <v>1816</v>
      </c>
      <c r="G180" s="201" t="s">
        <v>1556</v>
      </c>
      <c r="H180" s="202">
        <v>10</v>
      </c>
      <c r="I180" s="203"/>
      <c r="J180" s="204">
        <f>ROUND(I180*H180,2)</f>
        <v>0</v>
      </c>
      <c r="K180" s="200" t="s">
        <v>19</v>
      </c>
      <c r="L180" s="46"/>
      <c r="M180" s="205" t="s">
        <v>19</v>
      </c>
      <c r="N180" s="206" t="s">
        <v>40</v>
      </c>
      <c r="O180" s="86"/>
      <c r="P180" s="207">
        <f>O180*H180</f>
        <v>0</v>
      </c>
      <c r="Q180" s="207">
        <v>0</v>
      </c>
      <c r="R180" s="207">
        <f>Q180*H180</f>
        <v>0</v>
      </c>
      <c r="S180" s="207">
        <v>0</v>
      </c>
      <c r="T180" s="208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09" t="s">
        <v>216</v>
      </c>
      <c r="AT180" s="209" t="s">
        <v>181</v>
      </c>
      <c r="AU180" s="209" t="s">
        <v>77</v>
      </c>
      <c r="AY180" s="19" t="s">
        <v>180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9" t="s">
        <v>77</v>
      </c>
      <c r="BK180" s="210">
        <f>ROUND(I180*H180,2)</f>
        <v>0</v>
      </c>
      <c r="BL180" s="19" t="s">
        <v>216</v>
      </c>
      <c r="BM180" s="209" t="s">
        <v>746</v>
      </c>
    </row>
    <row r="181" s="2" customFormat="1" ht="24.15" customHeight="1">
      <c r="A181" s="40"/>
      <c r="B181" s="41"/>
      <c r="C181" s="198" t="s">
        <v>643</v>
      </c>
      <c r="D181" s="198" t="s">
        <v>181</v>
      </c>
      <c r="E181" s="199" t="s">
        <v>1817</v>
      </c>
      <c r="F181" s="200" t="s">
        <v>1818</v>
      </c>
      <c r="G181" s="201" t="s">
        <v>1556</v>
      </c>
      <c r="H181" s="202">
        <v>40</v>
      </c>
      <c r="I181" s="203"/>
      <c r="J181" s="204">
        <f>ROUND(I181*H181,2)</f>
        <v>0</v>
      </c>
      <c r="K181" s="200" t="s">
        <v>19</v>
      </c>
      <c r="L181" s="46"/>
      <c r="M181" s="205" t="s">
        <v>19</v>
      </c>
      <c r="N181" s="206" t="s">
        <v>40</v>
      </c>
      <c r="O181" s="86"/>
      <c r="P181" s="207">
        <f>O181*H181</f>
        <v>0</v>
      </c>
      <c r="Q181" s="207">
        <v>0</v>
      </c>
      <c r="R181" s="207">
        <f>Q181*H181</f>
        <v>0</v>
      </c>
      <c r="S181" s="207">
        <v>0</v>
      </c>
      <c r="T181" s="208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09" t="s">
        <v>216</v>
      </c>
      <c r="AT181" s="209" t="s">
        <v>181</v>
      </c>
      <c r="AU181" s="209" t="s">
        <v>77</v>
      </c>
      <c r="AY181" s="19" t="s">
        <v>180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9" t="s">
        <v>77</v>
      </c>
      <c r="BK181" s="210">
        <f>ROUND(I181*H181,2)</f>
        <v>0</v>
      </c>
      <c r="BL181" s="19" t="s">
        <v>216</v>
      </c>
      <c r="BM181" s="209" t="s">
        <v>749</v>
      </c>
    </row>
    <row r="182" s="2" customFormat="1" ht="37.8" customHeight="1">
      <c r="A182" s="40"/>
      <c r="B182" s="41"/>
      <c r="C182" s="198" t="s">
        <v>560</v>
      </c>
      <c r="D182" s="198" t="s">
        <v>181</v>
      </c>
      <c r="E182" s="199" t="s">
        <v>1819</v>
      </c>
      <c r="F182" s="200" t="s">
        <v>1820</v>
      </c>
      <c r="G182" s="201" t="s">
        <v>1556</v>
      </c>
      <c r="H182" s="202">
        <v>1</v>
      </c>
      <c r="I182" s="203"/>
      <c r="J182" s="204">
        <f>ROUND(I182*H182,2)</f>
        <v>0</v>
      </c>
      <c r="K182" s="200" t="s">
        <v>19</v>
      </c>
      <c r="L182" s="46"/>
      <c r="M182" s="205" t="s">
        <v>19</v>
      </c>
      <c r="N182" s="206" t="s">
        <v>40</v>
      </c>
      <c r="O182" s="86"/>
      <c r="P182" s="207">
        <f>O182*H182</f>
        <v>0</v>
      </c>
      <c r="Q182" s="207">
        <v>0</v>
      </c>
      <c r="R182" s="207">
        <f>Q182*H182</f>
        <v>0</v>
      </c>
      <c r="S182" s="207">
        <v>0</v>
      </c>
      <c r="T182" s="208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09" t="s">
        <v>216</v>
      </c>
      <c r="AT182" s="209" t="s">
        <v>181</v>
      </c>
      <c r="AU182" s="209" t="s">
        <v>77</v>
      </c>
      <c r="AY182" s="19" t="s">
        <v>180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9" t="s">
        <v>77</v>
      </c>
      <c r="BK182" s="210">
        <f>ROUND(I182*H182,2)</f>
        <v>0</v>
      </c>
      <c r="BL182" s="19" t="s">
        <v>216</v>
      </c>
      <c r="BM182" s="209" t="s">
        <v>752</v>
      </c>
    </row>
    <row r="183" s="2" customFormat="1" ht="24.15" customHeight="1">
      <c r="A183" s="40"/>
      <c r="B183" s="41"/>
      <c r="C183" s="198" t="s">
        <v>755</v>
      </c>
      <c r="D183" s="198" t="s">
        <v>181</v>
      </c>
      <c r="E183" s="199" t="s">
        <v>1821</v>
      </c>
      <c r="F183" s="200" t="s">
        <v>1822</v>
      </c>
      <c r="G183" s="201" t="s">
        <v>1556</v>
      </c>
      <c r="H183" s="202">
        <v>14</v>
      </c>
      <c r="I183" s="203"/>
      <c r="J183" s="204">
        <f>ROUND(I183*H183,2)</f>
        <v>0</v>
      </c>
      <c r="K183" s="200" t="s">
        <v>19</v>
      </c>
      <c r="L183" s="46"/>
      <c r="M183" s="205" t="s">
        <v>19</v>
      </c>
      <c r="N183" s="206" t="s">
        <v>40</v>
      </c>
      <c r="O183" s="86"/>
      <c r="P183" s="207">
        <f>O183*H183</f>
        <v>0</v>
      </c>
      <c r="Q183" s="207">
        <v>0</v>
      </c>
      <c r="R183" s="207">
        <f>Q183*H183</f>
        <v>0</v>
      </c>
      <c r="S183" s="207">
        <v>0</v>
      </c>
      <c r="T183" s="208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9" t="s">
        <v>216</v>
      </c>
      <c r="AT183" s="209" t="s">
        <v>181</v>
      </c>
      <c r="AU183" s="209" t="s">
        <v>77</v>
      </c>
      <c r="AY183" s="19" t="s">
        <v>180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9" t="s">
        <v>77</v>
      </c>
      <c r="BK183" s="210">
        <f>ROUND(I183*H183,2)</f>
        <v>0</v>
      </c>
      <c r="BL183" s="19" t="s">
        <v>216</v>
      </c>
      <c r="BM183" s="209" t="s">
        <v>758</v>
      </c>
    </row>
    <row r="184" s="2" customFormat="1" ht="24.15" customHeight="1">
      <c r="A184" s="40"/>
      <c r="B184" s="41"/>
      <c r="C184" s="198" t="s">
        <v>566</v>
      </c>
      <c r="D184" s="198" t="s">
        <v>181</v>
      </c>
      <c r="E184" s="199" t="s">
        <v>1823</v>
      </c>
      <c r="F184" s="200" t="s">
        <v>1824</v>
      </c>
      <c r="G184" s="201" t="s">
        <v>1556</v>
      </c>
      <c r="H184" s="202">
        <v>1</v>
      </c>
      <c r="I184" s="203"/>
      <c r="J184" s="204">
        <f>ROUND(I184*H184,2)</f>
        <v>0</v>
      </c>
      <c r="K184" s="200" t="s">
        <v>19</v>
      </c>
      <c r="L184" s="46"/>
      <c r="M184" s="205" t="s">
        <v>19</v>
      </c>
      <c r="N184" s="206" t="s">
        <v>40</v>
      </c>
      <c r="O184" s="86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09" t="s">
        <v>216</v>
      </c>
      <c r="AT184" s="209" t="s">
        <v>181</v>
      </c>
      <c r="AU184" s="209" t="s">
        <v>77</v>
      </c>
      <c r="AY184" s="19" t="s">
        <v>180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9" t="s">
        <v>77</v>
      </c>
      <c r="BK184" s="210">
        <f>ROUND(I184*H184,2)</f>
        <v>0</v>
      </c>
      <c r="BL184" s="19" t="s">
        <v>216</v>
      </c>
      <c r="BM184" s="209" t="s">
        <v>777</v>
      </c>
    </row>
    <row r="185" s="2" customFormat="1" ht="24.15" customHeight="1">
      <c r="A185" s="40"/>
      <c r="B185" s="41"/>
      <c r="C185" s="198" t="s">
        <v>768</v>
      </c>
      <c r="D185" s="198" t="s">
        <v>181</v>
      </c>
      <c r="E185" s="199" t="s">
        <v>1825</v>
      </c>
      <c r="F185" s="200" t="s">
        <v>1826</v>
      </c>
      <c r="G185" s="201" t="s">
        <v>1556</v>
      </c>
      <c r="H185" s="202">
        <v>8</v>
      </c>
      <c r="I185" s="203"/>
      <c r="J185" s="204">
        <f>ROUND(I185*H185,2)</f>
        <v>0</v>
      </c>
      <c r="K185" s="200" t="s">
        <v>19</v>
      </c>
      <c r="L185" s="46"/>
      <c r="M185" s="205" t="s">
        <v>19</v>
      </c>
      <c r="N185" s="206" t="s">
        <v>40</v>
      </c>
      <c r="O185" s="86"/>
      <c r="P185" s="207">
        <f>O185*H185</f>
        <v>0</v>
      </c>
      <c r="Q185" s="207">
        <v>0</v>
      </c>
      <c r="R185" s="207">
        <f>Q185*H185</f>
        <v>0</v>
      </c>
      <c r="S185" s="207">
        <v>0</v>
      </c>
      <c r="T185" s="208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09" t="s">
        <v>216</v>
      </c>
      <c r="AT185" s="209" t="s">
        <v>181</v>
      </c>
      <c r="AU185" s="209" t="s">
        <v>77</v>
      </c>
      <c r="AY185" s="19" t="s">
        <v>180</v>
      </c>
      <c r="BE185" s="210">
        <f>IF(N185="základní",J185,0)</f>
        <v>0</v>
      </c>
      <c r="BF185" s="210">
        <f>IF(N185="snížená",J185,0)</f>
        <v>0</v>
      </c>
      <c r="BG185" s="210">
        <f>IF(N185="zákl. přenesená",J185,0)</f>
        <v>0</v>
      </c>
      <c r="BH185" s="210">
        <f>IF(N185="sníž. přenesená",J185,0)</f>
        <v>0</v>
      </c>
      <c r="BI185" s="210">
        <f>IF(N185="nulová",J185,0)</f>
        <v>0</v>
      </c>
      <c r="BJ185" s="19" t="s">
        <v>77</v>
      </c>
      <c r="BK185" s="210">
        <f>ROUND(I185*H185,2)</f>
        <v>0</v>
      </c>
      <c r="BL185" s="19" t="s">
        <v>216</v>
      </c>
      <c r="BM185" s="209" t="s">
        <v>782</v>
      </c>
    </row>
    <row r="186" s="2" customFormat="1" ht="24.15" customHeight="1">
      <c r="A186" s="40"/>
      <c r="B186" s="41"/>
      <c r="C186" s="198" t="s">
        <v>576</v>
      </c>
      <c r="D186" s="198" t="s">
        <v>181</v>
      </c>
      <c r="E186" s="199" t="s">
        <v>1827</v>
      </c>
      <c r="F186" s="200" t="s">
        <v>1828</v>
      </c>
      <c r="G186" s="201" t="s">
        <v>1556</v>
      </c>
      <c r="H186" s="202">
        <v>1</v>
      </c>
      <c r="I186" s="203"/>
      <c r="J186" s="204">
        <f>ROUND(I186*H186,2)</f>
        <v>0</v>
      </c>
      <c r="K186" s="200" t="s">
        <v>19</v>
      </c>
      <c r="L186" s="46"/>
      <c r="M186" s="205" t="s">
        <v>19</v>
      </c>
      <c r="N186" s="206" t="s">
        <v>40</v>
      </c>
      <c r="O186" s="86"/>
      <c r="P186" s="207">
        <f>O186*H186</f>
        <v>0</v>
      </c>
      <c r="Q186" s="207">
        <v>0</v>
      </c>
      <c r="R186" s="207">
        <f>Q186*H186</f>
        <v>0</v>
      </c>
      <c r="S186" s="207">
        <v>0</v>
      </c>
      <c r="T186" s="208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09" t="s">
        <v>216</v>
      </c>
      <c r="AT186" s="209" t="s">
        <v>181</v>
      </c>
      <c r="AU186" s="209" t="s">
        <v>77</v>
      </c>
      <c r="AY186" s="19" t="s">
        <v>180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9" t="s">
        <v>77</v>
      </c>
      <c r="BK186" s="210">
        <f>ROUND(I186*H186,2)</f>
        <v>0</v>
      </c>
      <c r="BL186" s="19" t="s">
        <v>216</v>
      </c>
      <c r="BM186" s="209" t="s">
        <v>787</v>
      </c>
    </row>
    <row r="187" s="2" customFormat="1" ht="24.15" customHeight="1">
      <c r="A187" s="40"/>
      <c r="B187" s="41"/>
      <c r="C187" s="198" t="s">
        <v>779</v>
      </c>
      <c r="D187" s="198" t="s">
        <v>181</v>
      </c>
      <c r="E187" s="199" t="s">
        <v>1829</v>
      </c>
      <c r="F187" s="200" t="s">
        <v>1830</v>
      </c>
      <c r="G187" s="201" t="s">
        <v>1556</v>
      </c>
      <c r="H187" s="202">
        <v>1</v>
      </c>
      <c r="I187" s="203"/>
      <c r="J187" s="204">
        <f>ROUND(I187*H187,2)</f>
        <v>0</v>
      </c>
      <c r="K187" s="200" t="s">
        <v>19</v>
      </c>
      <c r="L187" s="46"/>
      <c r="M187" s="205" t="s">
        <v>19</v>
      </c>
      <c r="N187" s="206" t="s">
        <v>40</v>
      </c>
      <c r="O187" s="86"/>
      <c r="P187" s="207">
        <f>O187*H187</f>
        <v>0</v>
      </c>
      <c r="Q187" s="207">
        <v>0</v>
      </c>
      <c r="R187" s="207">
        <f>Q187*H187</f>
        <v>0</v>
      </c>
      <c r="S187" s="207">
        <v>0</v>
      </c>
      <c r="T187" s="208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09" t="s">
        <v>216</v>
      </c>
      <c r="AT187" s="209" t="s">
        <v>181</v>
      </c>
      <c r="AU187" s="209" t="s">
        <v>77</v>
      </c>
      <c r="AY187" s="19" t="s">
        <v>180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9" t="s">
        <v>77</v>
      </c>
      <c r="BK187" s="210">
        <f>ROUND(I187*H187,2)</f>
        <v>0</v>
      </c>
      <c r="BL187" s="19" t="s">
        <v>216</v>
      </c>
      <c r="BM187" s="209" t="s">
        <v>792</v>
      </c>
    </row>
    <row r="188" s="2" customFormat="1" ht="24.15" customHeight="1">
      <c r="A188" s="40"/>
      <c r="B188" s="41"/>
      <c r="C188" s="198" t="s">
        <v>583</v>
      </c>
      <c r="D188" s="198" t="s">
        <v>181</v>
      </c>
      <c r="E188" s="199" t="s">
        <v>1831</v>
      </c>
      <c r="F188" s="200" t="s">
        <v>1832</v>
      </c>
      <c r="G188" s="201" t="s">
        <v>1556</v>
      </c>
      <c r="H188" s="202">
        <v>3</v>
      </c>
      <c r="I188" s="203"/>
      <c r="J188" s="204">
        <f>ROUND(I188*H188,2)</f>
        <v>0</v>
      </c>
      <c r="K188" s="200" t="s">
        <v>19</v>
      </c>
      <c r="L188" s="46"/>
      <c r="M188" s="205" t="s">
        <v>19</v>
      </c>
      <c r="N188" s="206" t="s">
        <v>40</v>
      </c>
      <c r="O188" s="86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09" t="s">
        <v>216</v>
      </c>
      <c r="AT188" s="209" t="s">
        <v>181</v>
      </c>
      <c r="AU188" s="209" t="s">
        <v>77</v>
      </c>
      <c r="AY188" s="19" t="s">
        <v>180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9" t="s">
        <v>77</v>
      </c>
      <c r="BK188" s="210">
        <f>ROUND(I188*H188,2)</f>
        <v>0</v>
      </c>
      <c r="BL188" s="19" t="s">
        <v>216</v>
      </c>
      <c r="BM188" s="209" t="s">
        <v>801</v>
      </c>
    </row>
    <row r="189" s="2" customFormat="1" ht="24.15" customHeight="1">
      <c r="A189" s="40"/>
      <c r="B189" s="41"/>
      <c r="C189" s="198" t="s">
        <v>789</v>
      </c>
      <c r="D189" s="198" t="s">
        <v>181</v>
      </c>
      <c r="E189" s="199" t="s">
        <v>1833</v>
      </c>
      <c r="F189" s="200" t="s">
        <v>1834</v>
      </c>
      <c r="G189" s="201" t="s">
        <v>1556</v>
      </c>
      <c r="H189" s="202">
        <v>2</v>
      </c>
      <c r="I189" s="203"/>
      <c r="J189" s="204">
        <f>ROUND(I189*H189,2)</f>
        <v>0</v>
      </c>
      <c r="K189" s="200" t="s">
        <v>19</v>
      </c>
      <c r="L189" s="46"/>
      <c r="M189" s="205" t="s">
        <v>19</v>
      </c>
      <c r="N189" s="206" t="s">
        <v>40</v>
      </c>
      <c r="O189" s="86"/>
      <c r="P189" s="207">
        <f>O189*H189</f>
        <v>0</v>
      </c>
      <c r="Q189" s="207">
        <v>0</v>
      </c>
      <c r="R189" s="207">
        <f>Q189*H189</f>
        <v>0</v>
      </c>
      <c r="S189" s="207">
        <v>0</v>
      </c>
      <c r="T189" s="208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09" t="s">
        <v>216</v>
      </c>
      <c r="AT189" s="209" t="s">
        <v>181</v>
      </c>
      <c r="AU189" s="209" t="s">
        <v>77</v>
      </c>
      <c r="AY189" s="19" t="s">
        <v>180</v>
      </c>
      <c r="BE189" s="210">
        <f>IF(N189="základní",J189,0)</f>
        <v>0</v>
      </c>
      <c r="BF189" s="210">
        <f>IF(N189="snížená",J189,0)</f>
        <v>0</v>
      </c>
      <c r="BG189" s="210">
        <f>IF(N189="zákl. přenesená",J189,0)</f>
        <v>0</v>
      </c>
      <c r="BH189" s="210">
        <f>IF(N189="sníž. přenesená",J189,0)</f>
        <v>0</v>
      </c>
      <c r="BI189" s="210">
        <f>IF(N189="nulová",J189,0)</f>
        <v>0</v>
      </c>
      <c r="BJ189" s="19" t="s">
        <v>77</v>
      </c>
      <c r="BK189" s="210">
        <f>ROUND(I189*H189,2)</f>
        <v>0</v>
      </c>
      <c r="BL189" s="19" t="s">
        <v>216</v>
      </c>
      <c r="BM189" s="209" t="s">
        <v>807</v>
      </c>
    </row>
    <row r="190" s="2" customFormat="1" ht="24.15" customHeight="1">
      <c r="A190" s="40"/>
      <c r="B190" s="41"/>
      <c r="C190" s="198" t="s">
        <v>586</v>
      </c>
      <c r="D190" s="198" t="s">
        <v>181</v>
      </c>
      <c r="E190" s="199" t="s">
        <v>1835</v>
      </c>
      <c r="F190" s="200" t="s">
        <v>1836</v>
      </c>
      <c r="G190" s="201" t="s">
        <v>1556</v>
      </c>
      <c r="H190" s="202">
        <v>18</v>
      </c>
      <c r="I190" s="203"/>
      <c r="J190" s="204">
        <f>ROUND(I190*H190,2)</f>
        <v>0</v>
      </c>
      <c r="K190" s="200" t="s">
        <v>19</v>
      </c>
      <c r="L190" s="46"/>
      <c r="M190" s="205" t="s">
        <v>19</v>
      </c>
      <c r="N190" s="206" t="s">
        <v>40</v>
      </c>
      <c r="O190" s="86"/>
      <c r="P190" s="207">
        <f>O190*H190</f>
        <v>0</v>
      </c>
      <c r="Q190" s="207">
        <v>0</v>
      </c>
      <c r="R190" s="207">
        <f>Q190*H190</f>
        <v>0</v>
      </c>
      <c r="S190" s="207">
        <v>0</v>
      </c>
      <c r="T190" s="208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09" t="s">
        <v>216</v>
      </c>
      <c r="AT190" s="209" t="s">
        <v>181</v>
      </c>
      <c r="AU190" s="209" t="s">
        <v>77</v>
      </c>
      <c r="AY190" s="19" t="s">
        <v>180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9" t="s">
        <v>77</v>
      </c>
      <c r="BK190" s="210">
        <f>ROUND(I190*H190,2)</f>
        <v>0</v>
      </c>
      <c r="BL190" s="19" t="s">
        <v>216</v>
      </c>
      <c r="BM190" s="209" t="s">
        <v>811</v>
      </c>
    </row>
    <row r="191" s="2" customFormat="1" ht="16.5" customHeight="1">
      <c r="A191" s="40"/>
      <c r="B191" s="41"/>
      <c r="C191" s="198" t="s">
        <v>798</v>
      </c>
      <c r="D191" s="198" t="s">
        <v>181</v>
      </c>
      <c r="E191" s="199" t="s">
        <v>1837</v>
      </c>
      <c r="F191" s="200" t="s">
        <v>1838</v>
      </c>
      <c r="G191" s="201" t="s">
        <v>1556</v>
      </c>
      <c r="H191" s="202">
        <v>5</v>
      </c>
      <c r="I191" s="203"/>
      <c r="J191" s="204">
        <f>ROUND(I191*H191,2)</f>
        <v>0</v>
      </c>
      <c r="K191" s="200" t="s">
        <v>19</v>
      </c>
      <c r="L191" s="46"/>
      <c r="M191" s="205" t="s">
        <v>19</v>
      </c>
      <c r="N191" s="206" t="s">
        <v>40</v>
      </c>
      <c r="O191" s="86"/>
      <c r="P191" s="207">
        <f>O191*H191</f>
        <v>0</v>
      </c>
      <c r="Q191" s="207">
        <v>0</v>
      </c>
      <c r="R191" s="207">
        <f>Q191*H191</f>
        <v>0</v>
      </c>
      <c r="S191" s="207">
        <v>0</v>
      </c>
      <c r="T191" s="208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09" t="s">
        <v>216</v>
      </c>
      <c r="AT191" s="209" t="s">
        <v>181</v>
      </c>
      <c r="AU191" s="209" t="s">
        <v>77</v>
      </c>
      <c r="AY191" s="19" t="s">
        <v>180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9" t="s">
        <v>77</v>
      </c>
      <c r="BK191" s="210">
        <f>ROUND(I191*H191,2)</f>
        <v>0</v>
      </c>
      <c r="BL191" s="19" t="s">
        <v>216</v>
      </c>
      <c r="BM191" s="209" t="s">
        <v>824</v>
      </c>
    </row>
    <row r="192" s="2" customFormat="1" ht="24.15" customHeight="1">
      <c r="A192" s="40"/>
      <c r="B192" s="41"/>
      <c r="C192" s="198" t="s">
        <v>592</v>
      </c>
      <c r="D192" s="198" t="s">
        <v>181</v>
      </c>
      <c r="E192" s="199" t="s">
        <v>1839</v>
      </c>
      <c r="F192" s="200" t="s">
        <v>1840</v>
      </c>
      <c r="G192" s="201" t="s">
        <v>1556</v>
      </c>
      <c r="H192" s="202">
        <v>50</v>
      </c>
      <c r="I192" s="203"/>
      <c r="J192" s="204">
        <f>ROUND(I192*H192,2)</f>
        <v>0</v>
      </c>
      <c r="K192" s="200" t="s">
        <v>19</v>
      </c>
      <c r="L192" s="46"/>
      <c r="M192" s="205" t="s">
        <v>19</v>
      </c>
      <c r="N192" s="206" t="s">
        <v>40</v>
      </c>
      <c r="O192" s="86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09" t="s">
        <v>216</v>
      </c>
      <c r="AT192" s="209" t="s">
        <v>181</v>
      </c>
      <c r="AU192" s="209" t="s">
        <v>77</v>
      </c>
      <c r="AY192" s="19" t="s">
        <v>180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9" t="s">
        <v>77</v>
      </c>
      <c r="BK192" s="210">
        <f>ROUND(I192*H192,2)</f>
        <v>0</v>
      </c>
      <c r="BL192" s="19" t="s">
        <v>216</v>
      </c>
      <c r="BM192" s="209" t="s">
        <v>829</v>
      </c>
    </row>
    <row r="193" s="2" customFormat="1" ht="24.15" customHeight="1">
      <c r="A193" s="40"/>
      <c r="B193" s="41"/>
      <c r="C193" s="198" t="s">
        <v>808</v>
      </c>
      <c r="D193" s="198" t="s">
        <v>181</v>
      </c>
      <c r="E193" s="199" t="s">
        <v>1841</v>
      </c>
      <c r="F193" s="200" t="s">
        <v>1842</v>
      </c>
      <c r="G193" s="201" t="s">
        <v>1556</v>
      </c>
      <c r="H193" s="202">
        <v>1</v>
      </c>
      <c r="I193" s="203"/>
      <c r="J193" s="204">
        <f>ROUND(I193*H193,2)</f>
        <v>0</v>
      </c>
      <c r="K193" s="200" t="s">
        <v>19</v>
      </c>
      <c r="L193" s="46"/>
      <c r="M193" s="205" t="s">
        <v>19</v>
      </c>
      <c r="N193" s="206" t="s">
        <v>40</v>
      </c>
      <c r="O193" s="86"/>
      <c r="P193" s="207">
        <f>O193*H193</f>
        <v>0</v>
      </c>
      <c r="Q193" s="207">
        <v>0</v>
      </c>
      <c r="R193" s="207">
        <f>Q193*H193</f>
        <v>0</v>
      </c>
      <c r="S193" s="207">
        <v>0</v>
      </c>
      <c r="T193" s="208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09" t="s">
        <v>216</v>
      </c>
      <c r="AT193" s="209" t="s">
        <v>181</v>
      </c>
      <c r="AU193" s="209" t="s">
        <v>77</v>
      </c>
      <c r="AY193" s="19" t="s">
        <v>180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9" t="s">
        <v>77</v>
      </c>
      <c r="BK193" s="210">
        <f>ROUND(I193*H193,2)</f>
        <v>0</v>
      </c>
      <c r="BL193" s="19" t="s">
        <v>216</v>
      </c>
      <c r="BM193" s="209" t="s">
        <v>834</v>
      </c>
    </row>
    <row r="194" s="2" customFormat="1" ht="21.75" customHeight="1">
      <c r="A194" s="40"/>
      <c r="B194" s="41"/>
      <c r="C194" s="198" t="s">
        <v>596</v>
      </c>
      <c r="D194" s="198" t="s">
        <v>181</v>
      </c>
      <c r="E194" s="199" t="s">
        <v>1843</v>
      </c>
      <c r="F194" s="200" t="s">
        <v>1844</v>
      </c>
      <c r="G194" s="201" t="s">
        <v>1701</v>
      </c>
      <c r="H194" s="202">
        <v>1</v>
      </c>
      <c r="I194" s="203"/>
      <c r="J194" s="204">
        <f>ROUND(I194*H194,2)</f>
        <v>0</v>
      </c>
      <c r="K194" s="200" t="s">
        <v>19</v>
      </c>
      <c r="L194" s="46"/>
      <c r="M194" s="205" t="s">
        <v>19</v>
      </c>
      <c r="N194" s="206" t="s">
        <v>40</v>
      </c>
      <c r="O194" s="86"/>
      <c r="P194" s="207">
        <f>O194*H194</f>
        <v>0</v>
      </c>
      <c r="Q194" s="207">
        <v>0</v>
      </c>
      <c r="R194" s="207">
        <f>Q194*H194</f>
        <v>0</v>
      </c>
      <c r="S194" s="207">
        <v>0</v>
      </c>
      <c r="T194" s="208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09" t="s">
        <v>216</v>
      </c>
      <c r="AT194" s="209" t="s">
        <v>181</v>
      </c>
      <c r="AU194" s="209" t="s">
        <v>77</v>
      </c>
      <c r="AY194" s="19" t="s">
        <v>180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9" t="s">
        <v>77</v>
      </c>
      <c r="BK194" s="210">
        <f>ROUND(I194*H194,2)</f>
        <v>0</v>
      </c>
      <c r="BL194" s="19" t="s">
        <v>216</v>
      </c>
      <c r="BM194" s="209" t="s">
        <v>839</v>
      </c>
    </row>
    <row r="195" s="2" customFormat="1" ht="16.5" customHeight="1">
      <c r="A195" s="40"/>
      <c r="B195" s="41"/>
      <c r="C195" s="198" t="s">
        <v>820</v>
      </c>
      <c r="D195" s="198" t="s">
        <v>181</v>
      </c>
      <c r="E195" s="199" t="s">
        <v>1845</v>
      </c>
      <c r="F195" s="200" t="s">
        <v>1846</v>
      </c>
      <c r="G195" s="201" t="s">
        <v>1556</v>
      </c>
      <c r="H195" s="202">
        <v>2</v>
      </c>
      <c r="I195" s="203"/>
      <c r="J195" s="204">
        <f>ROUND(I195*H195,2)</f>
        <v>0</v>
      </c>
      <c r="K195" s="200" t="s">
        <v>19</v>
      </c>
      <c r="L195" s="46"/>
      <c r="M195" s="205" t="s">
        <v>19</v>
      </c>
      <c r="N195" s="206" t="s">
        <v>40</v>
      </c>
      <c r="O195" s="86"/>
      <c r="P195" s="207">
        <f>O195*H195</f>
        <v>0</v>
      </c>
      <c r="Q195" s="207">
        <v>0</v>
      </c>
      <c r="R195" s="207">
        <f>Q195*H195</f>
        <v>0</v>
      </c>
      <c r="S195" s="207">
        <v>0</v>
      </c>
      <c r="T195" s="208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09" t="s">
        <v>216</v>
      </c>
      <c r="AT195" s="209" t="s">
        <v>181</v>
      </c>
      <c r="AU195" s="209" t="s">
        <v>77</v>
      </c>
      <c r="AY195" s="19" t="s">
        <v>180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9" t="s">
        <v>77</v>
      </c>
      <c r="BK195" s="210">
        <f>ROUND(I195*H195,2)</f>
        <v>0</v>
      </c>
      <c r="BL195" s="19" t="s">
        <v>216</v>
      </c>
      <c r="BM195" s="209" t="s">
        <v>850</v>
      </c>
    </row>
    <row r="196" s="2" customFormat="1" ht="16.5" customHeight="1">
      <c r="A196" s="40"/>
      <c r="B196" s="41"/>
      <c r="C196" s="198" t="s">
        <v>601</v>
      </c>
      <c r="D196" s="198" t="s">
        <v>181</v>
      </c>
      <c r="E196" s="199" t="s">
        <v>1847</v>
      </c>
      <c r="F196" s="200" t="s">
        <v>1848</v>
      </c>
      <c r="G196" s="201" t="s">
        <v>716</v>
      </c>
      <c r="H196" s="202">
        <v>1</v>
      </c>
      <c r="I196" s="203"/>
      <c r="J196" s="204">
        <f>ROUND(I196*H196,2)</f>
        <v>0</v>
      </c>
      <c r="K196" s="200" t="s">
        <v>19</v>
      </c>
      <c r="L196" s="46"/>
      <c r="M196" s="205" t="s">
        <v>19</v>
      </c>
      <c r="N196" s="206" t="s">
        <v>40</v>
      </c>
      <c r="O196" s="86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9" t="s">
        <v>216</v>
      </c>
      <c r="AT196" s="209" t="s">
        <v>181</v>
      </c>
      <c r="AU196" s="209" t="s">
        <v>77</v>
      </c>
      <c r="AY196" s="19" t="s">
        <v>180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9" t="s">
        <v>77</v>
      </c>
      <c r="BK196" s="210">
        <f>ROUND(I196*H196,2)</f>
        <v>0</v>
      </c>
      <c r="BL196" s="19" t="s">
        <v>216</v>
      </c>
      <c r="BM196" s="209" t="s">
        <v>854</v>
      </c>
    </row>
    <row r="197" s="2" customFormat="1" ht="24.15" customHeight="1">
      <c r="A197" s="40"/>
      <c r="B197" s="41"/>
      <c r="C197" s="198" t="s">
        <v>831</v>
      </c>
      <c r="D197" s="198" t="s">
        <v>181</v>
      </c>
      <c r="E197" s="199" t="s">
        <v>1849</v>
      </c>
      <c r="F197" s="200" t="s">
        <v>1850</v>
      </c>
      <c r="G197" s="201" t="s">
        <v>1556</v>
      </c>
      <c r="H197" s="202">
        <v>6</v>
      </c>
      <c r="I197" s="203"/>
      <c r="J197" s="204">
        <f>ROUND(I197*H197,2)</f>
        <v>0</v>
      </c>
      <c r="K197" s="200" t="s">
        <v>19</v>
      </c>
      <c r="L197" s="46"/>
      <c r="M197" s="205" t="s">
        <v>19</v>
      </c>
      <c r="N197" s="206" t="s">
        <v>40</v>
      </c>
      <c r="O197" s="86"/>
      <c r="P197" s="207">
        <f>O197*H197</f>
        <v>0</v>
      </c>
      <c r="Q197" s="207">
        <v>0</v>
      </c>
      <c r="R197" s="207">
        <f>Q197*H197</f>
        <v>0</v>
      </c>
      <c r="S197" s="207">
        <v>0</v>
      </c>
      <c r="T197" s="208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09" t="s">
        <v>216</v>
      </c>
      <c r="AT197" s="209" t="s">
        <v>181</v>
      </c>
      <c r="AU197" s="209" t="s">
        <v>77</v>
      </c>
      <c r="AY197" s="19" t="s">
        <v>180</v>
      </c>
      <c r="BE197" s="210">
        <f>IF(N197="základní",J197,0)</f>
        <v>0</v>
      </c>
      <c r="BF197" s="210">
        <f>IF(N197="snížená",J197,0)</f>
        <v>0</v>
      </c>
      <c r="BG197" s="210">
        <f>IF(N197="zákl. přenesená",J197,0)</f>
        <v>0</v>
      </c>
      <c r="BH197" s="210">
        <f>IF(N197="sníž. přenesená",J197,0)</f>
        <v>0</v>
      </c>
      <c r="BI197" s="210">
        <f>IF(N197="nulová",J197,0)</f>
        <v>0</v>
      </c>
      <c r="BJ197" s="19" t="s">
        <v>77</v>
      </c>
      <c r="BK197" s="210">
        <f>ROUND(I197*H197,2)</f>
        <v>0</v>
      </c>
      <c r="BL197" s="19" t="s">
        <v>216</v>
      </c>
      <c r="BM197" s="209" t="s">
        <v>861</v>
      </c>
    </row>
    <row r="198" s="2" customFormat="1" ht="24.15" customHeight="1">
      <c r="A198" s="40"/>
      <c r="B198" s="41"/>
      <c r="C198" s="198" t="s">
        <v>604</v>
      </c>
      <c r="D198" s="198" t="s">
        <v>181</v>
      </c>
      <c r="E198" s="199" t="s">
        <v>1851</v>
      </c>
      <c r="F198" s="200" t="s">
        <v>1852</v>
      </c>
      <c r="G198" s="201" t="s">
        <v>716</v>
      </c>
      <c r="H198" s="202">
        <v>3</v>
      </c>
      <c r="I198" s="203"/>
      <c r="J198" s="204">
        <f>ROUND(I198*H198,2)</f>
        <v>0</v>
      </c>
      <c r="K198" s="200" t="s">
        <v>19</v>
      </c>
      <c r="L198" s="46"/>
      <c r="M198" s="205" t="s">
        <v>19</v>
      </c>
      <c r="N198" s="206" t="s">
        <v>40</v>
      </c>
      <c r="O198" s="86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9" t="s">
        <v>216</v>
      </c>
      <c r="AT198" s="209" t="s">
        <v>181</v>
      </c>
      <c r="AU198" s="209" t="s">
        <v>77</v>
      </c>
      <c r="AY198" s="19" t="s">
        <v>180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9" t="s">
        <v>77</v>
      </c>
      <c r="BK198" s="210">
        <f>ROUND(I198*H198,2)</f>
        <v>0</v>
      </c>
      <c r="BL198" s="19" t="s">
        <v>216</v>
      </c>
      <c r="BM198" s="209" t="s">
        <v>869</v>
      </c>
    </row>
    <row r="199" s="2" customFormat="1" ht="24.15" customHeight="1">
      <c r="A199" s="40"/>
      <c r="B199" s="41"/>
      <c r="C199" s="198" t="s">
        <v>847</v>
      </c>
      <c r="D199" s="198" t="s">
        <v>181</v>
      </c>
      <c r="E199" s="199" t="s">
        <v>1853</v>
      </c>
      <c r="F199" s="200" t="s">
        <v>1854</v>
      </c>
      <c r="G199" s="201" t="s">
        <v>716</v>
      </c>
      <c r="H199" s="202">
        <v>1</v>
      </c>
      <c r="I199" s="203"/>
      <c r="J199" s="204">
        <f>ROUND(I199*H199,2)</f>
        <v>0</v>
      </c>
      <c r="K199" s="200" t="s">
        <v>19</v>
      </c>
      <c r="L199" s="46"/>
      <c r="M199" s="205" t="s">
        <v>19</v>
      </c>
      <c r="N199" s="206" t="s">
        <v>40</v>
      </c>
      <c r="O199" s="86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9" t="s">
        <v>216</v>
      </c>
      <c r="AT199" s="209" t="s">
        <v>181</v>
      </c>
      <c r="AU199" s="209" t="s">
        <v>77</v>
      </c>
      <c r="AY199" s="19" t="s">
        <v>180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9" t="s">
        <v>77</v>
      </c>
      <c r="BK199" s="210">
        <f>ROUND(I199*H199,2)</f>
        <v>0</v>
      </c>
      <c r="BL199" s="19" t="s">
        <v>216</v>
      </c>
      <c r="BM199" s="209" t="s">
        <v>875</v>
      </c>
    </row>
    <row r="200" s="2" customFormat="1" ht="21.75" customHeight="1">
      <c r="A200" s="40"/>
      <c r="B200" s="41"/>
      <c r="C200" s="198" t="s">
        <v>608</v>
      </c>
      <c r="D200" s="198" t="s">
        <v>181</v>
      </c>
      <c r="E200" s="199" t="s">
        <v>1855</v>
      </c>
      <c r="F200" s="200" t="s">
        <v>1856</v>
      </c>
      <c r="G200" s="201" t="s">
        <v>1556</v>
      </c>
      <c r="H200" s="202">
        <v>6</v>
      </c>
      <c r="I200" s="203"/>
      <c r="J200" s="204">
        <f>ROUND(I200*H200,2)</f>
        <v>0</v>
      </c>
      <c r="K200" s="200" t="s">
        <v>19</v>
      </c>
      <c r="L200" s="46"/>
      <c r="M200" s="205" t="s">
        <v>19</v>
      </c>
      <c r="N200" s="206" t="s">
        <v>40</v>
      </c>
      <c r="O200" s="86"/>
      <c r="P200" s="207">
        <f>O200*H200</f>
        <v>0</v>
      </c>
      <c r="Q200" s="207">
        <v>0</v>
      </c>
      <c r="R200" s="207">
        <f>Q200*H200</f>
        <v>0</v>
      </c>
      <c r="S200" s="207">
        <v>0</v>
      </c>
      <c r="T200" s="208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09" t="s">
        <v>216</v>
      </c>
      <c r="AT200" s="209" t="s">
        <v>181</v>
      </c>
      <c r="AU200" s="209" t="s">
        <v>77</v>
      </c>
      <c r="AY200" s="19" t="s">
        <v>180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9" t="s">
        <v>77</v>
      </c>
      <c r="BK200" s="210">
        <f>ROUND(I200*H200,2)</f>
        <v>0</v>
      </c>
      <c r="BL200" s="19" t="s">
        <v>216</v>
      </c>
      <c r="BM200" s="209" t="s">
        <v>878</v>
      </c>
    </row>
    <row r="201" s="2" customFormat="1" ht="16.5" customHeight="1">
      <c r="A201" s="40"/>
      <c r="B201" s="41"/>
      <c r="C201" s="198" t="s">
        <v>858</v>
      </c>
      <c r="D201" s="198" t="s">
        <v>181</v>
      </c>
      <c r="E201" s="199" t="s">
        <v>1857</v>
      </c>
      <c r="F201" s="200" t="s">
        <v>1858</v>
      </c>
      <c r="G201" s="201" t="s">
        <v>716</v>
      </c>
      <c r="H201" s="202">
        <v>1</v>
      </c>
      <c r="I201" s="203"/>
      <c r="J201" s="204">
        <f>ROUND(I201*H201,2)</f>
        <v>0</v>
      </c>
      <c r="K201" s="200" t="s">
        <v>19</v>
      </c>
      <c r="L201" s="46"/>
      <c r="M201" s="205" t="s">
        <v>19</v>
      </c>
      <c r="N201" s="206" t="s">
        <v>40</v>
      </c>
      <c r="O201" s="86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09" t="s">
        <v>216</v>
      </c>
      <c r="AT201" s="209" t="s">
        <v>181</v>
      </c>
      <c r="AU201" s="209" t="s">
        <v>77</v>
      </c>
      <c r="AY201" s="19" t="s">
        <v>180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9" t="s">
        <v>77</v>
      </c>
      <c r="BK201" s="210">
        <f>ROUND(I201*H201,2)</f>
        <v>0</v>
      </c>
      <c r="BL201" s="19" t="s">
        <v>216</v>
      </c>
      <c r="BM201" s="209" t="s">
        <v>883</v>
      </c>
    </row>
    <row r="202" s="2" customFormat="1" ht="21.75" customHeight="1">
      <c r="A202" s="40"/>
      <c r="B202" s="41"/>
      <c r="C202" s="198" t="s">
        <v>611</v>
      </c>
      <c r="D202" s="198" t="s">
        <v>181</v>
      </c>
      <c r="E202" s="199" t="s">
        <v>1859</v>
      </c>
      <c r="F202" s="200" t="s">
        <v>1860</v>
      </c>
      <c r="G202" s="201" t="s">
        <v>823</v>
      </c>
      <c r="H202" s="271"/>
      <c r="I202" s="203"/>
      <c r="J202" s="204">
        <f>ROUND(I202*H202,2)</f>
        <v>0</v>
      </c>
      <c r="K202" s="200" t="s">
        <v>19</v>
      </c>
      <c r="L202" s="46"/>
      <c r="M202" s="205" t="s">
        <v>19</v>
      </c>
      <c r="N202" s="206" t="s">
        <v>40</v>
      </c>
      <c r="O202" s="86"/>
      <c r="P202" s="207">
        <f>O202*H202</f>
        <v>0</v>
      </c>
      <c r="Q202" s="207">
        <v>0</v>
      </c>
      <c r="R202" s="207">
        <f>Q202*H202</f>
        <v>0</v>
      </c>
      <c r="S202" s="207">
        <v>0</v>
      </c>
      <c r="T202" s="20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09" t="s">
        <v>216</v>
      </c>
      <c r="AT202" s="209" t="s">
        <v>181</v>
      </c>
      <c r="AU202" s="209" t="s">
        <v>77</v>
      </c>
      <c r="AY202" s="19" t="s">
        <v>180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9" t="s">
        <v>77</v>
      </c>
      <c r="BK202" s="210">
        <f>ROUND(I202*H202,2)</f>
        <v>0</v>
      </c>
      <c r="BL202" s="19" t="s">
        <v>216</v>
      </c>
      <c r="BM202" s="209" t="s">
        <v>887</v>
      </c>
    </row>
    <row r="203" s="11" customFormat="1" ht="25.92" customHeight="1">
      <c r="A203" s="11"/>
      <c r="B203" s="184"/>
      <c r="C203" s="185"/>
      <c r="D203" s="186" t="s">
        <v>68</v>
      </c>
      <c r="E203" s="187" t="s">
        <v>1861</v>
      </c>
      <c r="F203" s="187" t="s">
        <v>1862</v>
      </c>
      <c r="G203" s="185"/>
      <c r="H203" s="185"/>
      <c r="I203" s="188"/>
      <c r="J203" s="189">
        <f>BK203</f>
        <v>0</v>
      </c>
      <c r="K203" s="185"/>
      <c r="L203" s="190"/>
      <c r="M203" s="191"/>
      <c r="N203" s="192"/>
      <c r="O203" s="192"/>
      <c r="P203" s="193">
        <f>SUM(P204:P211)</f>
        <v>0</v>
      </c>
      <c r="Q203" s="192"/>
      <c r="R203" s="193">
        <f>SUM(R204:R211)</f>
        <v>0</v>
      </c>
      <c r="S203" s="192"/>
      <c r="T203" s="194">
        <f>SUM(T204:T211)</f>
        <v>0</v>
      </c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R203" s="195" t="s">
        <v>79</v>
      </c>
      <c r="AT203" s="196" t="s">
        <v>68</v>
      </c>
      <c r="AU203" s="196" t="s">
        <v>69</v>
      </c>
      <c r="AY203" s="195" t="s">
        <v>180</v>
      </c>
      <c r="BK203" s="197">
        <f>SUM(BK204:BK211)</f>
        <v>0</v>
      </c>
    </row>
    <row r="204" s="2" customFormat="1" ht="16.5" customHeight="1">
      <c r="A204" s="40"/>
      <c r="B204" s="41"/>
      <c r="C204" s="198" t="s">
        <v>872</v>
      </c>
      <c r="D204" s="198" t="s">
        <v>181</v>
      </c>
      <c r="E204" s="199" t="s">
        <v>1863</v>
      </c>
      <c r="F204" s="200" t="s">
        <v>1864</v>
      </c>
      <c r="G204" s="201" t="s">
        <v>1556</v>
      </c>
      <c r="H204" s="202">
        <v>1</v>
      </c>
      <c r="I204" s="203"/>
      <c r="J204" s="204">
        <f>ROUND(I204*H204,2)</f>
        <v>0</v>
      </c>
      <c r="K204" s="200" t="s">
        <v>19</v>
      </c>
      <c r="L204" s="46"/>
      <c r="M204" s="205" t="s">
        <v>19</v>
      </c>
      <c r="N204" s="206" t="s">
        <v>40</v>
      </c>
      <c r="O204" s="86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9" t="s">
        <v>216</v>
      </c>
      <c r="AT204" s="209" t="s">
        <v>181</v>
      </c>
      <c r="AU204" s="209" t="s">
        <v>77</v>
      </c>
      <c r="AY204" s="19" t="s">
        <v>180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9" t="s">
        <v>77</v>
      </c>
      <c r="BK204" s="210">
        <f>ROUND(I204*H204,2)</f>
        <v>0</v>
      </c>
      <c r="BL204" s="19" t="s">
        <v>216</v>
      </c>
      <c r="BM204" s="209" t="s">
        <v>892</v>
      </c>
    </row>
    <row r="205" s="2" customFormat="1" ht="33" customHeight="1">
      <c r="A205" s="40"/>
      <c r="B205" s="41"/>
      <c r="C205" s="198" t="s">
        <v>617</v>
      </c>
      <c r="D205" s="198" t="s">
        <v>181</v>
      </c>
      <c r="E205" s="199" t="s">
        <v>1865</v>
      </c>
      <c r="F205" s="200" t="s">
        <v>1866</v>
      </c>
      <c r="G205" s="201" t="s">
        <v>1556</v>
      </c>
      <c r="H205" s="202">
        <v>2</v>
      </c>
      <c r="I205" s="203"/>
      <c r="J205" s="204">
        <f>ROUND(I205*H205,2)</f>
        <v>0</v>
      </c>
      <c r="K205" s="200" t="s">
        <v>19</v>
      </c>
      <c r="L205" s="46"/>
      <c r="M205" s="205" t="s">
        <v>19</v>
      </c>
      <c r="N205" s="206" t="s">
        <v>40</v>
      </c>
      <c r="O205" s="86"/>
      <c r="P205" s="207">
        <f>O205*H205</f>
        <v>0</v>
      </c>
      <c r="Q205" s="207">
        <v>0</v>
      </c>
      <c r="R205" s="207">
        <f>Q205*H205</f>
        <v>0</v>
      </c>
      <c r="S205" s="207">
        <v>0</v>
      </c>
      <c r="T205" s="208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9" t="s">
        <v>216</v>
      </c>
      <c r="AT205" s="209" t="s">
        <v>181</v>
      </c>
      <c r="AU205" s="209" t="s">
        <v>77</v>
      </c>
      <c r="AY205" s="19" t="s">
        <v>180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9" t="s">
        <v>77</v>
      </c>
      <c r="BK205" s="210">
        <f>ROUND(I205*H205,2)</f>
        <v>0</v>
      </c>
      <c r="BL205" s="19" t="s">
        <v>216</v>
      </c>
      <c r="BM205" s="209" t="s">
        <v>898</v>
      </c>
    </row>
    <row r="206" s="2" customFormat="1" ht="37.8" customHeight="1">
      <c r="A206" s="40"/>
      <c r="B206" s="41"/>
      <c r="C206" s="198" t="s">
        <v>880</v>
      </c>
      <c r="D206" s="198" t="s">
        <v>181</v>
      </c>
      <c r="E206" s="199" t="s">
        <v>1867</v>
      </c>
      <c r="F206" s="200" t="s">
        <v>1868</v>
      </c>
      <c r="G206" s="201" t="s">
        <v>1556</v>
      </c>
      <c r="H206" s="202">
        <v>2</v>
      </c>
      <c r="I206" s="203"/>
      <c r="J206" s="204">
        <f>ROUND(I206*H206,2)</f>
        <v>0</v>
      </c>
      <c r="K206" s="200" t="s">
        <v>19</v>
      </c>
      <c r="L206" s="46"/>
      <c r="M206" s="205" t="s">
        <v>19</v>
      </c>
      <c r="N206" s="206" t="s">
        <v>40</v>
      </c>
      <c r="O206" s="86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09" t="s">
        <v>216</v>
      </c>
      <c r="AT206" s="209" t="s">
        <v>181</v>
      </c>
      <c r="AU206" s="209" t="s">
        <v>77</v>
      </c>
      <c r="AY206" s="19" t="s">
        <v>180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9" t="s">
        <v>77</v>
      </c>
      <c r="BK206" s="210">
        <f>ROUND(I206*H206,2)</f>
        <v>0</v>
      </c>
      <c r="BL206" s="19" t="s">
        <v>216</v>
      </c>
      <c r="BM206" s="209" t="s">
        <v>906</v>
      </c>
    </row>
    <row r="207" s="2" customFormat="1" ht="37.8" customHeight="1">
      <c r="A207" s="40"/>
      <c r="B207" s="41"/>
      <c r="C207" s="198" t="s">
        <v>621</v>
      </c>
      <c r="D207" s="198" t="s">
        <v>181</v>
      </c>
      <c r="E207" s="199" t="s">
        <v>1869</v>
      </c>
      <c r="F207" s="200" t="s">
        <v>1870</v>
      </c>
      <c r="G207" s="201" t="s">
        <v>1556</v>
      </c>
      <c r="H207" s="202">
        <v>2</v>
      </c>
      <c r="I207" s="203"/>
      <c r="J207" s="204">
        <f>ROUND(I207*H207,2)</f>
        <v>0</v>
      </c>
      <c r="K207" s="200" t="s">
        <v>19</v>
      </c>
      <c r="L207" s="46"/>
      <c r="M207" s="205" t="s">
        <v>19</v>
      </c>
      <c r="N207" s="206" t="s">
        <v>40</v>
      </c>
      <c r="O207" s="86"/>
      <c r="P207" s="207">
        <f>O207*H207</f>
        <v>0</v>
      </c>
      <c r="Q207" s="207">
        <v>0</v>
      </c>
      <c r="R207" s="207">
        <f>Q207*H207</f>
        <v>0</v>
      </c>
      <c r="S207" s="207">
        <v>0</v>
      </c>
      <c r="T207" s="208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09" t="s">
        <v>216</v>
      </c>
      <c r="AT207" s="209" t="s">
        <v>181</v>
      </c>
      <c r="AU207" s="209" t="s">
        <v>77</v>
      </c>
      <c r="AY207" s="19" t="s">
        <v>180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9" t="s">
        <v>77</v>
      </c>
      <c r="BK207" s="210">
        <f>ROUND(I207*H207,2)</f>
        <v>0</v>
      </c>
      <c r="BL207" s="19" t="s">
        <v>216</v>
      </c>
      <c r="BM207" s="209" t="s">
        <v>910</v>
      </c>
    </row>
    <row r="208" s="2" customFormat="1" ht="24.15" customHeight="1">
      <c r="A208" s="40"/>
      <c r="B208" s="41"/>
      <c r="C208" s="198" t="s">
        <v>889</v>
      </c>
      <c r="D208" s="198" t="s">
        <v>181</v>
      </c>
      <c r="E208" s="199" t="s">
        <v>1871</v>
      </c>
      <c r="F208" s="200" t="s">
        <v>1872</v>
      </c>
      <c r="G208" s="201" t="s">
        <v>716</v>
      </c>
      <c r="H208" s="202">
        <v>2</v>
      </c>
      <c r="I208" s="203"/>
      <c r="J208" s="204">
        <f>ROUND(I208*H208,2)</f>
        <v>0</v>
      </c>
      <c r="K208" s="200" t="s">
        <v>19</v>
      </c>
      <c r="L208" s="46"/>
      <c r="M208" s="205" t="s">
        <v>19</v>
      </c>
      <c r="N208" s="206" t="s">
        <v>40</v>
      </c>
      <c r="O208" s="86"/>
      <c r="P208" s="207">
        <f>O208*H208</f>
        <v>0</v>
      </c>
      <c r="Q208" s="207">
        <v>0</v>
      </c>
      <c r="R208" s="207">
        <f>Q208*H208</f>
        <v>0</v>
      </c>
      <c r="S208" s="207">
        <v>0</v>
      </c>
      <c r="T208" s="208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09" t="s">
        <v>216</v>
      </c>
      <c r="AT208" s="209" t="s">
        <v>181</v>
      </c>
      <c r="AU208" s="209" t="s">
        <v>77</v>
      </c>
      <c r="AY208" s="19" t="s">
        <v>180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9" t="s">
        <v>77</v>
      </c>
      <c r="BK208" s="210">
        <f>ROUND(I208*H208,2)</f>
        <v>0</v>
      </c>
      <c r="BL208" s="19" t="s">
        <v>216</v>
      </c>
      <c r="BM208" s="209" t="s">
        <v>915</v>
      </c>
    </row>
    <row r="209" s="2" customFormat="1" ht="24.15" customHeight="1">
      <c r="A209" s="40"/>
      <c r="B209" s="41"/>
      <c r="C209" s="198" t="s">
        <v>627</v>
      </c>
      <c r="D209" s="198" t="s">
        <v>181</v>
      </c>
      <c r="E209" s="199" t="s">
        <v>1873</v>
      </c>
      <c r="F209" s="200" t="s">
        <v>1874</v>
      </c>
      <c r="G209" s="201" t="s">
        <v>716</v>
      </c>
      <c r="H209" s="202">
        <v>2</v>
      </c>
      <c r="I209" s="203"/>
      <c r="J209" s="204">
        <f>ROUND(I209*H209,2)</f>
        <v>0</v>
      </c>
      <c r="K209" s="200" t="s">
        <v>19</v>
      </c>
      <c r="L209" s="46"/>
      <c r="M209" s="205" t="s">
        <v>19</v>
      </c>
      <c r="N209" s="206" t="s">
        <v>40</v>
      </c>
      <c r="O209" s="86"/>
      <c r="P209" s="207">
        <f>O209*H209</f>
        <v>0</v>
      </c>
      <c r="Q209" s="207">
        <v>0</v>
      </c>
      <c r="R209" s="207">
        <f>Q209*H209</f>
        <v>0</v>
      </c>
      <c r="S209" s="207">
        <v>0</v>
      </c>
      <c r="T209" s="208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09" t="s">
        <v>216</v>
      </c>
      <c r="AT209" s="209" t="s">
        <v>181</v>
      </c>
      <c r="AU209" s="209" t="s">
        <v>77</v>
      </c>
      <c r="AY209" s="19" t="s">
        <v>180</v>
      </c>
      <c r="BE209" s="210">
        <f>IF(N209="základní",J209,0)</f>
        <v>0</v>
      </c>
      <c r="BF209" s="210">
        <f>IF(N209="snížená",J209,0)</f>
        <v>0</v>
      </c>
      <c r="BG209" s="210">
        <f>IF(N209="zákl. přenesená",J209,0)</f>
        <v>0</v>
      </c>
      <c r="BH209" s="210">
        <f>IF(N209="sníž. přenesená",J209,0)</f>
        <v>0</v>
      </c>
      <c r="BI209" s="210">
        <f>IF(N209="nulová",J209,0)</f>
        <v>0</v>
      </c>
      <c r="BJ209" s="19" t="s">
        <v>77</v>
      </c>
      <c r="BK209" s="210">
        <f>ROUND(I209*H209,2)</f>
        <v>0</v>
      </c>
      <c r="BL209" s="19" t="s">
        <v>216</v>
      </c>
      <c r="BM209" s="209" t="s">
        <v>938</v>
      </c>
    </row>
    <row r="210" s="2" customFormat="1" ht="24.15" customHeight="1">
      <c r="A210" s="40"/>
      <c r="B210" s="41"/>
      <c r="C210" s="198" t="s">
        <v>903</v>
      </c>
      <c r="D210" s="198" t="s">
        <v>181</v>
      </c>
      <c r="E210" s="199" t="s">
        <v>1875</v>
      </c>
      <c r="F210" s="200" t="s">
        <v>1876</v>
      </c>
      <c r="G210" s="201" t="s">
        <v>716</v>
      </c>
      <c r="H210" s="202">
        <v>2</v>
      </c>
      <c r="I210" s="203"/>
      <c r="J210" s="204">
        <f>ROUND(I210*H210,2)</f>
        <v>0</v>
      </c>
      <c r="K210" s="200" t="s">
        <v>19</v>
      </c>
      <c r="L210" s="46"/>
      <c r="M210" s="205" t="s">
        <v>19</v>
      </c>
      <c r="N210" s="206" t="s">
        <v>40</v>
      </c>
      <c r="O210" s="86"/>
      <c r="P210" s="207">
        <f>O210*H210</f>
        <v>0</v>
      </c>
      <c r="Q210" s="207">
        <v>0</v>
      </c>
      <c r="R210" s="207">
        <f>Q210*H210</f>
        <v>0</v>
      </c>
      <c r="S210" s="207">
        <v>0</v>
      </c>
      <c r="T210" s="208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09" t="s">
        <v>216</v>
      </c>
      <c r="AT210" s="209" t="s">
        <v>181</v>
      </c>
      <c r="AU210" s="209" t="s">
        <v>77</v>
      </c>
      <c r="AY210" s="19" t="s">
        <v>180</v>
      </c>
      <c r="BE210" s="210">
        <f>IF(N210="základní",J210,0)</f>
        <v>0</v>
      </c>
      <c r="BF210" s="210">
        <f>IF(N210="snížená",J210,0)</f>
        <v>0</v>
      </c>
      <c r="BG210" s="210">
        <f>IF(N210="zákl. přenesená",J210,0)</f>
        <v>0</v>
      </c>
      <c r="BH210" s="210">
        <f>IF(N210="sníž. přenesená",J210,0)</f>
        <v>0</v>
      </c>
      <c r="BI210" s="210">
        <f>IF(N210="nulová",J210,0)</f>
        <v>0</v>
      </c>
      <c r="BJ210" s="19" t="s">
        <v>77</v>
      </c>
      <c r="BK210" s="210">
        <f>ROUND(I210*H210,2)</f>
        <v>0</v>
      </c>
      <c r="BL210" s="19" t="s">
        <v>216</v>
      </c>
      <c r="BM210" s="209" t="s">
        <v>945</v>
      </c>
    </row>
    <row r="211" s="2" customFormat="1" ht="24.15" customHeight="1">
      <c r="A211" s="40"/>
      <c r="B211" s="41"/>
      <c r="C211" s="198" t="s">
        <v>630</v>
      </c>
      <c r="D211" s="198" t="s">
        <v>181</v>
      </c>
      <c r="E211" s="199" t="s">
        <v>1877</v>
      </c>
      <c r="F211" s="200" t="s">
        <v>1878</v>
      </c>
      <c r="G211" s="201" t="s">
        <v>823</v>
      </c>
      <c r="H211" s="271"/>
      <c r="I211" s="203"/>
      <c r="J211" s="204">
        <f>ROUND(I211*H211,2)</f>
        <v>0</v>
      </c>
      <c r="K211" s="200" t="s">
        <v>19</v>
      </c>
      <c r="L211" s="46"/>
      <c r="M211" s="205" t="s">
        <v>19</v>
      </c>
      <c r="N211" s="206" t="s">
        <v>40</v>
      </c>
      <c r="O211" s="86"/>
      <c r="P211" s="207">
        <f>O211*H211</f>
        <v>0</v>
      </c>
      <c r="Q211" s="207">
        <v>0</v>
      </c>
      <c r="R211" s="207">
        <f>Q211*H211</f>
        <v>0</v>
      </c>
      <c r="S211" s="207">
        <v>0</v>
      </c>
      <c r="T211" s="208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09" t="s">
        <v>216</v>
      </c>
      <c r="AT211" s="209" t="s">
        <v>181</v>
      </c>
      <c r="AU211" s="209" t="s">
        <v>77</v>
      </c>
      <c r="AY211" s="19" t="s">
        <v>180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9" t="s">
        <v>77</v>
      </c>
      <c r="BK211" s="210">
        <f>ROUND(I211*H211,2)</f>
        <v>0</v>
      </c>
      <c r="BL211" s="19" t="s">
        <v>216</v>
      </c>
      <c r="BM211" s="209" t="s">
        <v>951</v>
      </c>
    </row>
    <row r="212" s="11" customFormat="1" ht="25.92" customHeight="1">
      <c r="A212" s="11"/>
      <c r="B212" s="184"/>
      <c r="C212" s="185"/>
      <c r="D212" s="186" t="s">
        <v>68</v>
      </c>
      <c r="E212" s="187" t="s">
        <v>1879</v>
      </c>
      <c r="F212" s="187" t="s">
        <v>1880</v>
      </c>
      <c r="G212" s="185"/>
      <c r="H212" s="185"/>
      <c r="I212" s="188"/>
      <c r="J212" s="189">
        <f>BK212</f>
        <v>0</v>
      </c>
      <c r="K212" s="185"/>
      <c r="L212" s="190"/>
      <c r="M212" s="191"/>
      <c r="N212" s="192"/>
      <c r="O212" s="192"/>
      <c r="P212" s="193">
        <f>SUM(P213:P227)</f>
        <v>0</v>
      </c>
      <c r="Q212" s="192"/>
      <c r="R212" s="193">
        <f>SUM(R213:R227)</f>
        <v>0</v>
      </c>
      <c r="S212" s="192"/>
      <c r="T212" s="194">
        <f>SUM(T213:T227)</f>
        <v>0</v>
      </c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R212" s="195" t="s">
        <v>77</v>
      </c>
      <c r="AT212" s="196" t="s">
        <v>68</v>
      </c>
      <c r="AU212" s="196" t="s">
        <v>69</v>
      </c>
      <c r="AY212" s="195" t="s">
        <v>180</v>
      </c>
      <c r="BK212" s="197">
        <f>SUM(BK213:BK227)</f>
        <v>0</v>
      </c>
    </row>
    <row r="213" s="2" customFormat="1" ht="33" customHeight="1">
      <c r="A213" s="40"/>
      <c r="B213" s="41"/>
      <c r="C213" s="198" t="s">
        <v>912</v>
      </c>
      <c r="D213" s="198" t="s">
        <v>181</v>
      </c>
      <c r="E213" s="199" t="s">
        <v>1881</v>
      </c>
      <c r="F213" s="200" t="s">
        <v>1882</v>
      </c>
      <c r="G213" s="201" t="s">
        <v>307</v>
      </c>
      <c r="H213" s="202">
        <v>230</v>
      </c>
      <c r="I213" s="203"/>
      <c r="J213" s="204">
        <f>ROUND(I213*H213,2)</f>
        <v>0</v>
      </c>
      <c r="K213" s="200" t="s">
        <v>19</v>
      </c>
      <c r="L213" s="46"/>
      <c r="M213" s="205" t="s">
        <v>19</v>
      </c>
      <c r="N213" s="206" t="s">
        <v>40</v>
      </c>
      <c r="O213" s="86"/>
      <c r="P213" s="207">
        <f>O213*H213</f>
        <v>0</v>
      </c>
      <c r="Q213" s="207">
        <v>0</v>
      </c>
      <c r="R213" s="207">
        <f>Q213*H213</f>
        <v>0</v>
      </c>
      <c r="S213" s="207">
        <v>0</v>
      </c>
      <c r="T213" s="208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09" t="s">
        <v>185</v>
      </c>
      <c r="AT213" s="209" t="s">
        <v>181</v>
      </c>
      <c r="AU213" s="209" t="s">
        <v>77</v>
      </c>
      <c r="AY213" s="19" t="s">
        <v>180</v>
      </c>
      <c r="BE213" s="210">
        <f>IF(N213="základní",J213,0)</f>
        <v>0</v>
      </c>
      <c r="BF213" s="210">
        <f>IF(N213="snížená",J213,0)</f>
        <v>0</v>
      </c>
      <c r="BG213" s="210">
        <f>IF(N213="zákl. přenesená",J213,0)</f>
        <v>0</v>
      </c>
      <c r="BH213" s="210">
        <f>IF(N213="sníž. přenesená",J213,0)</f>
        <v>0</v>
      </c>
      <c r="BI213" s="210">
        <f>IF(N213="nulová",J213,0)</f>
        <v>0</v>
      </c>
      <c r="BJ213" s="19" t="s">
        <v>77</v>
      </c>
      <c r="BK213" s="210">
        <f>ROUND(I213*H213,2)</f>
        <v>0</v>
      </c>
      <c r="BL213" s="19" t="s">
        <v>185</v>
      </c>
      <c r="BM213" s="209" t="s">
        <v>971</v>
      </c>
    </row>
    <row r="214" s="2" customFormat="1" ht="16.5" customHeight="1">
      <c r="A214" s="40"/>
      <c r="B214" s="41"/>
      <c r="C214" s="198" t="s">
        <v>637</v>
      </c>
      <c r="D214" s="198" t="s">
        <v>181</v>
      </c>
      <c r="E214" s="199" t="s">
        <v>1883</v>
      </c>
      <c r="F214" s="200" t="s">
        <v>1884</v>
      </c>
      <c r="G214" s="201" t="s">
        <v>307</v>
      </c>
      <c r="H214" s="202">
        <v>230</v>
      </c>
      <c r="I214" s="203"/>
      <c r="J214" s="204">
        <f>ROUND(I214*H214,2)</f>
        <v>0</v>
      </c>
      <c r="K214" s="200" t="s">
        <v>19</v>
      </c>
      <c r="L214" s="46"/>
      <c r="M214" s="205" t="s">
        <v>19</v>
      </c>
      <c r="N214" s="206" t="s">
        <v>40</v>
      </c>
      <c r="O214" s="86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9" t="s">
        <v>185</v>
      </c>
      <c r="AT214" s="209" t="s">
        <v>181</v>
      </c>
      <c r="AU214" s="209" t="s">
        <v>77</v>
      </c>
      <c r="AY214" s="19" t="s">
        <v>180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9" t="s">
        <v>77</v>
      </c>
      <c r="BK214" s="210">
        <f>ROUND(I214*H214,2)</f>
        <v>0</v>
      </c>
      <c r="BL214" s="19" t="s">
        <v>185</v>
      </c>
      <c r="BM214" s="209" t="s">
        <v>978</v>
      </c>
    </row>
    <row r="215" s="2" customFormat="1" ht="24.15" customHeight="1">
      <c r="A215" s="40"/>
      <c r="B215" s="41"/>
      <c r="C215" s="198" t="s">
        <v>926</v>
      </c>
      <c r="D215" s="198" t="s">
        <v>181</v>
      </c>
      <c r="E215" s="199" t="s">
        <v>1885</v>
      </c>
      <c r="F215" s="200" t="s">
        <v>1886</v>
      </c>
      <c r="G215" s="201" t="s">
        <v>307</v>
      </c>
      <c r="H215" s="202">
        <v>1655</v>
      </c>
      <c r="I215" s="203"/>
      <c r="J215" s="204">
        <f>ROUND(I215*H215,2)</f>
        <v>0</v>
      </c>
      <c r="K215" s="200" t="s">
        <v>19</v>
      </c>
      <c r="L215" s="46"/>
      <c r="M215" s="205" t="s">
        <v>19</v>
      </c>
      <c r="N215" s="206" t="s">
        <v>40</v>
      </c>
      <c r="O215" s="86"/>
      <c r="P215" s="207">
        <f>O215*H215</f>
        <v>0</v>
      </c>
      <c r="Q215" s="207">
        <v>0</v>
      </c>
      <c r="R215" s="207">
        <f>Q215*H215</f>
        <v>0</v>
      </c>
      <c r="S215" s="207">
        <v>0</v>
      </c>
      <c r="T215" s="208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09" t="s">
        <v>185</v>
      </c>
      <c r="AT215" s="209" t="s">
        <v>181</v>
      </c>
      <c r="AU215" s="209" t="s">
        <v>77</v>
      </c>
      <c r="AY215" s="19" t="s">
        <v>180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9" t="s">
        <v>77</v>
      </c>
      <c r="BK215" s="210">
        <f>ROUND(I215*H215,2)</f>
        <v>0</v>
      </c>
      <c r="BL215" s="19" t="s">
        <v>185</v>
      </c>
      <c r="BM215" s="209" t="s">
        <v>819</v>
      </c>
    </row>
    <row r="216" s="2" customFormat="1" ht="16.5" customHeight="1">
      <c r="A216" s="40"/>
      <c r="B216" s="41"/>
      <c r="C216" s="198" t="s">
        <v>647</v>
      </c>
      <c r="D216" s="198" t="s">
        <v>181</v>
      </c>
      <c r="E216" s="199" t="s">
        <v>1887</v>
      </c>
      <c r="F216" s="200" t="s">
        <v>1888</v>
      </c>
      <c r="G216" s="201" t="s">
        <v>385</v>
      </c>
      <c r="H216" s="202">
        <v>20.399999999999999</v>
      </c>
      <c r="I216" s="203"/>
      <c r="J216" s="204">
        <f>ROUND(I216*H216,2)</f>
        <v>0</v>
      </c>
      <c r="K216" s="200" t="s">
        <v>19</v>
      </c>
      <c r="L216" s="46"/>
      <c r="M216" s="205" t="s">
        <v>19</v>
      </c>
      <c r="N216" s="206" t="s">
        <v>40</v>
      </c>
      <c r="O216" s="86"/>
      <c r="P216" s="207">
        <f>O216*H216</f>
        <v>0</v>
      </c>
      <c r="Q216" s="207">
        <v>0</v>
      </c>
      <c r="R216" s="207">
        <f>Q216*H216</f>
        <v>0</v>
      </c>
      <c r="S216" s="207">
        <v>0</v>
      </c>
      <c r="T216" s="208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09" t="s">
        <v>185</v>
      </c>
      <c r="AT216" s="209" t="s">
        <v>181</v>
      </c>
      <c r="AU216" s="209" t="s">
        <v>77</v>
      </c>
      <c r="AY216" s="19" t="s">
        <v>180</v>
      </c>
      <c r="BE216" s="210">
        <f>IF(N216="základní",J216,0)</f>
        <v>0</v>
      </c>
      <c r="BF216" s="210">
        <f>IF(N216="snížená",J216,0)</f>
        <v>0</v>
      </c>
      <c r="BG216" s="210">
        <f>IF(N216="zákl. přenesená",J216,0)</f>
        <v>0</v>
      </c>
      <c r="BH216" s="210">
        <f>IF(N216="sníž. přenesená",J216,0)</f>
        <v>0</v>
      </c>
      <c r="BI216" s="210">
        <f>IF(N216="nulová",J216,0)</f>
        <v>0</v>
      </c>
      <c r="BJ216" s="19" t="s">
        <v>77</v>
      </c>
      <c r="BK216" s="210">
        <f>ROUND(I216*H216,2)</f>
        <v>0</v>
      </c>
      <c r="BL216" s="19" t="s">
        <v>185</v>
      </c>
      <c r="BM216" s="209" t="s">
        <v>987</v>
      </c>
    </row>
    <row r="217" s="12" customFormat="1">
      <c r="A217" s="12"/>
      <c r="B217" s="211"/>
      <c r="C217" s="212"/>
      <c r="D217" s="213" t="s">
        <v>189</v>
      </c>
      <c r="E217" s="214" t="s">
        <v>19</v>
      </c>
      <c r="F217" s="215" t="s">
        <v>1889</v>
      </c>
      <c r="G217" s="212"/>
      <c r="H217" s="216">
        <v>20.399999999999999</v>
      </c>
      <c r="I217" s="217"/>
      <c r="J217" s="212"/>
      <c r="K217" s="212"/>
      <c r="L217" s="218"/>
      <c r="M217" s="219"/>
      <c r="N217" s="220"/>
      <c r="O217" s="220"/>
      <c r="P217" s="220"/>
      <c r="Q217" s="220"/>
      <c r="R217" s="220"/>
      <c r="S217" s="220"/>
      <c r="T217" s="221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T217" s="222" t="s">
        <v>189</v>
      </c>
      <c r="AU217" s="222" t="s">
        <v>77</v>
      </c>
      <c r="AV217" s="12" t="s">
        <v>79</v>
      </c>
      <c r="AW217" s="12" t="s">
        <v>31</v>
      </c>
      <c r="AX217" s="12" t="s">
        <v>69</v>
      </c>
      <c r="AY217" s="222" t="s">
        <v>180</v>
      </c>
    </row>
    <row r="218" s="13" customFormat="1">
      <c r="A218" s="13"/>
      <c r="B218" s="223"/>
      <c r="C218" s="224"/>
      <c r="D218" s="213" t="s">
        <v>189</v>
      </c>
      <c r="E218" s="225" t="s">
        <v>19</v>
      </c>
      <c r="F218" s="226" t="s">
        <v>194</v>
      </c>
      <c r="G218" s="224"/>
      <c r="H218" s="227">
        <v>20.399999999999999</v>
      </c>
      <c r="I218" s="228"/>
      <c r="J218" s="224"/>
      <c r="K218" s="224"/>
      <c r="L218" s="229"/>
      <c r="M218" s="230"/>
      <c r="N218" s="231"/>
      <c r="O218" s="231"/>
      <c r="P218" s="231"/>
      <c r="Q218" s="231"/>
      <c r="R218" s="231"/>
      <c r="S218" s="231"/>
      <c r="T218" s="23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3" t="s">
        <v>189</v>
      </c>
      <c r="AU218" s="233" t="s">
        <v>77</v>
      </c>
      <c r="AV218" s="13" t="s">
        <v>185</v>
      </c>
      <c r="AW218" s="13" t="s">
        <v>31</v>
      </c>
      <c r="AX218" s="13" t="s">
        <v>77</v>
      </c>
      <c r="AY218" s="233" t="s">
        <v>180</v>
      </c>
    </row>
    <row r="219" s="2" customFormat="1" ht="78" customHeight="1">
      <c r="A219" s="40"/>
      <c r="B219" s="41"/>
      <c r="C219" s="198" t="s">
        <v>935</v>
      </c>
      <c r="D219" s="198" t="s">
        <v>181</v>
      </c>
      <c r="E219" s="199" t="s">
        <v>1890</v>
      </c>
      <c r="F219" s="200" t="s">
        <v>1891</v>
      </c>
      <c r="G219" s="201" t="s">
        <v>1556</v>
      </c>
      <c r="H219" s="202">
        <v>1</v>
      </c>
      <c r="I219" s="203"/>
      <c r="J219" s="204">
        <f>ROUND(I219*H219,2)</f>
        <v>0</v>
      </c>
      <c r="K219" s="200" t="s">
        <v>19</v>
      </c>
      <c r="L219" s="46"/>
      <c r="M219" s="205" t="s">
        <v>19</v>
      </c>
      <c r="N219" s="206" t="s">
        <v>40</v>
      </c>
      <c r="O219" s="86"/>
      <c r="P219" s="207">
        <f>O219*H219</f>
        <v>0</v>
      </c>
      <c r="Q219" s="207">
        <v>0</v>
      </c>
      <c r="R219" s="207">
        <f>Q219*H219</f>
        <v>0</v>
      </c>
      <c r="S219" s="207">
        <v>0</v>
      </c>
      <c r="T219" s="208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09" t="s">
        <v>185</v>
      </c>
      <c r="AT219" s="209" t="s">
        <v>181</v>
      </c>
      <c r="AU219" s="209" t="s">
        <v>77</v>
      </c>
      <c r="AY219" s="19" t="s">
        <v>180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9" t="s">
        <v>77</v>
      </c>
      <c r="BK219" s="210">
        <f>ROUND(I219*H219,2)</f>
        <v>0</v>
      </c>
      <c r="BL219" s="19" t="s">
        <v>185</v>
      </c>
      <c r="BM219" s="209" t="s">
        <v>994</v>
      </c>
    </row>
    <row r="220" s="2" customFormat="1" ht="78" customHeight="1">
      <c r="A220" s="40"/>
      <c r="B220" s="41"/>
      <c r="C220" s="198" t="s">
        <v>942</v>
      </c>
      <c r="D220" s="198" t="s">
        <v>181</v>
      </c>
      <c r="E220" s="199" t="s">
        <v>1892</v>
      </c>
      <c r="F220" s="200" t="s">
        <v>1893</v>
      </c>
      <c r="G220" s="201" t="s">
        <v>716</v>
      </c>
      <c r="H220" s="202">
        <v>1</v>
      </c>
      <c r="I220" s="203"/>
      <c r="J220" s="204">
        <f>ROUND(I220*H220,2)</f>
        <v>0</v>
      </c>
      <c r="K220" s="200" t="s">
        <v>19</v>
      </c>
      <c r="L220" s="46"/>
      <c r="M220" s="205" t="s">
        <v>19</v>
      </c>
      <c r="N220" s="206" t="s">
        <v>40</v>
      </c>
      <c r="O220" s="86"/>
      <c r="P220" s="207">
        <f>O220*H220</f>
        <v>0</v>
      </c>
      <c r="Q220" s="207">
        <v>0</v>
      </c>
      <c r="R220" s="207">
        <f>Q220*H220</f>
        <v>0</v>
      </c>
      <c r="S220" s="207">
        <v>0</v>
      </c>
      <c r="T220" s="208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09" t="s">
        <v>185</v>
      </c>
      <c r="AT220" s="209" t="s">
        <v>181</v>
      </c>
      <c r="AU220" s="209" t="s">
        <v>77</v>
      </c>
      <c r="AY220" s="19" t="s">
        <v>180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9" t="s">
        <v>77</v>
      </c>
      <c r="BK220" s="210">
        <f>ROUND(I220*H220,2)</f>
        <v>0</v>
      </c>
      <c r="BL220" s="19" t="s">
        <v>185</v>
      </c>
      <c r="BM220" s="209" t="s">
        <v>1001</v>
      </c>
    </row>
    <row r="221" s="2" customFormat="1" ht="78" customHeight="1">
      <c r="A221" s="40"/>
      <c r="B221" s="41"/>
      <c r="C221" s="198" t="s">
        <v>753</v>
      </c>
      <c r="D221" s="198" t="s">
        <v>181</v>
      </c>
      <c r="E221" s="199" t="s">
        <v>1894</v>
      </c>
      <c r="F221" s="200" t="s">
        <v>1895</v>
      </c>
      <c r="G221" s="201" t="s">
        <v>716</v>
      </c>
      <c r="H221" s="202">
        <v>1</v>
      </c>
      <c r="I221" s="203"/>
      <c r="J221" s="204">
        <f>ROUND(I221*H221,2)</f>
        <v>0</v>
      </c>
      <c r="K221" s="200" t="s">
        <v>19</v>
      </c>
      <c r="L221" s="46"/>
      <c r="M221" s="205" t="s">
        <v>19</v>
      </c>
      <c r="N221" s="206" t="s">
        <v>40</v>
      </c>
      <c r="O221" s="86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09" t="s">
        <v>185</v>
      </c>
      <c r="AT221" s="209" t="s">
        <v>181</v>
      </c>
      <c r="AU221" s="209" t="s">
        <v>77</v>
      </c>
      <c r="AY221" s="19" t="s">
        <v>180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9" t="s">
        <v>77</v>
      </c>
      <c r="BK221" s="210">
        <f>ROUND(I221*H221,2)</f>
        <v>0</v>
      </c>
      <c r="BL221" s="19" t="s">
        <v>185</v>
      </c>
      <c r="BM221" s="209" t="s">
        <v>1008</v>
      </c>
    </row>
    <row r="222" s="2" customFormat="1" ht="78" customHeight="1">
      <c r="A222" s="40"/>
      <c r="B222" s="41"/>
      <c r="C222" s="198" t="s">
        <v>669</v>
      </c>
      <c r="D222" s="198" t="s">
        <v>181</v>
      </c>
      <c r="E222" s="199" t="s">
        <v>1896</v>
      </c>
      <c r="F222" s="200" t="s">
        <v>1897</v>
      </c>
      <c r="G222" s="201" t="s">
        <v>716</v>
      </c>
      <c r="H222" s="202">
        <v>1</v>
      </c>
      <c r="I222" s="203"/>
      <c r="J222" s="204">
        <f>ROUND(I222*H222,2)</f>
        <v>0</v>
      </c>
      <c r="K222" s="200" t="s">
        <v>19</v>
      </c>
      <c r="L222" s="46"/>
      <c r="M222" s="205" t="s">
        <v>19</v>
      </c>
      <c r="N222" s="206" t="s">
        <v>40</v>
      </c>
      <c r="O222" s="86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09" t="s">
        <v>185</v>
      </c>
      <c r="AT222" s="209" t="s">
        <v>181</v>
      </c>
      <c r="AU222" s="209" t="s">
        <v>77</v>
      </c>
      <c r="AY222" s="19" t="s">
        <v>180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9" t="s">
        <v>77</v>
      </c>
      <c r="BK222" s="210">
        <f>ROUND(I222*H222,2)</f>
        <v>0</v>
      </c>
      <c r="BL222" s="19" t="s">
        <v>185</v>
      </c>
      <c r="BM222" s="209" t="s">
        <v>1013</v>
      </c>
    </row>
    <row r="223" s="2" customFormat="1" ht="21.75" customHeight="1">
      <c r="A223" s="40"/>
      <c r="B223" s="41"/>
      <c r="C223" s="198" t="s">
        <v>975</v>
      </c>
      <c r="D223" s="198" t="s">
        <v>181</v>
      </c>
      <c r="E223" s="199" t="s">
        <v>1898</v>
      </c>
      <c r="F223" s="200" t="s">
        <v>1899</v>
      </c>
      <c r="G223" s="201" t="s">
        <v>1556</v>
      </c>
      <c r="H223" s="202">
        <v>44</v>
      </c>
      <c r="I223" s="203"/>
      <c r="J223" s="204">
        <f>ROUND(I223*H223,2)</f>
        <v>0</v>
      </c>
      <c r="K223" s="200" t="s">
        <v>19</v>
      </c>
      <c r="L223" s="46"/>
      <c r="M223" s="205" t="s">
        <v>19</v>
      </c>
      <c r="N223" s="206" t="s">
        <v>40</v>
      </c>
      <c r="O223" s="86"/>
      <c r="P223" s="207">
        <f>O223*H223</f>
        <v>0</v>
      </c>
      <c r="Q223" s="207">
        <v>0</v>
      </c>
      <c r="R223" s="207">
        <f>Q223*H223</f>
        <v>0</v>
      </c>
      <c r="S223" s="207">
        <v>0</v>
      </c>
      <c r="T223" s="208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09" t="s">
        <v>185</v>
      </c>
      <c r="AT223" s="209" t="s">
        <v>181</v>
      </c>
      <c r="AU223" s="209" t="s">
        <v>77</v>
      </c>
      <c r="AY223" s="19" t="s">
        <v>180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9" t="s">
        <v>77</v>
      </c>
      <c r="BK223" s="210">
        <f>ROUND(I223*H223,2)</f>
        <v>0</v>
      </c>
      <c r="BL223" s="19" t="s">
        <v>185</v>
      </c>
      <c r="BM223" s="209" t="s">
        <v>1017</v>
      </c>
    </row>
    <row r="224" s="2" customFormat="1" ht="16.5" customHeight="1">
      <c r="A224" s="40"/>
      <c r="B224" s="41"/>
      <c r="C224" s="198" t="s">
        <v>980</v>
      </c>
      <c r="D224" s="198" t="s">
        <v>181</v>
      </c>
      <c r="E224" s="199" t="s">
        <v>1900</v>
      </c>
      <c r="F224" s="200" t="s">
        <v>1901</v>
      </c>
      <c r="G224" s="201" t="s">
        <v>716</v>
      </c>
      <c r="H224" s="202">
        <v>18</v>
      </c>
      <c r="I224" s="203"/>
      <c r="J224" s="204">
        <f>ROUND(I224*H224,2)</f>
        <v>0</v>
      </c>
      <c r="K224" s="200" t="s">
        <v>19</v>
      </c>
      <c r="L224" s="46"/>
      <c r="M224" s="205" t="s">
        <v>19</v>
      </c>
      <c r="N224" s="206" t="s">
        <v>40</v>
      </c>
      <c r="O224" s="86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09" t="s">
        <v>185</v>
      </c>
      <c r="AT224" s="209" t="s">
        <v>181</v>
      </c>
      <c r="AU224" s="209" t="s">
        <v>77</v>
      </c>
      <c r="AY224" s="19" t="s">
        <v>180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9" t="s">
        <v>77</v>
      </c>
      <c r="BK224" s="210">
        <f>ROUND(I224*H224,2)</f>
        <v>0</v>
      </c>
      <c r="BL224" s="19" t="s">
        <v>185</v>
      </c>
      <c r="BM224" s="209" t="s">
        <v>1052</v>
      </c>
    </row>
    <row r="225" s="2" customFormat="1" ht="37.8" customHeight="1">
      <c r="A225" s="40"/>
      <c r="B225" s="41"/>
      <c r="C225" s="198" t="s">
        <v>984</v>
      </c>
      <c r="D225" s="198" t="s">
        <v>181</v>
      </c>
      <c r="E225" s="199" t="s">
        <v>1902</v>
      </c>
      <c r="F225" s="200" t="s">
        <v>1903</v>
      </c>
      <c r="G225" s="201" t="s">
        <v>1547</v>
      </c>
      <c r="H225" s="202">
        <v>0</v>
      </c>
      <c r="I225" s="203"/>
      <c r="J225" s="204">
        <f>ROUND(I225*H225,2)</f>
        <v>0</v>
      </c>
      <c r="K225" s="200" t="s">
        <v>19</v>
      </c>
      <c r="L225" s="46"/>
      <c r="M225" s="205" t="s">
        <v>19</v>
      </c>
      <c r="N225" s="206" t="s">
        <v>40</v>
      </c>
      <c r="O225" s="86"/>
      <c r="P225" s="207">
        <f>O225*H225</f>
        <v>0</v>
      </c>
      <c r="Q225" s="207">
        <v>0</v>
      </c>
      <c r="R225" s="207">
        <f>Q225*H225</f>
        <v>0</v>
      </c>
      <c r="S225" s="207">
        <v>0</v>
      </c>
      <c r="T225" s="208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09" t="s">
        <v>185</v>
      </c>
      <c r="AT225" s="209" t="s">
        <v>181</v>
      </c>
      <c r="AU225" s="209" t="s">
        <v>77</v>
      </c>
      <c r="AY225" s="19" t="s">
        <v>180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9" t="s">
        <v>77</v>
      </c>
      <c r="BK225" s="210">
        <f>ROUND(I225*H225,2)</f>
        <v>0</v>
      </c>
      <c r="BL225" s="19" t="s">
        <v>185</v>
      </c>
      <c r="BM225" s="209" t="s">
        <v>1544</v>
      </c>
    </row>
    <row r="226" s="2" customFormat="1" ht="24.15" customHeight="1">
      <c r="A226" s="40"/>
      <c r="B226" s="41"/>
      <c r="C226" s="198" t="s">
        <v>705</v>
      </c>
      <c r="D226" s="198" t="s">
        <v>181</v>
      </c>
      <c r="E226" s="199" t="s">
        <v>1904</v>
      </c>
      <c r="F226" s="200" t="s">
        <v>1905</v>
      </c>
      <c r="G226" s="201" t="s">
        <v>385</v>
      </c>
      <c r="H226" s="202">
        <v>1655</v>
      </c>
      <c r="I226" s="203"/>
      <c r="J226" s="204">
        <f>ROUND(I226*H226,2)</f>
        <v>0</v>
      </c>
      <c r="K226" s="200" t="s">
        <v>19</v>
      </c>
      <c r="L226" s="46"/>
      <c r="M226" s="205" t="s">
        <v>19</v>
      </c>
      <c r="N226" s="206" t="s">
        <v>40</v>
      </c>
      <c r="O226" s="86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9" t="s">
        <v>185</v>
      </c>
      <c r="AT226" s="209" t="s">
        <v>181</v>
      </c>
      <c r="AU226" s="209" t="s">
        <v>77</v>
      </c>
      <c r="AY226" s="19" t="s">
        <v>180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9" t="s">
        <v>77</v>
      </c>
      <c r="BK226" s="210">
        <f>ROUND(I226*H226,2)</f>
        <v>0</v>
      </c>
      <c r="BL226" s="19" t="s">
        <v>185</v>
      </c>
      <c r="BM226" s="209" t="s">
        <v>1059</v>
      </c>
    </row>
    <row r="227" s="2" customFormat="1" ht="24.15" customHeight="1">
      <c r="A227" s="40"/>
      <c r="B227" s="41"/>
      <c r="C227" s="198" t="s">
        <v>998</v>
      </c>
      <c r="D227" s="198" t="s">
        <v>181</v>
      </c>
      <c r="E227" s="199" t="s">
        <v>1906</v>
      </c>
      <c r="F227" s="200" t="s">
        <v>1907</v>
      </c>
      <c r="G227" s="201" t="s">
        <v>823</v>
      </c>
      <c r="H227" s="271"/>
      <c r="I227" s="203"/>
      <c r="J227" s="204">
        <f>ROUND(I227*H227,2)</f>
        <v>0</v>
      </c>
      <c r="K227" s="200" t="s">
        <v>19</v>
      </c>
      <c r="L227" s="46"/>
      <c r="M227" s="205" t="s">
        <v>19</v>
      </c>
      <c r="N227" s="206" t="s">
        <v>40</v>
      </c>
      <c r="O227" s="86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09" t="s">
        <v>185</v>
      </c>
      <c r="AT227" s="209" t="s">
        <v>181</v>
      </c>
      <c r="AU227" s="209" t="s">
        <v>77</v>
      </c>
      <c r="AY227" s="19" t="s">
        <v>180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9" t="s">
        <v>77</v>
      </c>
      <c r="BK227" s="210">
        <f>ROUND(I227*H227,2)</f>
        <v>0</v>
      </c>
      <c r="BL227" s="19" t="s">
        <v>185</v>
      </c>
      <c r="BM227" s="209" t="s">
        <v>1064</v>
      </c>
    </row>
    <row r="228" s="11" customFormat="1" ht="25.92" customHeight="1">
      <c r="A228" s="11"/>
      <c r="B228" s="184"/>
      <c r="C228" s="185"/>
      <c r="D228" s="186" t="s">
        <v>68</v>
      </c>
      <c r="E228" s="187" t="s">
        <v>1371</v>
      </c>
      <c r="F228" s="187" t="s">
        <v>1372</v>
      </c>
      <c r="G228" s="185"/>
      <c r="H228" s="185"/>
      <c r="I228" s="188"/>
      <c r="J228" s="189">
        <f>BK228</f>
        <v>0</v>
      </c>
      <c r="K228" s="185"/>
      <c r="L228" s="190"/>
      <c r="M228" s="191"/>
      <c r="N228" s="192"/>
      <c r="O228" s="192"/>
      <c r="P228" s="193">
        <f>P229</f>
        <v>0</v>
      </c>
      <c r="Q228" s="192"/>
      <c r="R228" s="193">
        <f>R229</f>
        <v>0</v>
      </c>
      <c r="S228" s="192"/>
      <c r="T228" s="194">
        <f>T229</f>
        <v>0</v>
      </c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R228" s="195" t="s">
        <v>77</v>
      </c>
      <c r="AT228" s="196" t="s">
        <v>68</v>
      </c>
      <c r="AU228" s="196" t="s">
        <v>69</v>
      </c>
      <c r="AY228" s="195" t="s">
        <v>180</v>
      </c>
      <c r="BK228" s="197">
        <f>BK229</f>
        <v>0</v>
      </c>
    </row>
    <row r="229" s="2" customFormat="1" ht="24.15" customHeight="1">
      <c r="A229" s="40"/>
      <c r="B229" s="41"/>
      <c r="C229" s="198" t="s">
        <v>711</v>
      </c>
      <c r="D229" s="198" t="s">
        <v>181</v>
      </c>
      <c r="E229" s="199" t="s">
        <v>1908</v>
      </c>
      <c r="F229" s="200" t="s">
        <v>1909</v>
      </c>
      <c r="G229" s="201" t="s">
        <v>391</v>
      </c>
      <c r="H229" s="202">
        <v>25</v>
      </c>
      <c r="I229" s="203"/>
      <c r="J229" s="204">
        <f>ROUND(I229*H229,2)</f>
        <v>0</v>
      </c>
      <c r="K229" s="200" t="s">
        <v>19</v>
      </c>
      <c r="L229" s="46"/>
      <c r="M229" s="205" t="s">
        <v>19</v>
      </c>
      <c r="N229" s="206" t="s">
        <v>40</v>
      </c>
      <c r="O229" s="86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09" t="s">
        <v>185</v>
      </c>
      <c r="AT229" s="209" t="s">
        <v>181</v>
      </c>
      <c r="AU229" s="209" t="s">
        <v>77</v>
      </c>
      <c r="AY229" s="19" t="s">
        <v>180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9" t="s">
        <v>77</v>
      </c>
      <c r="BK229" s="210">
        <f>ROUND(I229*H229,2)</f>
        <v>0</v>
      </c>
      <c r="BL229" s="19" t="s">
        <v>185</v>
      </c>
      <c r="BM229" s="209" t="s">
        <v>1077</v>
      </c>
    </row>
    <row r="230" s="11" customFormat="1" ht="25.92" customHeight="1">
      <c r="A230" s="11"/>
      <c r="B230" s="184"/>
      <c r="C230" s="185"/>
      <c r="D230" s="186" t="s">
        <v>68</v>
      </c>
      <c r="E230" s="187" t="s">
        <v>1439</v>
      </c>
      <c r="F230" s="187" t="s">
        <v>1440</v>
      </c>
      <c r="G230" s="185"/>
      <c r="H230" s="185"/>
      <c r="I230" s="188"/>
      <c r="J230" s="189">
        <f>BK230</f>
        <v>0</v>
      </c>
      <c r="K230" s="185"/>
      <c r="L230" s="190"/>
      <c r="M230" s="191"/>
      <c r="N230" s="192"/>
      <c r="O230" s="192"/>
      <c r="P230" s="193">
        <f>SUM(P231:P232)</f>
        <v>0</v>
      </c>
      <c r="Q230" s="192"/>
      <c r="R230" s="193">
        <f>SUM(R231:R232)</f>
        <v>0</v>
      </c>
      <c r="S230" s="192"/>
      <c r="T230" s="194">
        <f>SUM(T231:T232)</f>
        <v>0</v>
      </c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R230" s="195" t="s">
        <v>77</v>
      </c>
      <c r="AT230" s="196" t="s">
        <v>68</v>
      </c>
      <c r="AU230" s="196" t="s">
        <v>69</v>
      </c>
      <c r="AY230" s="195" t="s">
        <v>180</v>
      </c>
      <c r="BK230" s="197">
        <f>SUM(BK231:BK232)</f>
        <v>0</v>
      </c>
    </row>
    <row r="231" s="2" customFormat="1" ht="24.15" customHeight="1">
      <c r="A231" s="40"/>
      <c r="B231" s="41"/>
      <c r="C231" s="198" t="s">
        <v>1010</v>
      </c>
      <c r="D231" s="198" t="s">
        <v>181</v>
      </c>
      <c r="E231" s="199" t="s">
        <v>1910</v>
      </c>
      <c r="F231" s="200" t="s">
        <v>1911</v>
      </c>
      <c r="G231" s="201" t="s">
        <v>1443</v>
      </c>
      <c r="H231" s="202">
        <v>1</v>
      </c>
      <c r="I231" s="203"/>
      <c r="J231" s="204">
        <f>ROUND(I231*H231,2)</f>
        <v>0</v>
      </c>
      <c r="K231" s="200" t="s">
        <v>19</v>
      </c>
      <c r="L231" s="46"/>
      <c r="M231" s="205" t="s">
        <v>19</v>
      </c>
      <c r="N231" s="206" t="s">
        <v>40</v>
      </c>
      <c r="O231" s="86"/>
      <c r="P231" s="207">
        <f>O231*H231</f>
        <v>0</v>
      </c>
      <c r="Q231" s="207">
        <v>0</v>
      </c>
      <c r="R231" s="207">
        <f>Q231*H231</f>
        <v>0</v>
      </c>
      <c r="S231" s="207">
        <v>0</v>
      </c>
      <c r="T231" s="208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09" t="s">
        <v>185</v>
      </c>
      <c r="AT231" s="209" t="s">
        <v>181</v>
      </c>
      <c r="AU231" s="209" t="s">
        <v>77</v>
      </c>
      <c r="AY231" s="19" t="s">
        <v>180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9" t="s">
        <v>77</v>
      </c>
      <c r="BK231" s="210">
        <f>ROUND(I231*H231,2)</f>
        <v>0</v>
      </c>
      <c r="BL231" s="19" t="s">
        <v>185</v>
      </c>
      <c r="BM231" s="209" t="s">
        <v>1068</v>
      </c>
    </row>
    <row r="232" s="2" customFormat="1" ht="24.15" customHeight="1">
      <c r="A232" s="40"/>
      <c r="B232" s="41"/>
      <c r="C232" s="198" t="s">
        <v>717</v>
      </c>
      <c r="D232" s="198" t="s">
        <v>181</v>
      </c>
      <c r="E232" s="199" t="s">
        <v>1912</v>
      </c>
      <c r="F232" s="200" t="s">
        <v>1913</v>
      </c>
      <c r="G232" s="201" t="s">
        <v>1443</v>
      </c>
      <c r="H232" s="202">
        <v>1</v>
      </c>
      <c r="I232" s="203"/>
      <c r="J232" s="204">
        <f>ROUND(I232*H232,2)</f>
        <v>0</v>
      </c>
      <c r="K232" s="200" t="s">
        <v>19</v>
      </c>
      <c r="L232" s="46"/>
      <c r="M232" s="277" t="s">
        <v>19</v>
      </c>
      <c r="N232" s="278" t="s">
        <v>40</v>
      </c>
      <c r="O232" s="275"/>
      <c r="P232" s="279">
        <f>O232*H232</f>
        <v>0</v>
      </c>
      <c r="Q232" s="279">
        <v>0</v>
      </c>
      <c r="R232" s="279">
        <f>Q232*H232</f>
        <v>0</v>
      </c>
      <c r="S232" s="279">
        <v>0</v>
      </c>
      <c r="T232" s="28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09" t="s">
        <v>185</v>
      </c>
      <c r="AT232" s="209" t="s">
        <v>181</v>
      </c>
      <c r="AU232" s="209" t="s">
        <v>77</v>
      </c>
      <c r="AY232" s="19" t="s">
        <v>180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9" t="s">
        <v>77</v>
      </c>
      <c r="BK232" s="210">
        <f>ROUND(I232*H232,2)</f>
        <v>0</v>
      </c>
      <c r="BL232" s="19" t="s">
        <v>185</v>
      </c>
      <c r="BM232" s="209" t="s">
        <v>1082</v>
      </c>
    </row>
    <row r="233" s="2" customFormat="1" ht="6.96" customHeight="1">
      <c r="A233" s="40"/>
      <c r="B233" s="61"/>
      <c r="C233" s="62"/>
      <c r="D233" s="62"/>
      <c r="E233" s="62"/>
      <c r="F233" s="62"/>
      <c r="G233" s="62"/>
      <c r="H233" s="62"/>
      <c r="I233" s="62"/>
      <c r="J233" s="62"/>
      <c r="K233" s="62"/>
      <c r="L233" s="46"/>
      <c r="M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</row>
  </sheetData>
  <sheetProtection sheet="1" autoFilter="0" formatColumns="0" formatRows="0" objects="1" scenarios="1" spinCount="100000" saltValue="1uoGiPkDCDFIUu2Og49uoIvjcoY3b7NVIMAsRoGVg4PbQAnzZpSM3aOVT5AaFsaowSL0mewwhBH8AXtNoX2FeQ==" hashValue="WO24GY0JmfUhEJdU23y1N49TR0HbqByXvdLSRb51Qcj6SaKPPlDhnUZxfsSDnWniTYbFtyBXEhNe6DJeh/bycw==" algorithmName="SHA-512" password="A077"/>
  <autoFilter ref="C88:K23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1914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ROUND((SUM(BE91:BE354)),  2)</f>
        <v>0</v>
      </c>
      <c r="G33" s="40"/>
      <c r="H33" s="40"/>
      <c r="I33" s="150">
        <v>0.20999999999999999</v>
      </c>
      <c r="J33" s="149">
        <f>ROUND(((SUM(BE91:BE354))*I33),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ROUND((SUM(BF91:BF354)),  2)</f>
        <v>0</v>
      </c>
      <c r="G34" s="40"/>
      <c r="H34" s="40"/>
      <c r="I34" s="150">
        <v>0.12</v>
      </c>
      <c r="J34" s="149">
        <f>ROUND(((SUM(BF91:BF354))*I34),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ROUND((SUM(BG91:BG354)),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ROUND((SUM(BH91:BH354)),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ROUND((SUM(BI91:BI354)),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D.1.4.2 - Zdravotechnické instalace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141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1915</v>
      </c>
      <c r="E61" s="170"/>
      <c r="F61" s="170"/>
      <c r="G61" s="170"/>
      <c r="H61" s="170"/>
      <c r="I61" s="170"/>
      <c r="J61" s="171">
        <f>J134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142</v>
      </c>
      <c r="E62" s="170"/>
      <c r="F62" s="170"/>
      <c r="G62" s="170"/>
      <c r="H62" s="170"/>
      <c r="I62" s="170"/>
      <c r="J62" s="171">
        <f>J140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1916</v>
      </c>
      <c r="E63" s="170"/>
      <c r="F63" s="170"/>
      <c r="G63" s="170"/>
      <c r="H63" s="170"/>
      <c r="I63" s="170"/>
      <c r="J63" s="171">
        <f>J143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1917</v>
      </c>
      <c r="E64" s="170"/>
      <c r="F64" s="170"/>
      <c r="G64" s="170"/>
      <c r="H64" s="170"/>
      <c r="I64" s="170"/>
      <c r="J64" s="171">
        <f>J159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1918</v>
      </c>
      <c r="E65" s="170"/>
      <c r="F65" s="170"/>
      <c r="G65" s="170"/>
      <c r="H65" s="170"/>
      <c r="I65" s="170"/>
      <c r="J65" s="171">
        <f>J167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7"/>
      <c r="C66" s="168"/>
      <c r="D66" s="169" t="s">
        <v>1919</v>
      </c>
      <c r="E66" s="170"/>
      <c r="F66" s="170"/>
      <c r="G66" s="170"/>
      <c r="H66" s="170"/>
      <c r="I66" s="170"/>
      <c r="J66" s="171">
        <f>J209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1920</v>
      </c>
      <c r="E67" s="170"/>
      <c r="F67" s="170"/>
      <c r="G67" s="170"/>
      <c r="H67" s="170"/>
      <c r="I67" s="170"/>
      <c r="J67" s="171">
        <f>J284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1921</v>
      </c>
      <c r="E68" s="170"/>
      <c r="F68" s="170"/>
      <c r="G68" s="170"/>
      <c r="H68" s="170"/>
      <c r="I68" s="170"/>
      <c r="J68" s="171">
        <f>J292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7"/>
      <c r="C69" s="168"/>
      <c r="D69" s="169" t="s">
        <v>1922</v>
      </c>
      <c r="E69" s="170"/>
      <c r="F69" s="170"/>
      <c r="G69" s="170"/>
      <c r="H69" s="170"/>
      <c r="I69" s="170"/>
      <c r="J69" s="171">
        <f>J339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7"/>
      <c r="C70" s="168"/>
      <c r="D70" s="169" t="s">
        <v>163</v>
      </c>
      <c r="E70" s="170"/>
      <c r="F70" s="170"/>
      <c r="G70" s="170"/>
      <c r="H70" s="170"/>
      <c r="I70" s="170"/>
      <c r="J70" s="171">
        <f>J344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7"/>
      <c r="C71" s="168"/>
      <c r="D71" s="169" t="s">
        <v>164</v>
      </c>
      <c r="E71" s="170"/>
      <c r="F71" s="170"/>
      <c r="G71" s="170"/>
      <c r="H71" s="170"/>
      <c r="I71" s="170"/>
      <c r="J71" s="171">
        <f>J350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166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ZOO Hodonín, Pavilon Akvárií, rozpočet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135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 xml:space="preserve">D.1.4.2 - Zdravotechnické instalace 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3. 4. 2024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 xml:space="preserve"> </v>
      </c>
      <c r="G87" s="42"/>
      <c r="H87" s="42"/>
      <c r="I87" s="34" t="s">
        <v>30</v>
      </c>
      <c r="J87" s="38" t="str">
        <f>E21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28</v>
      </c>
      <c r="D88" s="42"/>
      <c r="E88" s="42"/>
      <c r="F88" s="29" t="str">
        <f>IF(E18="","",E18)</f>
        <v>Vyplň údaj</v>
      </c>
      <c r="G88" s="42"/>
      <c r="H88" s="42"/>
      <c r="I88" s="34" t="s">
        <v>32</v>
      </c>
      <c r="J88" s="38" t="str">
        <f>E24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0" customFormat="1" ht="29.28" customHeight="1">
      <c r="A90" s="173"/>
      <c r="B90" s="174"/>
      <c r="C90" s="175" t="s">
        <v>167</v>
      </c>
      <c r="D90" s="176" t="s">
        <v>54</v>
      </c>
      <c r="E90" s="176" t="s">
        <v>50</v>
      </c>
      <c r="F90" s="176" t="s">
        <v>51</v>
      </c>
      <c r="G90" s="176" t="s">
        <v>168</v>
      </c>
      <c r="H90" s="176" t="s">
        <v>169</v>
      </c>
      <c r="I90" s="176" t="s">
        <v>170</v>
      </c>
      <c r="J90" s="176" t="s">
        <v>139</v>
      </c>
      <c r="K90" s="177" t="s">
        <v>171</v>
      </c>
      <c r="L90" s="178"/>
      <c r="M90" s="94" t="s">
        <v>19</v>
      </c>
      <c r="N90" s="95" t="s">
        <v>39</v>
      </c>
      <c r="O90" s="95" t="s">
        <v>172</v>
      </c>
      <c r="P90" s="95" t="s">
        <v>173</v>
      </c>
      <c r="Q90" s="95" t="s">
        <v>174</v>
      </c>
      <c r="R90" s="95" t="s">
        <v>175</v>
      </c>
      <c r="S90" s="95" t="s">
        <v>176</v>
      </c>
      <c r="T90" s="96" t="s">
        <v>177</v>
      </c>
      <c r="U90" s="173"/>
      <c r="V90" s="173"/>
      <c r="W90" s="173"/>
      <c r="X90" s="173"/>
      <c r="Y90" s="173"/>
      <c r="Z90" s="173"/>
      <c r="AA90" s="173"/>
      <c r="AB90" s="173"/>
      <c r="AC90" s="173"/>
      <c r="AD90" s="173"/>
      <c r="AE90" s="173"/>
    </row>
    <row r="91" s="2" customFormat="1" ht="22.8" customHeight="1">
      <c r="A91" s="40"/>
      <c r="B91" s="41"/>
      <c r="C91" s="101" t="s">
        <v>178</v>
      </c>
      <c r="D91" s="42"/>
      <c r="E91" s="42"/>
      <c r="F91" s="42"/>
      <c r="G91" s="42"/>
      <c r="H91" s="42"/>
      <c r="I91" s="42"/>
      <c r="J91" s="179">
        <f>BK91</f>
        <v>0</v>
      </c>
      <c r="K91" s="42"/>
      <c r="L91" s="46"/>
      <c r="M91" s="97"/>
      <c r="N91" s="180"/>
      <c r="O91" s="98"/>
      <c r="P91" s="181">
        <f>P92+P134+P140+P143+P159+P167+P209+P284+P292+P339+P344+P350</f>
        <v>0</v>
      </c>
      <c r="Q91" s="98"/>
      <c r="R91" s="181">
        <f>R92+R134+R140+R143+R159+R167+R209+R284+R292+R339+R344+R350</f>
        <v>0</v>
      </c>
      <c r="S91" s="98"/>
      <c r="T91" s="182">
        <f>T92+T134+T140+T143+T159+T167+T209+T284+T292+T339+T344+T350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68</v>
      </c>
      <c r="AU91" s="19" t="s">
        <v>140</v>
      </c>
      <c r="BK91" s="183">
        <f>BK92+BK134+BK140+BK143+BK159+BK167+BK209+BK284+BK292+BK339+BK344+BK350</f>
        <v>0</v>
      </c>
    </row>
    <row r="92" s="11" customFormat="1" ht="25.92" customHeight="1">
      <c r="A92" s="11"/>
      <c r="B92" s="184"/>
      <c r="C92" s="185"/>
      <c r="D92" s="186" t="s">
        <v>68</v>
      </c>
      <c r="E92" s="187" t="s">
        <v>77</v>
      </c>
      <c r="F92" s="187" t="s">
        <v>179</v>
      </c>
      <c r="G92" s="185"/>
      <c r="H92" s="185"/>
      <c r="I92" s="188"/>
      <c r="J92" s="189">
        <f>BK92</f>
        <v>0</v>
      </c>
      <c r="K92" s="185"/>
      <c r="L92" s="190"/>
      <c r="M92" s="191"/>
      <c r="N92" s="192"/>
      <c r="O92" s="192"/>
      <c r="P92" s="193">
        <f>SUM(P93:P133)</f>
        <v>0</v>
      </c>
      <c r="Q92" s="192"/>
      <c r="R92" s="193">
        <f>SUM(R93:R133)</f>
        <v>0</v>
      </c>
      <c r="S92" s="192"/>
      <c r="T92" s="194">
        <f>SUM(T93:T133)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5" t="s">
        <v>77</v>
      </c>
      <c r="AT92" s="196" t="s">
        <v>68</v>
      </c>
      <c r="AU92" s="196" t="s">
        <v>69</v>
      </c>
      <c r="AY92" s="195" t="s">
        <v>180</v>
      </c>
      <c r="BK92" s="197">
        <f>SUM(BK93:BK133)</f>
        <v>0</v>
      </c>
    </row>
    <row r="93" s="2" customFormat="1" ht="24.15" customHeight="1">
      <c r="A93" s="40"/>
      <c r="B93" s="41"/>
      <c r="C93" s="198" t="s">
        <v>77</v>
      </c>
      <c r="D93" s="198" t="s">
        <v>181</v>
      </c>
      <c r="E93" s="199" t="s">
        <v>1923</v>
      </c>
      <c r="F93" s="200" t="s">
        <v>1924</v>
      </c>
      <c r="G93" s="201" t="s">
        <v>184</v>
      </c>
      <c r="H93" s="202">
        <v>40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79</v>
      </c>
    </row>
    <row r="94" s="2" customFormat="1" ht="37.8" customHeight="1">
      <c r="A94" s="40"/>
      <c r="B94" s="41"/>
      <c r="C94" s="198" t="s">
        <v>79</v>
      </c>
      <c r="D94" s="198" t="s">
        <v>181</v>
      </c>
      <c r="E94" s="199" t="s">
        <v>1925</v>
      </c>
      <c r="F94" s="200" t="s">
        <v>1926</v>
      </c>
      <c r="G94" s="201" t="s">
        <v>1927</v>
      </c>
      <c r="H94" s="202">
        <v>10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185</v>
      </c>
    </row>
    <row r="95" s="2" customFormat="1" ht="24.15" customHeight="1">
      <c r="A95" s="40"/>
      <c r="B95" s="41"/>
      <c r="C95" s="198" t="s">
        <v>195</v>
      </c>
      <c r="D95" s="198" t="s">
        <v>181</v>
      </c>
      <c r="E95" s="199" t="s">
        <v>1928</v>
      </c>
      <c r="F95" s="200" t="s">
        <v>1929</v>
      </c>
      <c r="G95" s="201" t="s">
        <v>188</v>
      </c>
      <c r="H95" s="202">
        <v>55.200000000000003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198</v>
      </c>
    </row>
    <row r="96" s="12" customFormat="1">
      <c r="A96" s="12"/>
      <c r="B96" s="211"/>
      <c r="C96" s="212"/>
      <c r="D96" s="213" t="s">
        <v>189</v>
      </c>
      <c r="E96" s="214" t="s">
        <v>19</v>
      </c>
      <c r="F96" s="215" t="s">
        <v>1930</v>
      </c>
      <c r="G96" s="212"/>
      <c r="H96" s="216">
        <v>43.200000000000003</v>
      </c>
      <c r="I96" s="217"/>
      <c r="J96" s="212"/>
      <c r="K96" s="212"/>
      <c r="L96" s="218"/>
      <c r="M96" s="219"/>
      <c r="N96" s="220"/>
      <c r="O96" s="220"/>
      <c r="P96" s="220"/>
      <c r="Q96" s="220"/>
      <c r="R96" s="220"/>
      <c r="S96" s="220"/>
      <c r="T96" s="221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22" t="s">
        <v>189</v>
      </c>
      <c r="AU96" s="222" t="s">
        <v>77</v>
      </c>
      <c r="AV96" s="12" t="s">
        <v>79</v>
      </c>
      <c r="AW96" s="12" t="s">
        <v>31</v>
      </c>
      <c r="AX96" s="12" t="s">
        <v>69</v>
      </c>
      <c r="AY96" s="222" t="s">
        <v>180</v>
      </c>
    </row>
    <row r="97" s="12" customFormat="1">
      <c r="A97" s="12"/>
      <c r="B97" s="211"/>
      <c r="C97" s="212"/>
      <c r="D97" s="213" t="s">
        <v>189</v>
      </c>
      <c r="E97" s="214" t="s">
        <v>19</v>
      </c>
      <c r="F97" s="215" t="s">
        <v>1931</v>
      </c>
      <c r="G97" s="212"/>
      <c r="H97" s="216">
        <v>12</v>
      </c>
      <c r="I97" s="217"/>
      <c r="J97" s="212"/>
      <c r="K97" s="212"/>
      <c r="L97" s="218"/>
      <c r="M97" s="219"/>
      <c r="N97" s="220"/>
      <c r="O97" s="220"/>
      <c r="P97" s="220"/>
      <c r="Q97" s="220"/>
      <c r="R97" s="220"/>
      <c r="S97" s="220"/>
      <c r="T97" s="221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2" t="s">
        <v>189</v>
      </c>
      <c r="AU97" s="222" t="s">
        <v>77</v>
      </c>
      <c r="AV97" s="12" t="s">
        <v>79</v>
      </c>
      <c r="AW97" s="12" t="s">
        <v>31</v>
      </c>
      <c r="AX97" s="12" t="s">
        <v>69</v>
      </c>
      <c r="AY97" s="222" t="s">
        <v>180</v>
      </c>
    </row>
    <row r="98" s="13" customFormat="1">
      <c r="A98" s="13"/>
      <c r="B98" s="223"/>
      <c r="C98" s="224"/>
      <c r="D98" s="213" t="s">
        <v>189</v>
      </c>
      <c r="E98" s="225" t="s">
        <v>19</v>
      </c>
      <c r="F98" s="226" t="s">
        <v>194</v>
      </c>
      <c r="G98" s="224"/>
      <c r="H98" s="227">
        <v>55.200000000000003</v>
      </c>
      <c r="I98" s="228"/>
      <c r="J98" s="224"/>
      <c r="K98" s="224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189</v>
      </c>
      <c r="AU98" s="233" t="s">
        <v>77</v>
      </c>
      <c r="AV98" s="13" t="s">
        <v>185</v>
      </c>
      <c r="AW98" s="13" t="s">
        <v>31</v>
      </c>
      <c r="AX98" s="13" t="s">
        <v>77</v>
      </c>
      <c r="AY98" s="233" t="s">
        <v>180</v>
      </c>
    </row>
    <row r="99" s="2" customFormat="1" ht="24.15" customHeight="1">
      <c r="A99" s="40"/>
      <c r="B99" s="41"/>
      <c r="C99" s="198" t="s">
        <v>185</v>
      </c>
      <c r="D99" s="198" t="s">
        <v>181</v>
      </c>
      <c r="E99" s="199" t="s">
        <v>1932</v>
      </c>
      <c r="F99" s="200" t="s">
        <v>1933</v>
      </c>
      <c r="G99" s="201" t="s">
        <v>188</v>
      </c>
      <c r="H99" s="202">
        <v>55.200000000000003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201</v>
      </c>
    </row>
    <row r="100" s="2" customFormat="1" ht="24.15" customHeight="1">
      <c r="A100" s="40"/>
      <c r="B100" s="41"/>
      <c r="C100" s="198" t="s">
        <v>202</v>
      </c>
      <c r="D100" s="198" t="s">
        <v>181</v>
      </c>
      <c r="E100" s="199" t="s">
        <v>1934</v>
      </c>
      <c r="F100" s="200" t="s">
        <v>1935</v>
      </c>
      <c r="G100" s="201" t="s">
        <v>188</v>
      </c>
      <c r="H100" s="202">
        <v>111.03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205</v>
      </c>
    </row>
    <row r="101" s="12" customFormat="1">
      <c r="A101" s="12"/>
      <c r="B101" s="211"/>
      <c r="C101" s="212"/>
      <c r="D101" s="213" t="s">
        <v>189</v>
      </c>
      <c r="E101" s="214" t="s">
        <v>19</v>
      </c>
      <c r="F101" s="215" t="s">
        <v>1936</v>
      </c>
      <c r="G101" s="212"/>
      <c r="H101" s="216">
        <v>98.549999999999997</v>
      </c>
      <c r="I101" s="217"/>
      <c r="J101" s="212"/>
      <c r="K101" s="212"/>
      <c r="L101" s="218"/>
      <c r="M101" s="219"/>
      <c r="N101" s="220"/>
      <c r="O101" s="220"/>
      <c r="P101" s="220"/>
      <c r="Q101" s="220"/>
      <c r="R101" s="220"/>
      <c r="S101" s="220"/>
      <c r="T101" s="22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T101" s="222" t="s">
        <v>189</v>
      </c>
      <c r="AU101" s="222" t="s">
        <v>77</v>
      </c>
      <c r="AV101" s="12" t="s">
        <v>79</v>
      </c>
      <c r="AW101" s="12" t="s">
        <v>31</v>
      </c>
      <c r="AX101" s="12" t="s">
        <v>69</v>
      </c>
      <c r="AY101" s="222" t="s">
        <v>180</v>
      </c>
    </row>
    <row r="102" s="12" customFormat="1">
      <c r="A102" s="12"/>
      <c r="B102" s="211"/>
      <c r="C102" s="212"/>
      <c r="D102" s="213" t="s">
        <v>189</v>
      </c>
      <c r="E102" s="214" t="s">
        <v>19</v>
      </c>
      <c r="F102" s="215" t="s">
        <v>1937</v>
      </c>
      <c r="G102" s="212"/>
      <c r="H102" s="216">
        <v>12.48</v>
      </c>
      <c r="I102" s="217"/>
      <c r="J102" s="212"/>
      <c r="K102" s="212"/>
      <c r="L102" s="218"/>
      <c r="M102" s="219"/>
      <c r="N102" s="220"/>
      <c r="O102" s="220"/>
      <c r="P102" s="220"/>
      <c r="Q102" s="220"/>
      <c r="R102" s="220"/>
      <c r="S102" s="220"/>
      <c r="T102" s="22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T102" s="222" t="s">
        <v>189</v>
      </c>
      <c r="AU102" s="222" t="s">
        <v>77</v>
      </c>
      <c r="AV102" s="12" t="s">
        <v>79</v>
      </c>
      <c r="AW102" s="12" t="s">
        <v>31</v>
      </c>
      <c r="AX102" s="12" t="s">
        <v>69</v>
      </c>
      <c r="AY102" s="222" t="s">
        <v>180</v>
      </c>
    </row>
    <row r="103" s="13" customFormat="1">
      <c r="A103" s="13"/>
      <c r="B103" s="223"/>
      <c r="C103" s="224"/>
      <c r="D103" s="213" t="s">
        <v>189</v>
      </c>
      <c r="E103" s="225" t="s">
        <v>19</v>
      </c>
      <c r="F103" s="226" t="s">
        <v>194</v>
      </c>
      <c r="G103" s="224"/>
      <c r="H103" s="227">
        <v>111.03</v>
      </c>
      <c r="I103" s="228"/>
      <c r="J103" s="224"/>
      <c r="K103" s="224"/>
      <c r="L103" s="229"/>
      <c r="M103" s="230"/>
      <c r="N103" s="231"/>
      <c r="O103" s="231"/>
      <c r="P103" s="231"/>
      <c r="Q103" s="231"/>
      <c r="R103" s="231"/>
      <c r="S103" s="231"/>
      <c r="T103" s="23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3" t="s">
        <v>189</v>
      </c>
      <c r="AU103" s="233" t="s">
        <v>77</v>
      </c>
      <c r="AV103" s="13" t="s">
        <v>185</v>
      </c>
      <c r="AW103" s="13" t="s">
        <v>31</v>
      </c>
      <c r="AX103" s="13" t="s">
        <v>77</v>
      </c>
      <c r="AY103" s="233" t="s">
        <v>180</v>
      </c>
    </row>
    <row r="104" s="2" customFormat="1" ht="24.15" customHeight="1">
      <c r="A104" s="40"/>
      <c r="B104" s="41"/>
      <c r="C104" s="198" t="s">
        <v>198</v>
      </c>
      <c r="D104" s="198" t="s">
        <v>181</v>
      </c>
      <c r="E104" s="199" t="s">
        <v>1938</v>
      </c>
      <c r="F104" s="200" t="s">
        <v>1939</v>
      </c>
      <c r="G104" s="201" t="s">
        <v>188</v>
      </c>
      <c r="H104" s="202">
        <v>111.03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8</v>
      </c>
    </row>
    <row r="105" s="2" customFormat="1" ht="24.15" customHeight="1">
      <c r="A105" s="40"/>
      <c r="B105" s="41"/>
      <c r="C105" s="198" t="s">
        <v>209</v>
      </c>
      <c r="D105" s="198" t="s">
        <v>181</v>
      </c>
      <c r="E105" s="199" t="s">
        <v>1940</v>
      </c>
      <c r="F105" s="200" t="s">
        <v>1941</v>
      </c>
      <c r="G105" s="201" t="s">
        <v>307</v>
      </c>
      <c r="H105" s="202">
        <v>219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212</v>
      </c>
    </row>
    <row r="106" s="12" customFormat="1">
      <c r="A106" s="12"/>
      <c r="B106" s="211"/>
      <c r="C106" s="212"/>
      <c r="D106" s="213" t="s">
        <v>189</v>
      </c>
      <c r="E106" s="214" t="s">
        <v>19</v>
      </c>
      <c r="F106" s="215" t="s">
        <v>1942</v>
      </c>
      <c r="G106" s="212"/>
      <c r="H106" s="216">
        <v>219</v>
      </c>
      <c r="I106" s="217"/>
      <c r="J106" s="212"/>
      <c r="K106" s="212"/>
      <c r="L106" s="218"/>
      <c r="M106" s="219"/>
      <c r="N106" s="220"/>
      <c r="O106" s="220"/>
      <c r="P106" s="220"/>
      <c r="Q106" s="220"/>
      <c r="R106" s="220"/>
      <c r="S106" s="220"/>
      <c r="T106" s="221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2" t="s">
        <v>189</v>
      </c>
      <c r="AU106" s="222" t="s">
        <v>77</v>
      </c>
      <c r="AV106" s="12" t="s">
        <v>79</v>
      </c>
      <c r="AW106" s="12" t="s">
        <v>31</v>
      </c>
      <c r="AX106" s="12" t="s">
        <v>69</v>
      </c>
      <c r="AY106" s="222" t="s">
        <v>180</v>
      </c>
    </row>
    <row r="107" s="13" customFormat="1">
      <c r="A107" s="13"/>
      <c r="B107" s="223"/>
      <c r="C107" s="224"/>
      <c r="D107" s="213" t="s">
        <v>189</v>
      </c>
      <c r="E107" s="225" t="s">
        <v>19</v>
      </c>
      <c r="F107" s="226" t="s">
        <v>194</v>
      </c>
      <c r="G107" s="224"/>
      <c r="H107" s="227">
        <v>219</v>
      </c>
      <c r="I107" s="228"/>
      <c r="J107" s="224"/>
      <c r="K107" s="224"/>
      <c r="L107" s="229"/>
      <c r="M107" s="230"/>
      <c r="N107" s="231"/>
      <c r="O107" s="231"/>
      <c r="P107" s="231"/>
      <c r="Q107" s="231"/>
      <c r="R107" s="231"/>
      <c r="S107" s="231"/>
      <c r="T107" s="23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3" t="s">
        <v>189</v>
      </c>
      <c r="AU107" s="233" t="s">
        <v>77</v>
      </c>
      <c r="AV107" s="13" t="s">
        <v>185</v>
      </c>
      <c r="AW107" s="13" t="s">
        <v>31</v>
      </c>
      <c r="AX107" s="13" t="s">
        <v>77</v>
      </c>
      <c r="AY107" s="233" t="s">
        <v>180</v>
      </c>
    </row>
    <row r="108" s="2" customFormat="1" ht="24.15" customHeight="1">
      <c r="A108" s="40"/>
      <c r="B108" s="41"/>
      <c r="C108" s="198" t="s">
        <v>201</v>
      </c>
      <c r="D108" s="198" t="s">
        <v>181</v>
      </c>
      <c r="E108" s="199" t="s">
        <v>1943</v>
      </c>
      <c r="F108" s="200" t="s">
        <v>1944</v>
      </c>
      <c r="G108" s="201" t="s">
        <v>307</v>
      </c>
      <c r="H108" s="202">
        <v>219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216</v>
      </c>
    </row>
    <row r="109" s="2" customFormat="1" ht="24.15" customHeight="1">
      <c r="A109" s="40"/>
      <c r="B109" s="41"/>
      <c r="C109" s="198" t="s">
        <v>220</v>
      </c>
      <c r="D109" s="198" t="s">
        <v>181</v>
      </c>
      <c r="E109" s="199" t="s">
        <v>1945</v>
      </c>
      <c r="F109" s="200" t="s">
        <v>1946</v>
      </c>
      <c r="G109" s="201" t="s">
        <v>307</v>
      </c>
      <c r="H109" s="202">
        <v>50.399999999999999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223</v>
      </c>
    </row>
    <row r="110" s="12" customFormat="1">
      <c r="A110" s="12"/>
      <c r="B110" s="211"/>
      <c r="C110" s="212"/>
      <c r="D110" s="213" t="s">
        <v>189</v>
      </c>
      <c r="E110" s="214" t="s">
        <v>19</v>
      </c>
      <c r="F110" s="215" t="s">
        <v>1947</v>
      </c>
      <c r="G110" s="212"/>
      <c r="H110" s="216">
        <v>50.399999999999999</v>
      </c>
      <c r="I110" s="217"/>
      <c r="J110" s="212"/>
      <c r="K110" s="212"/>
      <c r="L110" s="218"/>
      <c r="M110" s="219"/>
      <c r="N110" s="220"/>
      <c r="O110" s="220"/>
      <c r="P110" s="220"/>
      <c r="Q110" s="220"/>
      <c r="R110" s="220"/>
      <c r="S110" s="220"/>
      <c r="T110" s="22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T110" s="222" t="s">
        <v>189</v>
      </c>
      <c r="AU110" s="222" t="s">
        <v>77</v>
      </c>
      <c r="AV110" s="12" t="s">
        <v>79</v>
      </c>
      <c r="AW110" s="12" t="s">
        <v>31</v>
      </c>
      <c r="AX110" s="12" t="s">
        <v>69</v>
      </c>
      <c r="AY110" s="222" t="s">
        <v>180</v>
      </c>
    </row>
    <row r="111" s="13" customFormat="1">
      <c r="A111" s="13"/>
      <c r="B111" s="223"/>
      <c r="C111" s="224"/>
      <c r="D111" s="213" t="s">
        <v>189</v>
      </c>
      <c r="E111" s="225" t="s">
        <v>19</v>
      </c>
      <c r="F111" s="226" t="s">
        <v>194</v>
      </c>
      <c r="G111" s="224"/>
      <c r="H111" s="227">
        <v>50.399999999999999</v>
      </c>
      <c r="I111" s="228"/>
      <c r="J111" s="224"/>
      <c r="K111" s="224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189</v>
      </c>
      <c r="AU111" s="233" t="s">
        <v>77</v>
      </c>
      <c r="AV111" s="13" t="s">
        <v>185</v>
      </c>
      <c r="AW111" s="13" t="s">
        <v>31</v>
      </c>
      <c r="AX111" s="13" t="s">
        <v>77</v>
      </c>
      <c r="AY111" s="233" t="s">
        <v>180</v>
      </c>
    </row>
    <row r="112" s="2" customFormat="1" ht="24.15" customHeight="1">
      <c r="A112" s="40"/>
      <c r="B112" s="41"/>
      <c r="C112" s="198" t="s">
        <v>205</v>
      </c>
      <c r="D112" s="198" t="s">
        <v>181</v>
      </c>
      <c r="E112" s="199" t="s">
        <v>1948</v>
      </c>
      <c r="F112" s="200" t="s">
        <v>1949</v>
      </c>
      <c r="G112" s="201" t="s">
        <v>307</v>
      </c>
      <c r="H112" s="202">
        <v>50.399999999999999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228</v>
      </c>
    </row>
    <row r="113" s="12" customFormat="1">
      <c r="A113" s="12"/>
      <c r="B113" s="211"/>
      <c r="C113" s="212"/>
      <c r="D113" s="213" t="s">
        <v>189</v>
      </c>
      <c r="E113" s="214" t="s">
        <v>19</v>
      </c>
      <c r="F113" s="215" t="s">
        <v>1950</v>
      </c>
      <c r="G113" s="212"/>
      <c r="H113" s="216">
        <v>50.399999999999999</v>
      </c>
      <c r="I113" s="217"/>
      <c r="J113" s="212"/>
      <c r="K113" s="212"/>
      <c r="L113" s="218"/>
      <c r="M113" s="219"/>
      <c r="N113" s="220"/>
      <c r="O113" s="220"/>
      <c r="P113" s="220"/>
      <c r="Q113" s="220"/>
      <c r="R113" s="220"/>
      <c r="S113" s="220"/>
      <c r="T113" s="221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22" t="s">
        <v>189</v>
      </c>
      <c r="AU113" s="222" t="s">
        <v>77</v>
      </c>
      <c r="AV113" s="12" t="s">
        <v>79</v>
      </c>
      <c r="AW113" s="12" t="s">
        <v>31</v>
      </c>
      <c r="AX113" s="12" t="s">
        <v>69</v>
      </c>
      <c r="AY113" s="222" t="s">
        <v>180</v>
      </c>
    </row>
    <row r="114" s="13" customFormat="1">
      <c r="A114" s="13"/>
      <c r="B114" s="223"/>
      <c r="C114" s="224"/>
      <c r="D114" s="213" t="s">
        <v>189</v>
      </c>
      <c r="E114" s="225" t="s">
        <v>19</v>
      </c>
      <c r="F114" s="226" t="s">
        <v>194</v>
      </c>
      <c r="G114" s="224"/>
      <c r="H114" s="227">
        <v>50.399999999999999</v>
      </c>
      <c r="I114" s="228"/>
      <c r="J114" s="224"/>
      <c r="K114" s="224"/>
      <c r="L114" s="229"/>
      <c r="M114" s="230"/>
      <c r="N114" s="231"/>
      <c r="O114" s="231"/>
      <c r="P114" s="231"/>
      <c r="Q114" s="231"/>
      <c r="R114" s="231"/>
      <c r="S114" s="231"/>
      <c r="T114" s="232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3" t="s">
        <v>189</v>
      </c>
      <c r="AU114" s="233" t="s">
        <v>77</v>
      </c>
      <c r="AV114" s="13" t="s">
        <v>185</v>
      </c>
      <c r="AW114" s="13" t="s">
        <v>31</v>
      </c>
      <c r="AX114" s="13" t="s">
        <v>77</v>
      </c>
      <c r="AY114" s="233" t="s">
        <v>180</v>
      </c>
    </row>
    <row r="115" s="2" customFormat="1" ht="24.15" customHeight="1">
      <c r="A115" s="40"/>
      <c r="B115" s="41"/>
      <c r="C115" s="198" t="s">
        <v>229</v>
      </c>
      <c r="D115" s="198" t="s">
        <v>181</v>
      </c>
      <c r="E115" s="199" t="s">
        <v>1951</v>
      </c>
      <c r="F115" s="200" t="s">
        <v>1952</v>
      </c>
      <c r="G115" s="201" t="s">
        <v>188</v>
      </c>
      <c r="H115" s="202">
        <v>111.03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232</v>
      </c>
    </row>
    <row r="116" s="12" customFormat="1">
      <c r="A116" s="12"/>
      <c r="B116" s="211"/>
      <c r="C116" s="212"/>
      <c r="D116" s="213" t="s">
        <v>189</v>
      </c>
      <c r="E116" s="214" t="s">
        <v>19</v>
      </c>
      <c r="F116" s="215" t="s">
        <v>1953</v>
      </c>
      <c r="G116" s="212"/>
      <c r="H116" s="216">
        <v>111.03</v>
      </c>
      <c r="I116" s="217"/>
      <c r="J116" s="212"/>
      <c r="K116" s="212"/>
      <c r="L116" s="218"/>
      <c r="M116" s="219"/>
      <c r="N116" s="220"/>
      <c r="O116" s="220"/>
      <c r="P116" s="220"/>
      <c r="Q116" s="220"/>
      <c r="R116" s="220"/>
      <c r="S116" s="220"/>
      <c r="T116" s="221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2" t="s">
        <v>189</v>
      </c>
      <c r="AU116" s="222" t="s">
        <v>77</v>
      </c>
      <c r="AV116" s="12" t="s">
        <v>79</v>
      </c>
      <c r="AW116" s="12" t="s">
        <v>31</v>
      </c>
      <c r="AX116" s="12" t="s">
        <v>69</v>
      </c>
      <c r="AY116" s="222" t="s">
        <v>180</v>
      </c>
    </row>
    <row r="117" s="13" customFormat="1">
      <c r="A117" s="13"/>
      <c r="B117" s="223"/>
      <c r="C117" s="224"/>
      <c r="D117" s="213" t="s">
        <v>189</v>
      </c>
      <c r="E117" s="225" t="s">
        <v>19</v>
      </c>
      <c r="F117" s="226" t="s">
        <v>194</v>
      </c>
      <c r="G117" s="224"/>
      <c r="H117" s="227">
        <v>111.03</v>
      </c>
      <c r="I117" s="228"/>
      <c r="J117" s="224"/>
      <c r="K117" s="224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189</v>
      </c>
      <c r="AU117" s="233" t="s">
        <v>77</v>
      </c>
      <c r="AV117" s="13" t="s">
        <v>185</v>
      </c>
      <c r="AW117" s="13" t="s">
        <v>31</v>
      </c>
      <c r="AX117" s="13" t="s">
        <v>77</v>
      </c>
      <c r="AY117" s="233" t="s">
        <v>180</v>
      </c>
    </row>
    <row r="118" s="2" customFormat="1" ht="24.15" customHeight="1">
      <c r="A118" s="40"/>
      <c r="B118" s="41"/>
      <c r="C118" s="198" t="s">
        <v>8</v>
      </c>
      <c r="D118" s="198" t="s">
        <v>181</v>
      </c>
      <c r="E118" s="199" t="s">
        <v>1954</v>
      </c>
      <c r="F118" s="200" t="s">
        <v>1955</v>
      </c>
      <c r="G118" s="201" t="s">
        <v>188</v>
      </c>
      <c r="H118" s="202">
        <v>55.200000000000003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236</v>
      </c>
    </row>
    <row r="119" s="12" customFormat="1">
      <c r="A119" s="12"/>
      <c r="B119" s="211"/>
      <c r="C119" s="212"/>
      <c r="D119" s="213" t="s">
        <v>189</v>
      </c>
      <c r="E119" s="214" t="s">
        <v>19</v>
      </c>
      <c r="F119" s="215" t="s">
        <v>1956</v>
      </c>
      <c r="G119" s="212"/>
      <c r="H119" s="216">
        <v>43.200000000000003</v>
      </c>
      <c r="I119" s="217"/>
      <c r="J119" s="212"/>
      <c r="K119" s="212"/>
      <c r="L119" s="218"/>
      <c r="M119" s="219"/>
      <c r="N119" s="220"/>
      <c r="O119" s="220"/>
      <c r="P119" s="220"/>
      <c r="Q119" s="220"/>
      <c r="R119" s="220"/>
      <c r="S119" s="220"/>
      <c r="T119" s="221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T119" s="222" t="s">
        <v>189</v>
      </c>
      <c r="AU119" s="222" t="s">
        <v>77</v>
      </c>
      <c r="AV119" s="12" t="s">
        <v>79</v>
      </c>
      <c r="AW119" s="12" t="s">
        <v>31</v>
      </c>
      <c r="AX119" s="12" t="s">
        <v>69</v>
      </c>
      <c r="AY119" s="222" t="s">
        <v>180</v>
      </c>
    </row>
    <row r="120" s="12" customFormat="1">
      <c r="A120" s="12"/>
      <c r="B120" s="211"/>
      <c r="C120" s="212"/>
      <c r="D120" s="213" t="s">
        <v>189</v>
      </c>
      <c r="E120" s="214" t="s">
        <v>19</v>
      </c>
      <c r="F120" s="215" t="s">
        <v>1957</v>
      </c>
      <c r="G120" s="212"/>
      <c r="H120" s="216">
        <v>12</v>
      </c>
      <c r="I120" s="217"/>
      <c r="J120" s="212"/>
      <c r="K120" s="212"/>
      <c r="L120" s="218"/>
      <c r="M120" s="219"/>
      <c r="N120" s="220"/>
      <c r="O120" s="220"/>
      <c r="P120" s="220"/>
      <c r="Q120" s="220"/>
      <c r="R120" s="220"/>
      <c r="S120" s="220"/>
      <c r="T120" s="221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2" t="s">
        <v>189</v>
      </c>
      <c r="AU120" s="222" t="s">
        <v>77</v>
      </c>
      <c r="AV120" s="12" t="s">
        <v>79</v>
      </c>
      <c r="AW120" s="12" t="s">
        <v>31</v>
      </c>
      <c r="AX120" s="12" t="s">
        <v>69</v>
      </c>
      <c r="AY120" s="222" t="s">
        <v>180</v>
      </c>
    </row>
    <row r="121" s="13" customFormat="1">
      <c r="A121" s="13"/>
      <c r="B121" s="223"/>
      <c r="C121" s="224"/>
      <c r="D121" s="213" t="s">
        <v>189</v>
      </c>
      <c r="E121" s="225" t="s">
        <v>19</v>
      </c>
      <c r="F121" s="226" t="s">
        <v>194</v>
      </c>
      <c r="G121" s="224"/>
      <c r="H121" s="227">
        <v>55.200000000000003</v>
      </c>
      <c r="I121" s="228"/>
      <c r="J121" s="224"/>
      <c r="K121" s="224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189</v>
      </c>
      <c r="AU121" s="233" t="s">
        <v>77</v>
      </c>
      <c r="AV121" s="13" t="s">
        <v>185</v>
      </c>
      <c r="AW121" s="13" t="s">
        <v>31</v>
      </c>
      <c r="AX121" s="13" t="s">
        <v>77</v>
      </c>
      <c r="AY121" s="233" t="s">
        <v>180</v>
      </c>
    </row>
    <row r="122" s="2" customFormat="1" ht="24.15" customHeight="1">
      <c r="A122" s="40"/>
      <c r="B122" s="41"/>
      <c r="C122" s="198" t="s">
        <v>263</v>
      </c>
      <c r="D122" s="198" t="s">
        <v>181</v>
      </c>
      <c r="E122" s="199" t="s">
        <v>1958</v>
      </c>
      <c r="F122" s="200" t="s">
        <v>1959</v>
      </c>
      <c r="G122" s="201" t="s">
        <v>188</v>
      </c>
      <c r="H122" s="202">
        <v>166.22999999999999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266</v>
      </c>
    </row>
    <row r="123" s="12" customFormat="1">
      <c r="A123" s="12"/>
      <c r="B123" s="211"/>
      <c r="C123" s="212"/>
      <c r="D123" s="213" t="s">
        <v>189</v>
      </c>
      <c r="E123" s="214" t="s">
        <v>19</v>
      </c>
      <c r="F123" s="215" t="s">
        <v>1960</v>
      </c>
      <c r="G123" s="212"/>
      <c r="H123" s="216">
        <v>111.03</v>
      </c>
      <c r="I123" s="217"/>
      <c r="J123" s="212"/>
      <c r="K123" s="212"/>
      <c r="L123" s="218"/>
      <c r="M123" s="219"/>
      <c r="N123" s="220"/>
      <c r="O123" s="220"/>
      <c r="P123" s="220"/>
      <c r="Q123" s="220"/>
      <c r="R123" s="220"/>
      <c r="S123" s="220"/>
      <c r="T123" s="221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T123" s="222" t="s">
        <v>189</v>
      </c>
      <c r="AU123" s="222" t="s">
        <v>77</v>
      </c>
      <c r="AV123" s="12" t="s">
        <v>79</v>
      </c>
      <c r="AW123" s="12" t="s">
        <v>31</v>
      </c>
      <c r="AX123" s="12" t="s">
        <v>69</v>
      </c>
      <c r="AY123" s="222" t="s">
        <v>180</v>
      </c>
    </row>
    <row r="124" s="12" customFormat="1">
      <c r="A124" s="12"/>
      <c r="B124" s="211"/>
      <c r="C124" s="212"/>
      <c r="D124" s="213" t="s">
        <v>189</v>
      </c>
      <c r="E124" s="214" t="s">
        <v>19</v>
      </c>
      <c r="F124" s="215" t="s">
        <v>1956</v>
      </c>
      <c r="G124" s="212"/>
      <c r="H124" s="216">
        <v>43.200000000000003</v>
      </c>
      <c r="I124" s="217"/>
      <c r="J124" s="212"/>
      <c r="K124" s="212"/>
      <c r="L124" s="218"/>
      <c r="M124" s="219"/>
      <c r="N124" s="220"/>
      <c r="O124" s="220"/>
      <c r="P124" s="220"/>
      <c r="Q124" s="220"/>
      <c r="R124" s="220"/>
      <c r="S124" s="220"/>
      <c r="T124" s="221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T124" s="222" t="s">
        <v>189</v>
      </c>
      <c r="AU124" s="222" t="s">
        <v>77</v>
      </c>
      <c r="AV124" s="12" t="s">
        <v>79</v>
      </c>
      <c r="AW124" s="12" t="s">
        <v>31</v>
      </c>
      <c r="AX124" s="12" t="s">
        <v>69</v>
      </c>
      <c r="AY124" s="222" t="s">
        <v>180</v>
      </c>
    </row>
    <row r="125" s="12" customFormat="1">
      <c r="A125" s="12"/>
      <c r="B125" s="211"/>
      <c r="C125" s="212"/>
      <c r="D125" s="213" t="s">
        <v>189</v>
      </c>
      <c r="E125" s="214" t="s">
        <v>19</v>
      </c>
      <c r="F125" s="215" t="s">
        <v>1957</v>
      </c>
      <c r="G125" s="212"/>
      <c r="H125" s="216">
        <v>12</v>
      </c>
      <c r="I125" s="217"/>
      <c r="J125" s="212"/>
      <c r="K125" s="212"/>
      <c r="L125" s="218"/>
      <c r="M125" s="219"/>
      <c r="N125" s="220"/>
      <c r="O125" s="220"/>
      <c r="P125" s="220"/>
      <c r="Q125" s="220"/>
      <c r="R125" s="220"/>
      <c r="S125" s="220"/>
      <c r="T125" s="221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T125" s="222" t="s">
        <v>189</v>
      </c>
      <c r="AU125" s="222" t="s">
        <v>77</v>
      </c>
      <c r="AV125" s="12" t="s">
        <v>79</v>
      </c>
      <c r="AW125" s="12" t="s">
        <v>31</v>
      </c>
      <c r="AX125" s="12" t="s">
        <v>69</v>
      </c>
      <c r="AY125" s="222" t="s">
        <v>180</v>
      </c>
    </row>
    <row r="126" s="13" customFormat="1">
      <c r="A126" s="13"/>
      <c r="B126" s="223"/>
      <c r="C126" s="224"/>
      <c r="D126" s="213" t="s">
        <v>189</v>
      </c>
      <c r="E126" s="225" t="s">
        <v>19</v>
      </c>
      <c r="F126" s="226" t="s">
        <v>194</v>
      </c>
      <c r="G126" s="224"/>
      <c r="H126" s="227">
        <v>166.23000000000002</v>
      </c>
      <c r="I126" s="228"/>
      <c r="J126" s="224"/>
      <c r="K126" s="224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189</v>
      </c>
      <c r="AU126" s="233" t="s">
        <v>77</v>
      </c>
      <c r="AV126" s="13" t="s">
        <v>185</v>
      </c>
      <c r="AW126" s="13" t="s">
        <v>31</v>
      </c>
      <c r="AX126" s="13" t="s">
        <v>77</v>
      </c>
      <c r="AY126" s="233" t="s">
        <v>180</v>
      </c>
    </row>
    <row r="127" s="2" customFormat="1" ht="24.15" customHeight="1">
      <c r="A127" s="40"/>
      <c r="B127" s="41"/>
      <c r="C127" s="198" t="s">
        <v>212</v>
      </c>
      <c r="D127" s="198" t="s">
        <v>181</v>
      </c>
      <c r="E127" s="199" t="s">
        <v>203</v>
      </c>
      <c r="F127" s="200" t="s">
        <v>1961</v>
      </c>
      <c r="G127" s="201" t="s">
        <v>188</v>
      </c>
      <c r="H127" s="202">
        <v>58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275</v>
      </c>
    </row>
    <row r="128" s="2" customFormat="1" ht="33" customHeight="1">
      <c r="A128" s="40"/>
      <c r="B128" s="41"/>
      <c r="C128" s="198" t="s">
        <v>304</v>
      </c>
      <c r="D128" s="198" t="s">
        <v>181</v>
      </c>
      <c r="E128" s="199" t="s">
        <v>1962</v>
      </c>
      <c r="F128" s="200" t="s">
        <v>1963</v>
      </c>
      <c r="G128" s="201" t="s">
        <v>188</v>
      </c>
      <c r="H128" s="202">
        <v>58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308</v>
      </c>
    </row>
    <row r="129" s="2" customFormat="1" ht="24.15" customHeight="1">
      <c r="A129" s="40"/>
      <c r="B129" s="41"/>
      <c r="C129" s="198" t="s">
        <v>216</v>
      </c>
      <c r="D129" s="198" t="s">
        <v>181</v>
      </c>
      <c r="E129" s="199" t="s">
        <v>1964</v>
      </c>
      <c r="F129" s="200" t="s">
        <v>1965</v>
      </c>
      <c r="G129" s="201" t="s">
        <v>188</v>
      </c>
      <c r="H129" s="202">
        <v>37.649999999999999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315</v>
      </c>
    </row>
    <row r="130" s="12" customFormat="1">
      <c r="A130" s="12"/>
      <c r="B130" s="211"/>
      <c r="C130" s="212"/>
      <c r="D130" s="213" t="s">
        <v>189</v>
      </c>
      <c r="E130" s="214" t="s">
        <v>19</v>
      </c>
      <c r="F130" s="215" t="s">
        <v>1966</v>
      </c>
      <c r="G130" s="212"/>
      <c r="H130" s="216">
        <v>32.850000000000001</v>
      </c>
      <c r="I130" s="217"/>
      <c r="J130" s="212"/>
      <c r="K130" s="212"/>
      <c r="L130" s="218"/>
      <c r="M130" s="219"/>
      <c r="N130" s="220"/>
      <c r="O130" s="220"/>
      <c r="P130" s="220"/>
      <c r="Q130" s="220"/>
      <c r="R130" s="220"/>
      <c r="S130" s="220"/>
      <c r="T130" s="221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T130" s="222" t="s">
        <v>189</v>
      </c>
      <c r="AU130" s="222" t="s">
        <v>77</v>
      </c>
      <c r="AV130" s="12" t="s">
        <v>79</v>
      </c>
      <c r="AW130" s="12" t="s">
        <v>31</v>
      </c>
      <c r="AX130" s="12" t="s">
        <v>69</v>
      </c>
      <c r="AY130" s="222" t="s">
        <v>180</v>
      </c>
    </row>
    <row r="131" s="12" customFormat="1">
      <c r="A131" s="12"/>
      <c r="B131" s="211"/>
      <c r="C131" s="212"/>
      <c r="D131" s="213" t="s">
        <v>189</v>
      </c>
      <c r="E131" s="214" t="s">
        <v>19</v>
      </c>
      <c r="F131" s="215" t="s">
        <v>1967</v>
      </c>
      <c r="G131" s="212"/>
      <c r="H131" s="216">
        <v>4.7999999999999998</v>
      </c>
      <c r="I131" s="217"/>
      <c r="J131" s="212"/>
      <c r="K131" s="212"/>
      <c r="L131" s="218"/>
      <c r="M131" s="219"/>
      <c r="N131" s="220"/>
      <c r="O131" s="220"/>
      <c r="P131" s="220"/>
      <c r="Q131" s="220"/>
      <c r="R131" s="220"/>
      <c r="S131" s="220"/>
      <c r="T131" s="221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T131" s="222" t="s">
        <v>189</v>
      </c>
      <c r="AU131" s="222" t="s">
        <v>77</v>
      </c>
      <c r="AV131" s="12" t="s">
        <v>79</v>
      </c>
      <c r="AW131" s="12" t="s">
        <v>31</v>
      </c>
      <c r="AX131" s="12" t="s">
        <v>69</v>
      </c>
      <c r="AY131" s="222" t="s">
        <v>180</v>
      </c>
    </row>
    <row r="132" s="13" customFormat="1">
      <c r="A132" s="13"/>
      <c r="B132" s="223"/>
      <c r="C132" s="224"/>
      <c r="D132" s="213" t="s">
        <v>189</v>
      </c>
      <c r="E132" s="225" t="s">
        <v>19</v>
      </c>
      <c r="F132" s="226" t="s">
        <v>194</v>
      </c>
      <c r="G132" s="224"/>
      <c r="H132" s="227">
        <v>37.649999999999999</v>
      </c>
      <c r="I132" s="228"/>
      <c r="J132" s="224"/>
      <c r="K132" s="224"/>
      <c r="L132" s="229"/>
      <c r="M132" s="230"/>
      <c r="N132" s="231"/>
      <c r="O132" s="231"/>
      <c r="P132" s="231"/>
      <c r="Q132" s="231"/>
      <c r="R132" s="231"/>
      <c r="S132" s="231"/>
      <c r="T132" s="23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3" t="s">
        <v>189</v>
      </c>
      <c r="AU132" s="233" t="s">
        <v>77</v>
      </c>
      <c r="AV132" s="13" t="s">
        <v>185</v>
      </c>
      <c r="AW132" s="13" t="s">
        <v>31</v>
      </c>
      <c r="AX132" s="13" t="s">
        <v>77</v>
      </c>
      <c r="AY132" s="233" t="s">
        <v>180</v>
      </c>
    </row>
    <row r="133" s="2" customFormat="1" ht="24.15" customHeight="1">
      <c r="A133" s="40"/>
      <c r="B133" s="41"/>
      <c r="C133" s="198" t="s">
        <v>317</v>
      </c>
      <c r="D133" s="198" t="s">
        <v>181</v>
      </c>
      <c r="E133" s="199" t="s">
        <v>210</v>
      </c>
      <c r="F133" s="200" t="s">
        <v>211</v>
      </c>
      <c r="G133" s="201" t="s">
        <v>188</v>
      </c>
      <c r="H133" s="202">
        <v>58</v>
      </c>
      <c r="I133" s="203"/>
      <c r="J133" s="204">
        <f>ROUND(I133*H133,2)</f>
        <v>0</v>
      </c>
      <c r="K133" s="200" t="s">
        <v>19</v>
      </c>
      <c r="L133" s="46"/>
      <c r="M133" s="205" t="s">
        <v>19</v>
      </c>
      <c r="N133" s="206" t="s">
        <v>40</v>
      </c>
      <c r="O133" s="86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9" t="s">
        <v>185</v>
      </c>
      <c r="AT133" s="209" t="s">
        <v>181</v>
      </c>
      <c r="AU133" s="209" t="s">
        <v>77</v>
      </c>
      <c r="AY133" s="19" t="s">
        <v>180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9" t="s">
        <v>77</v>
      </c>
      <c r="BK133" s="210">
        <f>ROUND(I133*H133,2)</f>
        <v>0</v>
      </c>
      <c r="BL133" s="19" t="s">
        <v>185</v>
      </c>
      <c r="BM133" s="209" t="s">
        <v>321</v>
      </c>
    </row>
    <row r="134" s="11" customFormat="1" ht="25.92" customHeight="1">
      <c r="A134" s="11"/>
      <c r="B134" s="184"/>
      <c r="C134" s="185"/>
      <c r="D134" s="186" t="s">
        <v>68</v>
      </c>
      <c r="E134" s="187" t="s">
        <v>317</v>
      </c>
      <c r="F134" s="187" t="s">
        <v>1968</v>
      </c>
      <c r="G134" s="185"/>
      <c r="H134" s="185"/>
      <c r="I134" s="188"/>
      <c r="J134" s="189">
        <f>BK134</f>
        <v>0</v>
      </c>
      <c r="K134" s="185"/>
      <c r="L134" s="190"/>
      <c r="M134" s="191"/>
      <c r="N134" s="192"/>
      <c r="O134" s="192"/>
      <c r="P134" s="193">
        <f>SUM(P135:P139)</f>
        <v>0</v>
      </c>
      <c r="Q134" s="192"/>
      <c r="R134" s="193">
        <f>SUM(R135:R139)</f>
        <v>0</v>
      </c>
      <c r="S134" s="192"/>
      <c r="T134" s="194">
        <f>SUM(T135:T139)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5" t="s">
        <v>77</v>
      </c>
      <c r="AT134" s="196" t="s">
        <v>68</v>
      </c>
      <c r="AU134" s="196" t="s">
        <v>69</v>
      </c>
      <c r="AY134" s="195" t="s">
        <v>180</v>
      </c>
      <c r="BK134" s="197">
        <f>SUM(BK135:BK139)</f>
        <v>0</v>
      </c>
    </row>
    <row r="135" s="2" customFormat="1" ht="24.15" customHeight="1">
      <c r="A135" s="40"/>
      <c r="B135" s="41"/>
      <c r="C135" s="198" t="s">
        <v>223</v>
      </c>
      <c r="D135" s="198" t="s">
        <v>181</v>
      </c>
      <c r="E135" s="199" t="s">
        <v>214</v>
      </c>
      <c r="F135" s="200" t="s">
        <v>1969</v>
      </c>
      <c r="G135" s="201" t="s">
        <v>188</v>
      </c>
      <c r="H135" s="202">
        <v>90.828000000000003</v>
      </c>
      <c r="I135" s="203"/>
      <c r="J135" s="204">
        <f>ROUND(I135*H135,2)</f>
        <v>0</v>
      </c>
      <c r="K135" s="200" t="s">
        <v>19</v>
      </c>
      <c r="L135" s="46"/>
      <c r="M135" s="205" t="s">
        <v>19</v>
      </c>
      <c r="N135" s="206" t="s">
        <v>40</v>
      </c>
      <c r="O135" s="86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9" t="s">
        <v>185</v>
      </c>
      <c r="AT135" s="209" t="s">
        <v>181</v>
      </c>
      <c r="AU135" s="209" t="s">
        <v>77</v>
      </c>
      <c r="AY135" s="19" t="s">
        <v>180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9" t="s">
        <v>77</v>
      </c>
      <c r="BK135" s="210">
        <f>ROUND(I135*H135,2)</f>
        <v>0</v>
      </c>
      <c r="BL135" s="19" t="s">
        <v>185</v>
      </c>
      <c r="BM135" s="209" t="s">
        <v>330</v>
      </c>
    </row>
    <row r="136" s="12" customFormat="1">
      <c r="A136" s="12"/>
      <c r="B136" s="211"/>
      <c r="C136" s="212"/>
      <c r="D136" s="213" t="s">
        <v>189</v>
      </c>
      <c r="E136" s="214" t="s">
        <v>19</v>
      </c>
      <c r="F136" s="215" t="s">
        <v>1970</v>
      </c>
      <c r="G136" s="212"/>
      <c r="H136" s="216">
        <v>65.650000000000006</v>
      </c>
      <c r="I136" s="217"/>
      <c r="J136" s="212"/>
      <c r="K136" s="212"/>
      <c r="L136" s="218"/>
      <c r="M136" s="219"/>
      <c r="N136" s="220"/>
      <c r="O136" s="220"/>
      <c r="P136" s="220"/>
      <c r="Q136" s="220"/>
      <c r="R136" s="220"/>
      <c r="S136" s="220"/>
      <c r="T136" s="221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T136" s="222" t="s">
        <v>189</v>
      </c>
      <c r="AU136" s="222" t="s">
        <v>77</v>
      </c>
      <c r="AV136" s="12" t="s">
        <v>79</v>
      </c>
      <c r="AW136" s="12" t="s">
        <v>31</v>
      </c>
      <c r="AX136" s="12" t="s">
        <v>69</v>
      </c>
      <c r="AY136" s="222" t="s">
        <v>180</v>
      </c>
    </row>
    <row r="137" s="12" customFormat="1">
      <c r="A137" s="12"/>
      <c r="B137" s="211"/>
      <c r="C137" s="212"/>
      <c r="D137" s="213" t="s">
        <v>189</v>
      </c>
      <c r="E137" s="214" t="s">
        <v>19</v>
      </c>
      <c r="F137" s="215" t="s">
        <v>1971</v>
      </c>
      <c r="G137" s="212"/>
      <c r="H137" s="216">
        <v>17.498000000000001</v>
      </c>
      <c r="I137" s="217"/>
      <c r="J137" s="212"/>
      <c r="K137" s="212"/>
      <c r="L137" s="218"/>
      <c r="M137" s="219"/>
      <c r="N137" s="220"/>
      <c r="O137" s="220"/>
      <c r="P137" s="220"/>
      <c r="Q137" s="220"/>
      <c r="R137" s="220"/>
      <c r="S137" s="220"/>
      <c r="T137" s="22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T137" s="222" t="s">
        <v>189</v>
      </c>
      <c r="AU137" s="222" t="s">
        <v>77</v>
      </c>
      <c r="AV137" s="12" t="s">
        <v>79</v>
      </c>
      <c r="AW137" s="12" t="s">
        <v>31</v>
      </c>
      <c r="AX137" s="12" t="s">
        <v>69</v>
      </c>
      <c r="AY137" s="222" t="s">
        <v>180</v>
      </c>
    </row>
    <row r="138" s="12" customFormat="1">
      <c r="A138" s="12"/>
      <c r="B138" s="211"/>
      <c r="C138" s="212"/>
      <c r="D138" s="213" t="s">
        <v>189</v>
      </c>
      <c r="E138" s="214" t="s">
        <v>19</v>
      </c>
      <c r="F138" s="215" t="s">
        <v>1972</v>
      </c>
      <c r="G138" s="212"/>
      <c r="H138" s="216">
        <v>7.6799999999999997</v>
      </c>
      <c r="I138" s="217"/>
      <c r="J138" s="212"/>
      <c r="K138" s="212"/>
      <c r="L138" s="218"/>
      <c r="M138" s="219"/>
      <c r="N138" s="220"/>
      <c r="O138" s="220"/>
      <c r="P138" s="220"/>
      <c r="Q138" s="220"/>
      <c r="R138" s="220"/>
      <c r="S138" s="220"/>
      <c r="T138" s="22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T138" s="222" t="s">
        <v>189</v>
      </c>
      <c r="AU138" s="222" t="s">
        <v>77</v>
      </c>
      <c r="AV138" s="12" t="s">
        <v>79</v>
      </c>
      <c r="AW138" s="12" t="s">
        <v>31</v>
      </c>
      <c r="AX138" s="12" t="s">
        <v>69</v>
      </c>
      <c r="AY138" s="222" t="s">
        <v>180</v>
      </c>
    </row>
    <row r="139" s="13" customFormat="1">
      <c r="A139" s="13"/>
      <c r="B139" s="223"/>
      <c r="C139" s="224"/>
      <c r="D139" s="213" t="s">
        <v>189</v>
      </c>
      <c r="E139" s="225" t="s">
        <v>19</v>
      </c>
      <c r="F139" s="226" t="s">
        <v>194</v>
      </c>
      <c r="G139" s="224"/>
      <c r="H139" s="227">
        <v>90.828000000000003</v>
      </c>
      <c r="I139" s="228"/>
      <c r="J139" s="224"/>
      <c r="K139" s="224"/>
      <c r="L139" s="229"/>
      <c r="M139" s="230"/>
      <c r="N139" s="231"/>
      <c r="O139" s="231"/>
      <c r="P139" s="231"/>
      <c r="Q139" s="231"/>
      <c r="R139" s="231"/>
      <c r="S139" s="231"/>
      <c r="T139" s="23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3" t="s">
        <v>189</v>
      </c>
      <c r="AU139" s="233" t="s">
        <v>77</v>
      </c>
      <c r="AV139" s="13" t="s">
        <v>185</v>
      </c>
      <c r="AW139" s="13" t="s">
        <v>31</v>
      </c>
      <c r="AX139" s="13" t="s">
        <v>77</v>
      </c>
      <c r="AY139" s="233" t="s">
        <v>180</v>
      </c>
    </row>
    <row r="140" s="11" customFormat="1" ht="25.92" customHeight="1">
      <c r="A140" s="11"/>
      <c r="B140" s="184"/>
      <c r="C140" s="185"/>
      <c r="D140" s="186" t="s">
        <v>68</v>
      </c>
      <c r="E140" s="187" t="s">
        <v>79</v>
      </c>
      <c r="F140" s="187" t="s">
        <v>233</v>
      </c>
      <c r="G140" s="185"/>
      <c r="H140" s="185"/>
      <c r="I140" s="188"/>
      <c r="J140" s="189">
        <f>BK140</f>
        <v>0</v>
      </c>
      <c r="K140" s="185"/>
      <c r="L140" s="190"/>
      <c r="M140" s="191"/>
      <c r="N140" s="192"/>
      <c r="O140" s="192"/>
      <c r="P140" s="193">
        <f>SUM(P141:P142)</f>
        <v>0</v>
      </c>
      <c r="Q140" s="192"/>
      <c r="R140" s="193">
        <f>SUM(R141:R142)</f>
        <v>0</v>
      </c>
      <c r="S140" s="192"/>
      <c r="T140" s="194">
        <f>SUM(T141:T142)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95" t="s">
        <v>77</v>
      </c>
      <c r="AT140" s="196" t="s">
        <v>68</v>
      </c>
      <c r="AU140" s="196" t="s">
        <v>69</v>
      </c>
      <c r="AY140" s="195" t="s">
        <v>180</v>
      </c>
      <c r="BK140" s="197">
        <f>SUM(BK141:BK142)</f>
        <v>0</v>
      </c>
    </row>
    <row r="141" s="2" customFormat="1" ht="44.25" customHeight="1">
      <c r="A141" s="40"/>
      <c r="B141" s="41"/>
      <c r="C141" s="198" t="s">
        <v>352</v>
      </c>
      <c r="D141" s="198" t="s">
        <v>181</v>
      </c>
      <c r="E141" s="199" t="s">
        <v>1589</v>
      </c>
      <c r="F141" s="200" t="s">
        <v>1973</v>
      </c>
      <c r="G141" s="201" t="s">
        <v>307</v>
      </c>
      <c r="H141" s="202">
        <v>89.599999999999994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185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185</v>
      </c>
      <c r="BM141" s="209" t="s">
        <v>355</v>
      </c>
    </row>
    <row r="142" s="2" customFormat="1">
      <c r="A142" s="40"/>
      <c r="B142" s="41"/>
      <c r="C142" s="42"/>
      <c r="D142" s="213" t="s">
        <v>217</v>
      </c>
      <c r="E142" s="42"/>
      <c r="F142" s="234" t="s">
        <v>1974</v>
      </c>
      <c r="G142" s="42"/>
      <c r="H142" s="42"/>
      <c r="I142" s="235"/>
      <c r="J142" s="42"/>
      <c r="K142" s="42"/>
      <c r="L142" s="46"/>
      <c r="M142" s="236"/>
      <c r="N142" s="237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217</v>
      </c>
      <c r="AU142" s="19" t="s">
        <v>77</v>
      </c>
    </row>
    <row r="143" s="11" customFormat="1" ht="25.92" customHeight="1">
      <c r="A143" s="11"/>
      <c r="B143" s="184"/>
      <c r="C143" s="185"/>
      <c r="D143" s="186" t="s">
        <v>68</v>
      </c>
      <c r="E143" s="187" t="s">
        <v>201</v>
      </c>
      <c r="F143" s="187" t="s">
        <v>1975</v>
      </c>
      <c r="G143" s="185"/>
      <c r="H143" s="185"/>
      <c r="I143" s="188"/>
      <c r="J143" s="189">
        <f>BK143</f>
        <v>0</v>
      </c>
      <c r="K143" s="185"/>
      <c r="L143" s="190"/>
      <c r="M143" s="191"/>
      <c r="N143" s="192"/>
      <c r="O143" s="192"/>
      <c r="P143" s="193">
        <f>SUM(P144:P158)</f>
        <v>0</v>
      </c>
      <c r="Q143" s="192"/>
      <c r="R143" s="193">
        <f>SUM(R144:R158)</f>
        <v>0</v>
      </c>
      <c r="S143" s="192"/>
      <c r="T143" s="194">
        <f>SUM(T144:T158)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5" t="s">
        <v>77</v>
      </c>
      <c r="AT143" s="196" t="s">
        <v>68</v>
      </c>
      <c r="AU143" s="196" t="s">
        <v>69</v>
      </c>
      <c r="AY143" s="195" t="s">
        <v>180</v>
      </c>
      <c r="BK143" s="197">
        <f>SUM(BK144:BK158)</f>
        <v>0</v>
      </c>
    </row>
    <row r="144" s="2" customFormat="1" ht="24.15" customHeight="1">
      <c r="A144" s="40"/>
      <c r="B144" s="41"/>
      <c r="C144" s="198" t="s">
        <v>228</v>
      </c>
      <c r="D144" s="198" t="s">
        <v>181</v>
      </c>
      <c r="E144" s="199" t="s">
        <v>1976</v>
      </c>
      <c r="F144" s="200" t="s">
        <v>1977</v>
      </c>
      <c r="G144" s="201" t="s">
        <v>385</v>
      </c>
      <c r="H144" s="202">
        <v>8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378</v>
      </c>
    </row>
    <row r="145" s="2" customFormat="1" ht="24.15" customHeight="1">
      <c r="A145" s="40"/>
      <c r="B145" s="41"/>
      <c r="C145" s="198" t="s">
        <v>7</v>
      </c>
      <c r="D145" s="198" t="s">
        <v>181</v>
      </c>
      <c r="E145" s="199" t="s">
        <v>1978</v>
      </c>
      <c r="F145" s="200" t="s">
        <v>1979</v>
      </c>
      <c r="G145" s="201" t="s">
        <v>385</v>
      </c>
      <c r="H145" s="202">
        <v>15</v>
      </c>
      <c r="I145" s="203"/>
      <c r="J145" s="204">
        <f>ROUND(I145*H145,2)</f>
        <v>0</v>
      </c>
      <c r="K145" s="200" t="s">
        <v>19</v>
      </c>
      <c r="L145" s="46"/>
      <c r="M145" s="205" t="s">
        <v>19</v>
      </c>
      <c r="N145" s="206" t="s">
        <v>40</v>
      </c>
      <c r="O145" s="8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9" t="s">
        <v>185</v>
      </c>
      <c r="AT145" s="209" t="s">
        <v>181</v>
      </c>
      <c r="AU145" s="209" t="s">
        <v>77</v>
      </c>
      <c r="AY145" s="19" t="s">
        <v>180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9" t="s">
        <v>77</v>
      </c>
      <c r="BK145" s="210">
        <f>ROUND(I145*H145,2)</f>
        <v>0</v>
      </c>
      <c r="BL145" s="19" t="s">
        <v>185</v>
      </c>
      <c r="BM145" s="209" t="s">
        <v>381</v>
      </c>
    </row>
    <row r="146" s="2" customFormat="1" ht="24.15" customHeight="1">
      <c r="A146" s="40"/>
      <c r="B146" s="41"/>
      <c r="C146" s="198" t="s">
        <v>232</v>
      </c>
      <c r="D146" s="198" t="s">
        <v>181</v>
      </c>
      <c r="E146" s="199" t="s">
        <v>1980</v>
      </c>
      <c r="F146" s="200" t="s">
        <v>1981</v>
      </c>
      <c r="G146" s="201" t="s">
        <v>1556</v>
      </c>
      <c r="H146" s="202">
        <v>1</v>
      </c>
      <c r="I146" s="203"/>
      <c r="J146" s="204">
        <f>ROUND(I146*H146,2)</f>
        <v>0</v>
      </c>
      <c r="K146" s="200" t="s">
        <v>19</v>
      </c>
      <c r="L146" s="46"/>
      <c r="M146" s="205" t="s">
        <v>19</v>
      </c>
      <c r="N146" s="206" t="s">
        <v>40</v>
      </c>
      <c r="O146" s="86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9" t="s">
        <v>185</v>
      </c>
      <c r="AT146" s="209" t="s">
        <v>181</v>
      </c>
      <c r="AU146" s="209" t="s">
        <v>77</v>
      </c>
      <c r="AY146" s="19" t="s">
        <v>180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9" t="s">
        <v>77</v>
      </c>
      <c r="BK146" s="210">
        <f>ROUND(I146*H146,2)</f>
        <v>0</v>
      </c>
      <c r="BL146" s="19" t="s">
        <v>185</v>
      </c>
      <c r="BM146" s="209" t="s">
        <v>386</v>
      </c>
    </row>
    <row r="147" s="2" customFormat="1">
      <c r="A147" s="40"/>
      <c r="B147" s="41"/>
      <c r="C147" s="42"/>
      <c r="D147" s="213" t="s">
        <v>217</v>
      </c>
      <c r="E147" s="42"/>
      <c r="F147" s="234" t="s">
        <v>1982</v>
      </c>
      <c r="G147" s="42"/>
      <c r="H147" s="42"/>
      <c r="I147" s="235"/>
      <c r="J147" s="42"/>
      <c r="K147" s="42"/>
      <c r="L147" s="46"/>
      <c r="M147" s="236"/>
      <c r="N147" s="237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217</v>
      </c>
      <c r="AU147" s="19" t="s">
        <v>77</v>
      </c>
    </row>
    <row r="148" s="2" customFormat="1" ht="24.15" customHeight="1">
      <c r="A148" s="40"/>
      <c r="B148" s="41"/>
      <c r="C148" s="198" t="s">
        <v>388</v>
      </c>
      <c r="D148" s="198" t="s">
        <v>181</v>
      </c>
      <c r="E148" s="199" t="s">
        <v>1983</v>
      </c>
      <c r="F148" s="200" t="s">
        <v>1984</v>
      </c>
      <c r="G148" s="201" t="s">
        <v>716</v>
      </c>
      <c r="H148" s="202">
        <v>1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185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185</v>
      </c>
      <c r="BM148" s="209" t="s">
        <v>392</v>
      </c>
    </row>
    <row r="149" s="2" customFormat="1">
      <c r="A149" s="40"/>
      <c r="B149" s="41"/>
      <c r="C149" s="42"/>
      <c r="D149" s="213" t="s">
        <v>217</v>
      </c>
      <c r="E149" s="42"/>
      <c r="F149" s="234" t="s">
        <v>1985</v>
      </c>
      <c r="G149" s="42"/>
      <c r="H149" s="42"/>
      <c r="I149" s="235"/>
      <c r="J149" s="42"/>
      <c r="K149" s="42"/>
      <c r="L149" s="46"/>
      <c r="M149" s="236"/>
      <c r="N149" s="237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217</v>
      </c>
      <c r="AU149" s="19" t="s">
        <v>77</v>
      </c>
    </row>
    <row r="150" s="2" customFormat="1" ht="33" customHeight="1">
      <c r="A150" s="40"/>
      <c r="B150" s="41"/>
      <c r="C150" s="198" t="s">
        <v>236</v>
      </c>
      <c r="D150" s="198" t="s">
        <v>181</v>
      </c>
      <c r="E150" s="199" t="s">
        <v>1986</v>
      </c>
      <c r="F150" s="200" t="s">
        <v>1987</v>
      </c>
      <c r="G150" s="201" t="s">
        <v>716</v>
      </c>
      <c r="H150" s="202">
        <v>2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185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185</v>
      </c>
      <c r="BM150" s="209" t="s">
        <v>397</v>
      </c>
    </row>
    <row r="151" s="2" customFormat="1">
      <c r="A151" s="40"/>
      <c r="B151" s="41"/>
      <c r="C151" s="42"/>
      <c r="D151" s="213" t="s">
        <v>217</v>
      </c>
      <c r="E151" s="42"/>
      <c r="F151" s="234" t="s">
        <v>1988</v>
      </c>
      <c r="G151" s="42"/>
      <c r="H151" s="42"/>
      <c r="I151" s="235"/>
      <c r="J151" s="42"/>
      <c r="K151" s="42"/>
      <c r="L151" s="46"/>
      <c r="M151" s="236"/>
      <c r="N151" s="237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217</v>
      </c>
      <c r="AU151" s="19" t="s">
        <v>77</v>
      </c>
    </row>
    <row r="152" s="2" customFormat="1" ht="24.15" customHeight="1">
      <c r="A152" s="40"/>
      <c r="B152" s="41"/>
      <c r="C152" s="198" t="s">
        <v>469</v>
      </c>
      <c r="D152" s="198" t="s">
        <v>181</v>
      </c>
      <c r="E152" s="199" t="s">
        <v>1989</v>
      </c>
      <c r="F152" s="200" t="s">
        <v>1990</v>
      </c>
      <c r="G152" s="201" t="s">
        <v>716</v>
      </c>
      <c r="H152" s="202">
        <v>1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185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185</v>
      </c>
      <c r="BM152" s="209" t="s">
        <v>472</v>
      </c>
    </row>
    <row r="153" s="2" customFormat="1" ht="21.75" customHeight="1">
      <c r="A153" s="40"/>
      <c r="B153" s="41"/>
      <c r="C153" s="198" t="s">
        <v>266</v>
      </c>
      <c r="D153" s="198" t="s">
        <v>181</v>
      </c>
      <c r="E153" s="199" t="s">
        <v>1991</v>
      </c>
      <c r="F153" s="200" t="s">
        <v>1992</v>
      </c>
      <c r="G153" s="201" t="s">
        <v>716</v>
      </c>
      <c r="H153" s="202">
        <v>1</v>
      </c>
      <c r="I153" s="203"/>
      <c r="J153" s="204">
        <f>ROUND(I153*H153,2)</f>
        <v>0</v>
      </c>
      <c r="K153" s="200" t="s">
        <v>19</v>
      </c>
      <c r="L153" s="46"/>
      <c r="M153" s="205" t="s">
        <v>19</v>
      </c>
      <c r="N153" s="206" t="s">
        <v>40</v>
      </c>
      <c r="O153" s="86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09" t="s">
        <v>185</v>
      </c>
      <c r="AT153" s="209" t="s">
        <v>181</v>
      </c>
      <c r="AU153" s="209" t="s">
        <v>77</v>
      </c>
      <c r="AY153" s="19" t="s">
        <v>180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9" t="s">
        <v>77</v>
      </c>
      <c r="BK153" s="210">
        <f>ROUND(I153*H153,2)</f>
        <v>0</v>
      </c>
      <c r="BL153" s="19" t="s">
        <v>185</v>
      </c>
      <c r="BM153" s="209" t="s">
        <v>527</v>
      </c>
    </row>
    <row r="154" s="2" customFormat="1" ht="21.75" customHeight="1">
      <c r="A154" s="40"/>
      <c r="B154" s="41"/>
      <c r="C154" s="198" t="s">
        <v>528</v>
      </c>
      <c r="D154" s="198" t="s">
        <v>181</v>
      </c>
      <c r="E154" s="199" t="s">
        <v>1993</v>
      </c>
      <c r="F154" s="200" t="s">
        <v>1994</v>
      </c>
      <c r="G154" s="201" t="s">
        <v>716</v>
      </c>
      <c r="H154" s="202">
        <v>1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185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185</v>
      </c>
      <c r="BM154" s="209" t="s">
        <v>531</v>
      </c>
    </row>
    <row r="155" s="2" customFormat="1">
      <c r="A155" s="40"/>
      <c r="B155" s="41"/>
      <c r="C155" s="42"/>
      <c r="D155" s="213" t="s">
        <v>217</v>
      </c>
      <c r="E155" s="42"/>
      <c r="F155" s="234" t="s">
        <v>1995</v>
      </c>
      <c r="G155" s="42"/>
      <c r="H155" s="42"/>
      <c r="I155" s="235"/>
      <c r="J155" s="42"/>
      <c r="K155" s="42"/>
      <c r="L155" s="46"/>
      <c r="M155" s="236"/>
      <c r="N155" s="237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217</v>
      </c>
      <c r="AU155" s="19" t="s">
        <v>77</v>
      </c>
    </row>
    <row r="156" s="2" customFormat="1" ht="16.5" customHeight="1">
      <c r="A156" s="40"/>
      <c r="B156" s="41"/>
      <c r="C156" s="198" t="s">
        <v>275</v>
      </c>
      <c r="D156" s="198" t="s">
        <v>181</v>
      </c>
      <c r="E156" s="199" t="s">
        <v>1996</v>
      </c>
      <c r="F156" s="200" t="s">
        <v>1997</v>
      </c>
      <c r="G156" s="201" t="s">
        <v>1704</v>
      </c>
      <c r="H156" s="202">
        <v>5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185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185</v>
      </c>
      <c r="BM156" s="209" t="s">
        <v>536</v>
      </c>
    </row>
    <row r="157" s="2" customFormat="1" ht="37.8" customHeight="1">
      <c r="A157" s="40"/>
      <c r="B157" s="41"/>
      <c r="C157" s="198" t="s">
        <v>538</v>
      </c>
      <c r="D157" s="198" t="s">
        <v>181</v>
      </c>
      <c r="E157" s="199" t="s">
        <v>1998</v>
      </c>
      <c r="F157" s="200" t="s">
        <v>1999</v>
      </c>
      <c r="G157" s="201" t="s">
        <v>385</v>
      </c>
      <c r="H157" s="202">
        <v>8</v>
      </c>
      <c r="I157" s="203"/>
      <c r="J157" s="204">
        <f>ROUND(I157*H157,2)</f>
        <v>0</v>
      </c>
      <c r="K157" s="200" t="s">
        <v>19</v>
      </c>
      <c r="L157" s="46"/>
      <c r="M157" s="205" t="s">
        <v>19</v>
      </c>
      <c r="N157" s="206" t="s">
        <v>40</v>
      </c>
      <c r="O157" s="86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09" t="s">
        <v>185</v>
      </c>
      <c r="AT157" s="209" t="s">
        <v>181</v>
      </c>
      <c r="AU157" s="209" t="s">
        <v>77</v>
      </c>
      <c r="AY157" s="19" t="s">
        <v>180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9" t="s">
        <v>77</v>
      </c>
      <c r="BK157" s="210">
        <f>ROUND(I157*H157,2)</f>
        <v>0</v>
      </c>
      <c r="BL157" s="19" t="s">
        <v>185</v>
      </c>
      <c r="BM157" s="209" t="s">
        <v>541</v>
      </c>
    </row>
    <row r="158" s="2" customFormat="1" ht="37.8" customHeight="1">
      <c r="A158" s="40"/>
      <c r="B158" s="41"/>
      <c r="C158" s="198" t="s">
        <v>308</v>
      </c>
      <c r="D158" s="198" t="s">
        <v>181</v>
      </c>
      <c r="E158" s="199" t="s">
        <v>2000</v>
      </c>
      <c r="F158" s="200" t="s">
        <v>2001</v>
      </c>
      <c r="G158" s="201" t="s">
        <v>385</v>
      </c>
      <c r="H158" s="202">
        <v>18</v>
      </c>
      <c r="I158" s="203"/>
      <c r="J158" s="204">
        <f>ROUND(I158*H158,2)</f>
        <v>0</v>
      </c>
      <c r="K158" s="200" t="s">
        <v>19</v>
      </c>
      <c r="L158" s="46"/>
      <c r="M158" s="205" t="s">
        <v>19</v>
      </c>
      <c r="N158" s="206" t="s">
        <v>40</v>
      </c>
      <c r="O158" s="86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09" t="s">
        <v>185</v>
      </c>
      <c r="AT158" s="209" t="s">
        <v>181</v>
      </c>
      <c r="AU158" s="209" t="s">
        <v>77</v>
      </c>
      <c r="AY158" s="19" t="s">
        <v>180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9" t="s">
        <v>77</v>
      </c>
      <c r="BK158" s="210">
        <f>ROUND(I158*H158,2)</f>
        <v>0</v>
      </c>
      <c r="BL158" s="19" t="s">
        <v>185</v>
      </c>
      <c r="BM158" s="209" t="s">
        <v>545</v>
      </c>
    </row>
    <row r="159" s="11" customFormat="1" ht="25.92" customHeight="1">
      <c r="A159" s="11"/>
      <c r="B159" s="184"/>
      <c r="C159" s="185"/>
      <c r="D159" s="186" t="s">
        <v>68</v>
      </c>
      <c r="E159" s="187" t="s">
        <v>647</v>
      </c>
      <c r="F159" s="187" t="s">
        <v>2002</v>
      </c>
      <c r="G159" s="185"/>
      <c r="H159" s="185"/>
      <c r="I159" s="188"/>
      <c r="J159" s="189">
        <f>BK159</f>
        <v>0</v>
      </c>
      <c r="K159" s="185"/>
      <c r="L159" s="190"/>
      <c r="M159" s="191"/>
      <c r="N159" s="192"/>
      <c r="O159" s="192"/>
      <c r="P159" s="193">
        <f>SUM(P160:P166)</f>
        <v>0</v>
      </c>
      <c r="Q159" s="192"/>
      <c r="R159" s="193">
        <f>SUM(R160:R166)</f>
        <v>0</v>
      </c>
      <c r="S159" s="192"/>
      <c r="T159" s="194">
        <f>SUM(T160:T166)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5" t="s">
        <v>77</v>
      </c>
      <c r="AT159" s="196" t="s">
        <v>68</v>
      </c>
      <c r="AU159" s="196" t="s">
        <v>69</v>
      </c>
      <c r="AY159" s="195" t="s">
        <v>180</v>
      </c>
      <c r="BK159" s="197">
        <f>SUM(BK160:BK166)</f>
        <v>0</v>
      </c>
    </row>
    <row r="160" s="2" customFormat="1" ht="24.15" customHeight="1">
      <c r="A160" s="40"/>
      <c r="B160" s="41"/>
      <c r="C160" s="198" t="s">
        <v>550</v>
      </c>
      <c r="D160" s="198" t="s">
        <v>181</v>
      </c>
      <c r="E160" s="199" t="s">
        <v>2003</v>
      </c>
      <c r="F160" s="200" t="s">
        <v>2004</v>
      </c>
      <c r="G160" s="201" t="s">
        <v>385</v>
      </c>
      <c r="H160" s="202">
        <v>0.80000000000000004</v>
      </c>
      <c r="I160" s="203"/>
      <c r="J160" s="204">
        <f>ROUND(I160*H160,2)</f>
        <v>0</v>
      </c>
      <c r="K160" s="200" t="s">
        <v>19</v>
      </c>
      <c r="L160" s="46"/>
      <c r="M160" s="205" t="s">
        <v>19</v>
      </c>
      <c r="N160" s="206" t="s">
        <v>40</v>
      </c>
      <c r="O160" s="86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09" t="s">
        <v>185</v>
      </c>
      <c r="AT160" s="209" t="s">
        <v>181</v>
      </c>
      <c r="AU160" s="209" t="s">
        <v>77</v>
      </c>
      <c r="AY160" s="19" t="s">
        <v>180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9" t="s">
        <v>77</v>
      </c>
      <c r="BK160" s="210">
        <f>ROUND(I160*H160,2)</f>
        <v>0</v>
      </c>
      <c r="BL160" s="19" t="s">
        <v>185</v>
      </c>
      <c r="BM160" s="209" t="s">
        <v>553</v>
      </c>
    </row>
    <row r="161" s="12" customFormat="1">
      <c r="A161" s="12"/>
      <c r="B161" s="211"/>
      <c r="C161" s="212"/>
      <c r="D161" s="213" t="s">
        <v>189</v>
      </c>
      <c r="E161" s="214" t="s">
        <v>19</v>
      </c>
      <c r="F161" s="215" t="s">
        <v>2005</v>
      </c>
      <c r="G161" s="212"/>
      <c r="H161" s="216">
        <v>0.5</v>
      </c>
      <c r="I161" s="217"/>
      <c r="J161" s="212"/>
      <c r="K161" s="212"/>
      <c r="L161" s="218"/>
      <c r="M161" s="219"/>
      <c r="N161" s="220"/>
      <c r="O161" s="220"/>
      <c r="P161" s="220"/>
      <c r="Q161" s="220"/>
      <c r="R161" s="220"/>
      <c r="S161" s="220"/>
      <c r="T161" s="221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T161" s="222" t="s">
        <v>189</v>
      </c>
      <c r="AU161" s="222" t="s">
        <v>77</v>
      </c>
      <c r="AV161" s="12" t="s">
        <v>79</v>
      </c>
      <c r="AW161" s="12" t="s">
        <v>31</v>
      </c>
      <c r="AX161" s="12" t="s">
        <v>69</v>
      </c>
      <c r="AY161" s="222" t="s">
        <v>180</v>
      </c>
    </row>
    <row r="162" s="12" customFormat="1">
      <c r="A162" s="12"/>
      <c r="B162" s="211"/>
      <c r="C162" s="212"/>
      <c r="D162" s="213" t="s">
        <v>189</v>
      </c>
      <c r="E162" s="214" t="s">
        <v>19</v>
      </c>
      <c r="F162" s="215" t="s">
        <v>2006</v>
      </c>
      <c r="G162" s="212"/>
      <c r="H162" s="216">
        <v>0.29999999999999999</v>
      </c>
      <c r="I162" s="217"/>
      <c r="J162" s="212"/>
      <c r="K162" s="212"/>
      <c r="L162" s="218"/>
      <c r="M162" s="219"/>
      <c r="N162" s="220"/>
      <c r="O162" s="220"/>
      <c r="P162" s="220"/>
      <c r="Q162" s="220"/>
      <c r="R162" s="220"/>
      <c r="S162" s="220"/>
      <c r="T162" s="221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T162" s="222" t="s">
        <v>189</v>
      </c>
      <c r="AU162" s="222" t="s">
        <v>77</v>
      </c>
      <c r="AV162" s="12" t="s">
        <v>79</v>
      </c>
      <c r="AW162" s="12" t="s">
        <v>31</v>
      </c>
      <c r="AX162" s="12" t="s">
        <v>69</v>
      </c>
      <c r="AY162" s="222" t="s">
        <v>180</v>
      </c>
    </row>
    <row r="163" s="13" customFormat="1">
      <c r="A163" s="13"/>
      <c r="B163" s="223"/>
      <c r="C163" s="224"/>
      <c r="D163" s="213" t="s">
        <v>189</v>
      </c>
      <c r="E163" s="225" t="s">
        <v>19</v>
      </c>
      <c r="F163" s="226" t="s">
        <v>194</v>
      </c>
      <c r="G163" s="224"/>
      <c r="H163" s="227">
        <v>0.80000000000000004</v>
      </c>
      <c r="I163" s="228"/>
      <c r="J163" s="224"/>
      <c r="K163" s="224"/>
      <c r="L163" s="229"/>
      <c r="M163" s="230"/>
      <c r="N163" s="231"/>
      <c r="O163" s="231"/>
      <c r="P163" s="231"/>
      <c r="Q163" s="231"/>
      <c r="R163" s="231"/>
      <c r="S163" s="231"/>
      <c r="T163" s="23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3" t="s">
        <v>189</v>
      </c>
      <c r="AU163" s="233" t="s">
        <v>77</v>
      </c>
      <c r="AV163" s="13" t="s">
        <v>185</v>
      </c>
      <c r="AW163" s="13" t="s">
        <v>31</v>
      </c>
      <c r="AX163" s="13" t="s">
        <v>77</v>
      </c>
      <c r="AY163" s="233" t="s">
        <v>180</v>
      </c>
    </row>
    <row r="164" s="2" customFormat="1" ht="37.8" customHeight="1">
      <c r="A164" s="40"/>
      <c r="B164" s="41"/>
      <c r="C164" s="198" t="s">
        <v>315</v>
      </c>
      <c r="D164" s="198" t="s">
        <v>181</v>
      </c>
      <c r="E164" s="199" t="s">
        <v>2007</v>
      </c>
      <c r="F164" s="200" t="s">
        <v>2008</v>
      </c>
      <c r="G164" s="201" t="s">
        <v>385</v>
      </c>
      <c r="H164" s="202">
        <v>0.80000000000000004</v>
      </c>
      <c r="I164" s="203"/>
      <c r="J164" s="204">
        <f>ROUND(I164*H164,2)</f>
        <v>0</v>
      </c>
      <c r="K164" s="200" t="s">
        <v>19</v>
      </c>
      <c r="L164" s="46"/>
      <c r="M164" s="205" t="s">
        <v>19</v>
      </c>
      <c r="N164" s="206" t="s">
        <v>40</v>
      </c>
      <c r="O164" s="86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09" t="s">
        <v>185</v>
      </c>
      <c r="AT164" s="209" t="s">
        <v>181</v>
      </c>
      <c r="AU164" s="209" t="s">
        <v>77</v>
      </c>
      <c r="AY164" s="19" t="s">
        <v>180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9" t="s">
        <v>77</v>
      </c>
      <c r="BK164" s="210">
        <f>ROUND(I164*H164,2)</f>
        <v>0</v>
      </c>
      <c r="BL164" s="19" t="s">
        <v>185</v>
      </c>
      <c r="BM164" s="209" t="s">
        <v>560</v>
      </c>
    </row>
    <row r="165" s="2" customFormat="1" ht="37.8" customHeight="1">
      <c r="A165" s="40"/>
      <c r="B165" s="41"/>
      <c r="C165" s="198" t="s">
        <v>563</v>
      </c>
      <c r="D165" s="198" t="s">
        <v>181</v>
      </c>
      <c r="E165" s="199" t="s">
        <v>2009</v>
      </c>
      <c r="F165" s="200" t="s">
        <v>2010</v>
      </c>
      <c r="G165" s="201" t="s">
        <v>385</v>
      </c>
      <c r="H165" s="202">
        <v>0.80000000000000004</v>
      </c>
      <c r="I165" s="203"/>
      <c r="J165" s="204">
        <f>ROUND(I165*H165,2)</f>
        <v>0</v>
      </c>
      <c r="K165" s="200" t="s">
        <v>19</v>
      </c>
      <c r="L165" s="46"/>
      <c r="M165" s="205" t="s">
        <v>19</v>
      </c>
      <c r="N165" s="206" t="s">
        <v>40</v>
      </c>
      <c r="O165" s="86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9" t="s">
        <v>185</v>
      </c>
      <c r="AT165" s="209" t="s">
        <v>181</v>
      </c>
      <c r="AU165" s="209" t="s">
        <v>77</v>
      </c>
      <c r="AY165" s="19" t="s">
        <v>180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9" t="s">
        <v>77</v>
      </c>
      <c r="BK165" s="210">
        <f>ROUND(I165*H165,2)</f>
        <v>0</v>
      </c>
      <c r="BL165" s="19" t="s">
        <v>185</v>
      </c>
      <c r="BM165" s="209" t="s">
        <v>566</v>
      </c>
    </row>
    <row r="166" s="2" customFormat="1" ht="37.8" customHeight="1">
      <c r="A166" s="40"/>
      <c r="B166" s="41"/>
      <c r="C166" s="198" t="s">
        <v>321</v>
      </c>
      <c r="D166" s="198" t="s">
        <v>181</v>
      </c>
      <c r="E166" s="199" t="s">
        <v>2011</v>
      </c>
      <c r="F166" s="200" t="s">
        <v>2012</v>
      </c>
      <c r="G166" s="201" t="s">
        <v>385</v>
      </c>
      <c r="H166" s="202">
        <v>0.80000000000000004</v>
      </c>
      <c r="I166" s="203"/>
      <c r="J166" s="204">
        <f>ROUND(I166*H166,2)</f>
        <v>0</v>
      </c>
      <c r="K166" s="200" t="s">
        <v>19</v>
      </c>
      <c r="L166" s="46"/>
      <c r="M166" s="205" t="s">
        <v>19</v>
      </c>
      <c r="N166" s="206" t="s">
        <v>40</v>
      </c>
      <c r="O166" s="86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09" t="s">
        <v>185</v>
      </c>
      <c r="AT166" s="209" t="s">
        <v>181</v>
      </c>
      <c r="AU166" s="209" t="s">
        <v>77</v>
      </c>
      <c r="AY166" s="19" t="s">
        <v>180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9" t="s">
        <v>77</v>
      </c>
      <c r="BK166" s="210">
        <f>ROUND(I166*H166,2)</f>
        <v>0</v>
      </c>
      <c r="BL166" s="19" t="s">
        <v>185</v>
      </c>
      <c r="BM166" s="209" t="s">
        <v>576</v>
      </c>
    </row>
    <row r="167" s="11" customFormat="1" ht="25.92" customHeight="1">
      <c r="A167" s="11"/>
      <c r="B167" s="184"/>
      <c r="C167" s="185"/>
      <c r="D167" s="186" t="s">
        <v>68</v>
      </c>
      <c r="E167" s="187" t="s">
        <v>2013</v>
      </c>
      <c r="F167" s="187" t="s">
        <v>2014</v>
      </c>
      <c r="G167" s="185"/>
      <c r="H167" s="185"/>
      <c r="I167" s="188"/>
      <c r="J167" s="189">
        <f>BK167</f>
        <v>0</v>
      </c>
      <c r="K167" s="185"/>
      <c r="L167" s="190"/>
      <c r="M167" s="191"/>
      <c r="N167" s="192"/>
      <c r="O167" s="192"/>
      <c r="P167" s="193">
        <f>SUM(P168:P208)</f>
        <v>0</v>
      </c>
      <c r="Q167" s="192"/>
      <c r="R167" s="193">
        <f>SUM(R168:R208)</f>
        <v>0</v>
      </c>
      <c r="S167" s="192"/>
      <c r="T167" s="194">
        <f>SUM(T168:T208)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5" t="s">
        <v>79</v>
      </c>
      <c r="AT167" s="196" t="s">
        <v>68</v>
      </c>
      <c r="AU167" s="196" t="s">
        <v>69</v>
      </c>
      <c r="AY167" s="195" t="s">
        <v>180</v>
      </c>
      <c r="BK167" s="197">
        <f>SUM(BK168:BK208)</f>
        <v>0</v>
      </c>
    </row>
    <row r="168" s="2" customFormat="1" ht="24.15" customHeight="1">
      <c r="A168" s="40"/>
      <c r="B168" s="41"/>
      <c r="C168" s="198" t="s">
        <v>580</v>
      </c>
      <c r="D168" s="198" t="s">
        <v>181</v>
      </c>
      <c r="E168" s="199" t="s">
        <v>2015</v>
      </c>
      <c r="F168" s="200" t="s">
        <v>2016</v>
      </c>
      <c r="G168" s="201" t="s">
        <v>385</v>
      </c>
      <c r="H168" s="202">
        <v>44</v>
      </c>
      <c r="I168" s="203"/>
      <c r="J168" s="204">
        <f>ROUND(I168*H168,2)</f>
        <v>0</v>
      </c>
      <c r="K168" s="200" t="s">
        <v>19</v>
      </c>
      <c r="L168" s="46"/>
      <c r="M168" s="205" t="s">
        <v>19</v>
      </c>
      <c r="N168" s="206" t="s">
        <v>40</v>
      </c>
      <c r="O168" s="86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9" t="s">
        <v>216</v>
      </c>
      <c r="AT168" s="209" t="s">
        <v>181</v>
      </c>
      <c r="AU168" s="209" t="s">
        <v>77</v>
      </c>
      <c r="AY168" s="19" t="s">
        <v>180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9" t="s">
        <v>77</v>
      </c>
      <c r="BK168" s="210">
        <f>ROUND(I168*H168,2)</f>
        <v>0</v>
      </c>
      <c r="BL168" s="19" t="s">
        <v>216</v>
      </c>
      <c r="BM168" s="209" t="s">
        <v>583</v>
      </c>
    </row>
    <row r="169" s="2" customFormat="1">
      <c r="A169" s="40"/>
      <c r="B169" s="41"/>
      <c r="C169" s="42"/>
      <c r="D169" s="213" t="s">
        <v>217</v>
      </c>
      <c r="E169" s="42"/>
      <c r="F169" s="234" t="s">
        <v>2017</v>
      </c>
      <c r="G169" s="42"/>
      <c r="H169" s="42"/>
      <c r="I169" s="235"/>
      <c r="J169" s="42"/>
      <c r="K169" s="42"/>
      <c r="L169" s="46"/>
      <c r="M169" s="236"/>
      <c r="N169" s="237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217</v>
      </c>
      <c r="AU169" s="19" t="s">
        <v>77</v>
      </c>
    </row>
    <row r="170" s="2" customFormat="1" ht="24.15" customHeight="1">
      <c r="A170" s="40"/>
      <c r="B170" s="41"/>
      <c r="C170" s="198" t="s">
        <v>330</v>
      </c>
      <c r="D170" s="198" t="s">
        <v>181</v>
      </c>
      <c r="E170" s="199" t="s">
        <v>2018</v>
      </c>
      <c r="F170" s="200" t="s">
        <v>2019</v>
      </c>
      <c r="G170" s="201" t="s">
        <v>385</v>
      </c>
      <c r="H170" s="202">
        <v>11</v>
      </c>
      <c r="I170" s="203"/>
      <c r="J170" s="204">
        <f>ROUND(I170*H170,2)</f>
        <v>0</v>
      </c>
      <c r="K170" s="200" t="s">
        <v>19</v>
      </c>
      <c r="L170" s="46"/>
      <c r="M170" s="205" t="s">
        <v>19</v>
      </c>
      <c r="N170" s="206" t="s">
        <v>40</v>
      </c>
      <c r="O170" s="86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9" t="s">
        <v>216</v>
      </c>
      <c r="AT170" s="209" t="s">
        <v>181</v>
      </c>
      <c r="AU170" s="209" t="s">
        <v>77</v>
      </c>
      <c r="AY170" s="19" t="s">
        <v>180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9" t="s">
        <v>77</v>
      </c>
      <c r="BK170" s="210">
        <f>ROUND(I170*H170,2)</f>
        <v>0</v>
      </c>
      <c r="BL170" s="19" t="s">
        <v>216</v>
      </c>
      <c r="BM170" s="209" t="s">
        <v>586</v>
      </c>
    </row>
    <row r="171" s="2" customFormat="1">
      <c r="A171" s="40"/>
      <c r="B171" s="41"/>
      <c r="C171" s="42"/>
      <c r="D171" s="213" t="s">
        <v>217</v>
      </c>
      <c r="E171" s="42"/>
      <c r="F171" s="234" t="s">
        <v>2017</v>
      </c>
      <c r="G171" s="42"/>
      <c r="H171" s="42"/>
      <c r="I171" s="235"/>
      <c r="J171" s="42"/>
      <c r="K171" s="42"/>
      <c r="L171" s="46"/>
      <c r="M171" s="236"/>
      <c r="N171" s="237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217</v>
      </c>
      <c r="AU171" s="19" t="s">
        <v>77</v>
      </c>
    </row>
    <row r="172" s="2" customFormat="1" ht="24.15" customHeight="1">
      <c r="A172" s="40"/>
      <c r="B172" s="41"/>
      <c r="C172" s="198" t="s">
        <v>589</v>
      </c>
      <c r="D172" s="198" t="s">
        <v>181</v>
      </c>
      <c r="E172" s="199" t="s">
        <v>2020</v>
      </c>
      <c r="F172" s="200" t="s">
        <v>2021</v>
      </c>
      <c r="G172" s="201" t="s">
        <v>385</v>
      </c>
      <c r="H172" s="202">
        <v>12</v>
      </c>
      <c r="I172" s="203"/>
      <c r="J172" s="204">
        <f>ROUND(I172*H172,2)</f>
        <v>0</v>
      </c>
      <c r="K172" s="200" t="s">
        <v>19</v>
      </c>
      <c r="L172" s="46"/>
      <c r="M172" s="205" t="s">
        <v>19</v>
      </c>
      <c r="N172" s="206" t="s">
        <v>40</v>
      </c>
      <c r="O172" s="86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216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216</v>
      </c>
      <c r="BM172" s="209" t="s">
        <v>592</v>
      </c>
    </row>
    <row r="173" s="2" customFormat="1">
      <c r="A173" s="40"/>
      <c r="B173" s="41"/>
      <c r="C173" s="42"/>
      <c r="D173" s="213" t="s">
        <v>217</v>
      </c>
      <c r="E173" s="42"/>
      <c r="F173" s="234" t="s">
        <v>2017</v>
      </c>
      <c r="G173" s="42"/>
      <c r="H173" s="42"/>
      <c r="I173" s="235"/>
      <c r="J173" s="42"/>
      <c r="K173" s="42"/>
      <c r="L173" s="46"/>
      <c r="M173" s="236"/>
      <c r="N173" s="237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217</v>
      </c>
      <c r="AU173" s="19" t="s">
        <v>77</v>
      </c>
    </row>
    <row r="174" s="2" customFormat="1" ht="24.15" customHeight="1">
      <c r="A174" s="40"/>
      <c r="B174" s="41"/>
      <c r="C174" s="198" t="s">
        <v>355</v>
      </c>
      <c r="D174" s="198" t="s">
        <v>181</v>
      </c>
      <c r="E174" s="199" t="s">
        <v>2022</v>
      </c>
      <c r="F174" s="200" t="s">
        <v>2023</v>
      </c>
      <c r="G174" s="201" t="s">
        <v>385</v>
      </c>
      <c r="H174" s="202">
        <v>15</v>
      </c>
      <c r="I174" s="203"/>
      <c r="J174" s="204">
        <f>ROUND(I174*H174,2)</f>
        <v>0</v>
      </c>
      <c r="K174" s="200" t="s">
        <v>19</v>
      </c>
      <c r="L174" s="46"/>
      <c r="M174" s="205" t="s">
        <v>19</v>
      </c>
      <c r="N174" s="206" t="s">
        <v>40</v>
      </c>
      <c r="O174" s="86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9" t="s">
        <v>216</v>
      </c>
      <c r="AT174" s="209" t="s">
        <v>181</v>
      </c>
      <c r="AU174" s="209" t="s">
        <v>77</v>
      </c>
      <c r="AY174" s="19" t="s">
        <v>180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9" t="s">
        <v>77</v>
      </c>
      <c r="BK174" s="210">
        <f>ROUND(I174*H174,2)</f>
        <v>0</v>
      </c>
      <c r="BL174" s="19" t="s">
        <v>216</v>
      </c>
      <c r="BM174" s="209" t="s">
        <v>596</v>
      </c>
    </row>
    <row r="175" s="2" customFormat="1">
      <c r="A175" s="40"/>
      <c r="B175" s="41"/>
      <c r="C175" s="42"/>
      <c r="D175" s="213" t="s">
        <v>217</v>
      </c>
      <c r="E175" s="42"/>
      <c r="F175" s="234" t="s">
        <v>2017</v>
      </c>
      <c r="G175" s="42"/>
      <c r="H175" s="42"/>
      <c r="I175" s="235"/>
      <c r="J175" s="42"/>
      <c r="K175" s="42"/>
      <c r="L175" s="46"/>
      <c r="M175" s="236"/>
      <c r="N175" s="237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217</v>
      </c>
      <c r="AU175" s="19" t="s">
        <v>77</v>
      </c>
    </row>
    <row r="176" s="2" customFormat="1" ht="24.15" customHeight="1">
      <c r="A176" s="40"/>
      <c r="B176" s="41"/>
      <c r="C176" s="198" t="s">
        <v>598</v>
      </c>
      <c r="D176" s="198" t="s">
        <v>181</v>
      </c>
      <c r="E176" s="199" t="s">
        <v>2024</v>
      </c>
      <c r="F176" s="200" t="s">
        <v>2025</v>
      </c>
      <c r="G176" s="201" t="s">
        <v>385</v>
      </c>
      <c r="H176" s="202">
        <v>13</v>
      </c>
      <c r="I176" s="203"/>
      <c r="J176" s="204">
        <f>ROUND(I176*H176,2)</f>
        <v>0</v>
      </c>
      <c r="K176" s="200" t="s">
        <v>19</v>
      </c>
      <c r="L176" s="46"/>
      <c r="M176" s="205" t="s">
        <v>19</v>
      </c>
      <c r="N176" s="206" t="s">
        <v>40</v>
      </c>
      <c r="O176" s="86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09" t="s">
        <v>216</v>
      </c>
      <c r="AT176" s="209" t="s">
        <v>181</v>
      </c>
      <c r="AU176" s="209" t="s">
        <v>77</v>
      </c>
      <c r="AY176" s="19" t="s">
        <v>180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9" t="s">
        <v>77</v>
      </c>
      <c r="BK176" s="210">
        <f>ROUND(I176*H176,2)</f>
        <v>0</v>
      </c>
      <c r="BL176" s="19" t="s">
        <v>216</v>
      </c>
      <c r="BM176" s="209" t="s">
        <v>601</v>
      </c>
    </row>
    <row r="177" s="2" customFormat="1">
      <c r="A177" s="40"/>
      <c r="B177" s="41"/>
      <c r="C177" s="42"/>
      <c r="D177" s="213" t="s">
        <v>217</v>
      </c>
      <c r="E177" s="42"/>
      <c r="F177" s="234" t="s">
        <v>2017</v>
      </c>
      <c r="G177" s="42"/>
      <c r="H177" s="42"/>
      <c r="I177" s="235"/>
      <c r="J177" s="42"/>
      <c r="K177" s="42"/>
      <c r="L177" s="46"/>
      <c r="M177" s="236"/>
      <c r="N177" s="237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217</v>
      </c>
      <c r="AU177" s="19" t="s">
        <v>77</v>
      </c>
    </row>
    <row r="178" s="2" customFormat="1" ht="24.15" customHeight="1">
      <c r="A178" s="40"/>
      <c r="B178" s="41"/>
      <c r="C178" s="198" t="s">
        <v>378</v>
      </c>
      <c r="D178" s="198" t="s">
        <v>181</v>
      </c>
      <c r="E178" s="199" t="s">
        <v>2026</v>
      </c>
      <c r="F178" s="200" t="s">
        <v>2027</v>
      </c>
      <c r="G178" s="201" t="s">
        <v>385</v>
      </c>
      <c r="H178" s="202">
        <v>15</v>
      </c>
      <c r="I178" s="203"/>
      <c r="J178" s="204">
        <f>ROUND(I178*H178,2)</f>
        <v>0</v>
      </c>
      <c r="K178" s="200" t="s">
        <v>19</v>
      </c>
      <c r="L178" s="46"/>
      <c r="M178" s="205" t="s">
        <v>19</v>
      </c>
      <c r="N178" s="206" t="s">
        <v>40</v>
      </c>
      <c r="O178" s="86"/>
      <c r="P178" s="207">
        <f>O178*H178</f>
        <v>0</v>
      </c>
      <c r="Q178" s="207">
        <v>0</v>
      </c>
      <c r="R178" s="207">
        <f>Q178*H178</f>
        <v>0</v>
      </c>
      <c r="S178" s="207">
        <v>0</v>
      </c>
      <c r="T178" s="208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09" t="s">
        <v>216</v>
      </c>
      <c r="AT178" s="209" t="s">
        <v>181</v>
      </c>
      <c r="AU178" s="209" t="s">
        <v>77</v>
      </c>
      <c r="AY178" s="19" t="s">
        <v>180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9" t="s">
        <v>77</v>
      </c>
      <c r="BK178" s="210">
        <f>ROUND(I178*H178,2)</f>
        <v>0</v>
      </c>
      <c r="BL178" s="19" t="s">
        <v>216</v>
      </c>
      <c r="BM178" s="209" t="s">
        <v>604</v>
      </c>
    </row>
    <row r="179" s="2" customFormat="1">
      <c r="A179" s="40"/>
      <c r="B179" s="41"/>
      <c r="C179" s="42"/>
      <c r="D179" s="213" t="s">
        <v>217</v>
      </c>
      <c r="E179" s="42"/>
      <c r="F179" s="234" t="s">
        <v>2028</v>
      </c>
      <c r="G179" s="42"/>
      <c r="H179" s="42"/>
      <c r="I179" s="235"/>
      <c r="J179" s="42"/>
      <c r="K179" s="42"/>
      <c r="L179" s="46"/>
      <c r="M179" s="236"/>
      <c r="N179" s="237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217</v>
      </c>
      <c r="AU179" s="19" t="s">
        <v>77</v>
      </c>
    </row>
    <row r="180" s="2" customFormat="1" ht="24.15" customHeight="1">
      <c r="A180" s="40"/>
      <c r="B180" s="41"/>
      <c r="C180" s="198" t="s">
        <v>605</v>
      </c>
      <c r="D180" s="198" t="s">
        <v>181</v>
      </c>
      <c r="E180" s="199" t="s">
        <v>2029</v>
      </c>
      <c r="F180" s="200" t="s">
        <v>2030</v>
      </c>
      <c r="G180" s="201" t="s">
        <v>385</v>
      </c>
      <c r="H180" s="202">
        <v>15</v>
      </c>
      <c r="I180" s="203"/>
      <c r="J180" s="204">
        <f>ROUND(I180*H180,2)</f>
        <v>0</v>
      </c>
      <c r="K180" s="200" t="s">
        <v>19</v>
      </c>
      <c r="L180" s="46"/>
      <c r="M180" s="205" t="s">
        <v>19</v>
      </c>
      <c r="N180" s="206" t="s">
        <v>40</v>
      </c>
      <c r="O180" s="86"/>
      <c r="P180" s="207">
        <f>O180*H180</f>
        <v>0</v>
      </c>
      <c r="Q180" s="207">
        <v>0</v>
      </c>
      <c r="R180" s="207">
        <f>Q180*H180</f>
        <v>0</v>
      </c>
      <c r="S180" s="207">
        <v>0</v>
      </c>
      <c r="T180" s="208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09" t="s">
        <v>216</v>
      </c>
      <c r="AT180" s="209" t="s">
        <v>181</v>
      </c>
      <c r="AU180" s="209" t="s">
        <v>77</v>
      </c>
      <c r="AY180" s="19" t="s">
        <v>180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9" t="s">
        <v>77</v>
      </c>
      <c r="BK180" s="210">
        <f>ROUND(I180*H180,2)</f>
        <v>0</v>
      </c>
      <c r="BL180" s="19" t="s">
        <v>216</v>
      </c>
      <c r="BM180" s="209" t="s">
        <v>608</v>
      </c>
    </row>
    <row r="181" s="2" customFormat="1">
      <c r="A181" s="40"/>
      <c r="B181" s="41"/>
      <c r="C181" s="42"/>
      <c r="D181" s="213" t="s">
        <v>217</v>
      </c>
      <c r="E181" s="42"/>
      <c r="F181" s="234" t="s">
        <v>2028</v>
      </c>
      <c r="G181" s="42"/>
      <c r="H181" s="42"/>
      <c r="I181" s="235"/>
      <c r="J181" s="42"/>
      <c r="K181" s="42"/>
      <c r="L181" s="46"/>
      <c r="M181" s="236"/>
      <c r="N181" s="237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217</v>
      </c>
      <c r="AU181" s="19" t="s">
        <v>77</v>
      </c>
    </row>
    <row r="182" s="2" customFormat="1" ht="33" customHeight="1">
      <c r="A182" s="40"/>
      <c r="B182" s="41"/>
      <c r="C182" s="198" t="s">
        <v>381</v>
      </c>
      <c r="D182" s="198" t="s">
        <v>181</v>
      </c>
      <c r="E182" s="199" t="s">
        <v>2031</v>
      </c>
      <c r="F182" s="200" t="s">
        <v>2032</v>
      </c>
      <c r="G182" s="201" t="s">
        <v>385</v>
      </c>
      <c r="H182" s="202">
        <v>65</v>
      </c>
      <c r="I182" s="203"/>
      <c r="J182" s="204">
        <f>ROUND(I182*H182,2)</f>
        <v>0</v>
      </c>
      <c r="K182" s="200" t="s">
        <v>19</v>
      </c>
      <c r="L182" s="46"/>
      <c r="M182" s="205" t="s">
        <v>19</v>
      </c>
      <c r="N182" s="206" t="s">
        <v>40</v>
      </c>
      <c r="O182" s="86"/>
      <c r="P182" s="207">
        <f>O182*H182</f>
        <v>0</v>
      </c>
      <c r="Q182" s="207">
        <v>0</v>
      </c>
      <c r="R182" s="207">
        <f>Q182*H182</f>
        <v>0</v>
      </c>
      <c r="S182" s="207">
        <v>0</v>
      </c>
      <c r="T182" s="208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09" t="s">
        <v>216</v>
      </c>
      <c r="AT182" s="209" t="s">
        <v>181</v>
      </c>
      <c r="AU182" s="209" t="s">
        <v>77</v>
      </c>
      <c r="AY182" s="19" t="s">
        <v>180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9" t="s">
        <v>77</v>
      </c>
      <c r="BK182" s="210">
        <f>ROUND(I182*H182,2)</f>
        <v>0</v>
      </c>
      <c r="BL182" s="19" t="s">
        <v>216</v>
      </c>
      <c r="BM182" s="209" t="s">
        <v>611</v>
      </c>
    </row>
    <row r="183" s="2" customFormat="1">
      <c r="A183" s="40"/>
      <c r="B183" s="41"/>
      <c r="C183" s="42"/>
      <c r="D183" s="213" t="s">
        <v>217</v>
      </c>
      <c r="E183" s="42"/>
      <c r="F183" s="234" t="s">
        <v>2017</v>
      </c>
      <c r="G183" s="42"/>
      <c r="H183" s="42"/>
      <c r="I183" s="235"/>
      <c r="J183" s="42"/>
      <c r="K183" s="42"/>
      <c r="L183" s="46"/>
      <c r="M183" s="236"/>
      <c r="N183" s="237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217</v>
      </c>
      <c r="AU183" s="19" t="s">
        <v>77</v>
      </c>
    </row>
    <row r="184" s="2" customFormat="1" ht="33" customHeight="1">
      <c r="A184" s="40"/>
      <c r="B184" s="41"/>
      <c r="C184" s="198" t="s">
        <v>614</v>
      </c>
      <c r="D184" s="198" t="s">
        <v>181</v>
      </c>
      <c r="E184" s="199" t="s">
        <v>2033</v>
      </c>
      <c r="F184" s="200" t="s">
        <v>2034</v>
      </c>
      <c r="G184" s="201" t="s">
        <v>385</v>
      </c>
      <c r="H184" s="202">
        <v>8</v>
      </c>
      <c r="I184" s="203"/>
      <c r="J184" s="204">
        <f>ROUND(I184*H184,2)</f>
        <v>0</v>
      </c>
      <c r="K184" s="200" t="s">
        <v>19</v>
      </c>
      <c r="L184" s="46"/>
      <c r="M184" s="205" t="s">
        <v>19</v>
      </c>
      <c r="N184" s="206" t="s">
        <v>40</v>
      </c>
      <c r="O184" s="86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09" t="s">
        <v>216</v>
      </c>
      <c r="AT184" s="209" t="s">
        <v>181</v>
      </c>
      <c r="AU184" s="209" t="s">
        <v>77</v>
      </c>
      <c r="AY184" s="19" t="s">
        <v>180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9" t="s">
        <v>77</v>
      </c>
      <c r="BK184" s="210">
        <f>ROUND(I184*H184,2)</f>
        <v>0</v>
      </c>
      <c r="BL184" s="19" t="s">
        <v>216</v>
      </c>
      <c r="BM184" s="209" t="s">
        <v>617</v>
      </c>
    </row>
    <row r="185" s="2" customFormat="1">
      <c r="A185" s="40"/>
      <c r="B185" s="41"/>
      <c r="C185" s="42"/>
      <c r="D185" s="213" t="s">
        <v>217</v>
      </c>
      <c r="E185" s="42"/>
      <c r="F185" s="234" t="s">
        <v>2017</v>
      </c>
      <c r="G185" s="42"/>
      <c r="H185" s="42"/>
      <c r="I185" s="235"/>
      <c r="J185" s="42"/>
      <c r="K185" s="42"/>
      <c r="L185" s="46"/>
      <c r="M185" s="236"/>
      <c r="N185" s="237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217</v>
      </c>
      <c r="AU185" s="19" t="s">
        <v>77</v>
      </c>
    </row>
    <row r="186" s="2" customFormat="1" ht="24.15" customHeight="1">
      <c r="A186" s="40"/>
      <c r="B186" s="41"/>
      <c r="C186" s="198" t="s">
        <v>386</v>
      </c>
      <c r="D186" s="198" t="s">
        <v>181</v>
      </c>
      <c r="E186" s="199" t="s">
        <v>2035</v>
      </c>
      <c r="F186" s="200" t="s">
        <v>2036</v>
      </c>
      <c r="G186" s="201" t="s">
        <v>1556</v>
      </c>
      <c r="H186" s="202">
        <v>8</v>
      </c>
      <c r="I186" s="203"/>
      <c r="J186" s="204">
        <f>ROUND(I186*H186,2)</f>
        <v>0</v>
      </c>
      <c r="K186" s="200" t="s">
        <v>19</v>
      </c>
      <c r="L186" s="46"/>
      <c r="M186" s="205" t="s">
        <v>19</v>
      </c>
      <c r="N186" s="206" t="s">
        <v>40</v>
      </c>
      <c r="O186" s="86"/>
      <c r="P186" s="207">
        <f>O186*H186</f>
        <v>0</v>
      </c>
      <c r="Q186" s="207">
        <v>0</v>
      </c>
      <c r="R186" s="207">
        <f>Q186*H186</f>
        <v>0</v>
      </c>
      <c r="S186" s="207">
        <v>0</v>
      </c>
      <c r="T186" s="208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09" t="s">
        <v>216</v>
      </c>
      <c r="AT186" s="209" t="s">
        <v>181</v>
      </c>
      <c r="AU186" s="209" t="s">
        <v>77</v>
      </c>
      <c r="AY186" s="19" t="s">
        <v>180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9" t="s">
        <v>77</v>
      </c>
      <c r="BK186" s="210">
        <f>ROUND(I186*H186,2)</f>
        <v>0</v>
      </c>
      <c r="BL186" s="19" t="s">
        <v>216</v>
      </c>
      <c r="BM186" s="209" t="s">
        <v>621</v>
      </c>
    </row>
    <row r="187" s="2" customFormat="1" ht="24.15" customHeight="1">
      <c r="A187" s="40"/>
      <c r="B187" s="41"/>
      <c r="C187" s="198" t="s">
        <v>624</v>
      </c>
      <c r="D187" s="198" t="s">
        <v>181</v>
      </c>
      <c r="E187" s="199" t="s">
        <v>2037</v>
      </c>
      <c r="F187" s="200" t="s">
        <v>2038</v>
      </c>
      <c r="G187" s="201" t="s">
        <v>1556</v>
      </c>
      <c r="H187" s="202">
        <v>5</v>
      </c>
      <c r="I187" s="203"/>
      <c r="J187" s="204">
        <f>ROUND(I187*H187,2)</f>
        <v>0</v>
      </c>
      <c r="K187" s="200" t="s">
        <v>19</v>
      </c>
      <c r="L187" s="46"/>
      <c r="M187" s="205" t="s">
        <v>19</v>
      </c>
      <c r="N187" s="206" t="s">
        <v>40</v>
      </c>
      <c r="O187" s="86"/>
      <c r="P187" s="207">
        <f>O187*H187</f>
        <v>0</v>
      </c>
      <c r="Q187" s="207">
        <v>0</v>
      </c>
      <c r="R187" s="207">
        <f>Q187*H187</f>
        <v>0</v>
      </c>
      <c r="S187" s="207">
        <v>0</v>
      </c>
      <c r="T187" s="208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09" t="s">
        <v>216</v>
      </c>
      <c r="AT187" s="209" t="s">
        <v>181</v>
      </c>
      <c r="AU187" s="209" t="s">
        <v>77</v>
      </c>
      <c r="AY187" s="19" t="s">
        <v>180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9" t="s">
        <v>77</v>
      </c>
      <c r="BK187" s="210">
        <f>ROUND(I187*H187,2)</f>
        <v>0</v>
      </c>
      <c r="BL187" s="19" t="s">
        <v>216</v>
      </c>
      <c r="BM187" s="209" t="s">
        <v>627</v>
      </c>
    </row>
    <row r="188" s="2" customFormat="1" ht="24.15" customHeight="1">
      <c r="A188" s="40"/>
      <c r="B188" s="41"/>
      <c r="C188" s="198" t="s">
        <v>392</v>
      </c>
      <c r="D188" s="198" t="s">
        <v>181</v>
      </c>
      <c r="E188" s="199" t="s">
        <v>2039</v>
      </c>
      <c r="F188" s="200" t="s">
        <v>2040</v>
      </c>
      <c r="G188" s="201" t="s">
        <v>1556</v>
      </c>
      <c r="H188" s="202">
        <v>10</v>
      </c>
      <c r="I188" s="203"/>
      <c r="J188" s="204">
        <f>ROUND(I188*H188,2)</f>
        <v>0</v>
      </c>
      <c r="K188" s="200" t="s">
        <v>19</v>
      </c>
      <c r="L188" s="46"/>
      <c r="M188" s="205" t="s">
        <v>19</v>
      </c>
      <c r="N188" s="206" t="s">
        <v>40</v>
      </c>
      <c r="O188" s="86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09" t="s">
        <v>216</v>
      </c>
      <c r="AT188" s="209" t="s">
        <v>181</v>
      </c>
      <c r="AU188" s="209" t="s">
        <v>77</v>
      </c>
      <c r="AY188" s="19" t="s">
        <v>180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9" t="s">
        <v>77</v>
      </c>
      <c r="BK188" s="210">
        <f>ROUND(I188*H188,2)</f>
        <v>0</v>
      </c>
      <c r="BL188" s="19" t="s">
        <v>216</v>
      </c>
      <c r="BM188" s="209" t="s">
        <v>630</v>
      </c>
    </row>
    <row r="189" s="2" customFormat="1" ht="24.15" customHeight="1">
      <c r="A189" s="40"/>
      <c r="B189" s="41"/>
      <c r="C189" s="198" t="s">
        <v>634</v>
      </c>
      <c r="D189" s="198" t="s">
        <v>181</v>
      </c>
      <c r="E189" s="199" t="s">
        <v>2041</v>
      </c>
      <c r="F189" s="200" t="s">
        <v>2042</v>
      </c>
      <c r="G189" s="201" t="s">
        <v>1556</v>
      </c>
      <c r="H189" s="202">
        <v>3</v>
      </c>
      <c r="I189" s="203"/>
      <c r="J189" s="204">
        <f>ROUND(I189*H189,2)</f>
        <v>0</v>
      </c>
      <c r="K189" s="200" t="s">
        <v>19</v>
      </c>
      <c r="L189" s="46"/>
      <c r="M189" s="205" t="s">
        <v>19</v>
      </c>
      <c r="N189" s="206" t="s">
        <v>40</v>
      </c>
      <c r="O189" s="86"/>
      <c r="P189" s="207">
        <f>O189*H189</f>
        <v>0</v>
      </c>
      <c r="Q189" s="207">
        <v>0</v>
      </c>
      <c r="R189" s="207">
        <f>Q189*H189</f>
        <v>0</v>
      </c>
      <c r="S189" s="207">
        <v>0</v>
      </c>
      <c r="T189" s="208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09" t="s">
        <v>216</v>
      </c>
      <c r="AT189" s="209" t="s">
        <v>181</v>
      </c>
      <c r="AU189" s="209" t="s">
        <v>77</v>
      </c>
      <c r="AY189" s="19" t="s">
        <v>180</v>
      </c>
      <c r="BE189" s="210">
        <f>IF(N189="základní",J189,0)</f>
        <v>0</v>
      </c>
      <c r="BF189" s="210">
        <f>IF(N189="snížená",J189,0)</f>
        <v>0</v>
      </c>
      <c r="BG189" s="210">
        <f>IF(N189="zákl. přenesená",J189,0)</f>
        <v>0</v>
      </c>
      <c r="BH189" s="210">
        <f>IF(N189="sníž. přenesená",J189,0)</f>
        <v>0</v>
      </c>
      <c r="BI189" s="210">
        <f>IF(N189="nulová",J189,0)</f>
        <v>0</v>
      </c>
      <c r="BJ189" s="19" t="s">
        <v>77</v>
      </c>
      <c r="BK189" s="210">
        <f>ROUND(I189*H189,2)</f>
        <v>0</v>
      </c>
      <c r="BL189" s="19" t="s">
        <v>216</v>
      </c>
      <c r="BM189" s="209" t="s">
        <v>637</v>
      </c>
    </row>
    <row r="190" s="2" customFormat="1" ht="24.15" customHeight="1">
      <c r="A190" s="40"/>
      <c r="B190" s="41"/>
      <c r="C190" s="198" t="s">
        <v>397</v>
      </c>
      <c r="D190" s="198" t="s">
        <v>181</v>
      </c>
      <c r="E190" s="199" t="s">
        <v>2043</v>
      </c>
      <c r="F190" s="200" t="s">
        <v>2044</v>
      </c>
      <c r="G190" s="201" t="s">
        <v>1556</v>
      </c>
      <c r="H190" s="202">
        <v>15</v>
      </c>
      <c r="I190" s="203"/>
      <c r="J190" s="204">
        <f>ROUND(I190*H190,2)</f>
        <v>0</v>
      </c>
      <c r="K190" s="200" t="s">
        <v>19</v>
      </c>
      <c r="L190" s="46"/>
      <c r="M190" s="205" t="s">
        <v>19</v>
      </c>
      <c r="N190" s="206" t="s">
        <v>40</v>
      </c>
      <c r="O190" s="86"/>
      <c r="P190" s="207">
        <f>O190*H190</f>
        <v>0</v>
      </c>
      <c r="Q190" s="207">
        <v>0</v>
      </c>
      <c r="R190" s="207">
        <f>Q190*H190</f>
        <v>0</v>
      </c>
      <c r="S190" s="207">
        <v>0</v>
      </c>
      <c r="T190" s="208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09" t="s">
        <v>216</v>
      </c>
      <c r="AT190" s="209" t="s">
        <v>181</v>
      </c>
      <c r="AU190" s="209" t="s">
        <v>77</v>
      </c>
      <c r="AY190" s="19" t="s">
        <v>180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9" t="s">
        <v>77</v>
      </c>
      <c r="BK190" s="210">
        <f>ROUND(I190*H190,2)</f>
        <v>0</v>
      </c>
      <c r="BL190" s="19" t="s">
        <v>216</v>
      </c>
      <c r="BM190" s="209" t="s">
        <v>647</v>
      </c>
    </row>
    <row r="191" s="2" customFormat="1" ht="24.15" customHeight="1">
      <c r="A191" s="40"/>
      <c r="B191" s="41"/>
      <c r="C191" s="198" t="s">
        <v>666</v>
      </c>
      <c r="D191" s="198" t="s">
        <v>181</v>
      </c>
      <c r="E191" s="199" t="s">
        <v>2045</v>
      </c>
      <c r="F191" s="200" t="s">
        <v>2046</v>
      </c>
      <c r="G191" s="201" t="s">
        <v>1556</v>
      </c>
      <c r="H191" s="202">
        <v>1</v>
      </c>
      <c r="I191" s="203"/>
      <c r="J191" s="204">
        <f>ROUND(I191*H191,2)</f>
        <v>0</v>
      </c>
      <c r="K191" s="200" t="s">
        <v>19</v>
      </c>
      <c r="L191" s="46"/>
      <c r="M191" s="205" t="s">
        <v>19</v>
      </c>
      <c r="N191" s="206" t="s">
        <v>40</v>
      </c>
      <c r="O191" s="86"/>
      <c r="P191" s="207">
        <f>O191*H191</f>
        <v>0</v>
      </c>
      <c r="Q191" s="207">
        <v>0</v>
      </c>
      <c r="R191" s="207">
        <f>Q191*H191</f>
        <v>0</v>
      </c>
      <c r="S191" s="207">
        <v>0</v>
      </c>
      <c r="T191" s="208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09" t="s">
        <v>216</v>
      </c>
      <c r="AT191" s="209" t="s">
        <v>181</v>
      </c>
      <c r="AU191" s="209" t="s">
        <v>77</v>
      </c>
      <c r="AY191" s="19" t="s">
        <v>180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9" t="s">
        <v>77</v>
      </c>
      <c r="BK191" s="210">
        <f>ROUND(I191*H191,2)</f>
        <v>0</v>
      </c>
      <c r="BL191" s="19" t="s">
        <v>216</v>
      </c>
      <c r="BM191" s="209" t="s">
        <v>942</v>
      </c>
    </row>
    <row r="192" s="2" customFormat="1" ht="16.5" customHeight="1">
      <c r="A192" s="40"/>
      <c r="B192" s="41"/>
      <c r="C192" s="198" t="s">
        <v>472</v>
      </c>
      <c r="D192" s="198" t="s">
        <v>181</v>
      </c>
      <c r="E192" s="199" t="s">
        <v>2047</v>
      </c>
      <c r="F192" s="200" t="s">
        <v>2048</v>
      </c>
      <c r="G192" s="201" t="s">
        <v>1556</v>
      </c>
      <c r="H192" s="202">
        <v>2</v>
      </c>
      <c r="I192" s="203"/>
      <c r="J192" s="204">
        <f>ROUND(I192*H192,2)</f>
        <v>0</v>
      </c>
      <c r="K192" s="200" t="s">
        <v>19</v>
      </c>
      <c r="L192" s="46"/>
      <c r="M192" s="205" t="s">
        <v>19</v>
      </c>
      <c r="N192" s="206" t="s">
        <v>40</v>
      </c>
      <c r="O192" s="86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09" t="s">
        <v>216</v>
      </c>
      <c r="AT192" s="209" t="s">
        <v>181</v>
      </c>
      <c r="AU192" s="209" t="s">
        <v>77</v>
      </c>
      <c r="AY192" s="19" t="s">
        <v>180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9" t="s">
        <v>77</v>
      </c>
      <c r="BK192" s="210">
        <f>ROUND(I192*H192,2)</f>
        <v>0</v>
      </c>
      <c r="BL192" s="19" t="s">
        <v>216</v>
      </c>
      <c r="BM192" s="209" t="s">
        <v>669</v>
      </c>
    </row>
    <row r="193" s="2" customFormat="1" ht="24.15" customHeight="1">
      <c r="A193" s="40"/>
      <c r="B193" s="41"/>
      <c r="C193" s="198" t="s">
        <v>693</v>
      </c>
      <c r="D193" s="198" t="s">
        <v>181</v>
      </c>
      <c r="E193" s="199" t="s">
        <v>2049</v>
      </c>
      <c r="F193" s="200" t="s">
        <v>2050</v>
      </c>
      <c r="G193" s="201" t="s">
        <v>385</v>
      </c>
      <c r="H193" s="202">
        <v>190</v>
      </c>
      <c r="I193" s="203"/>
      <c r="J193" s="204">
        <f>ROUND(I193*H193,2)</f>
        <v>0</v>
      </c>
      <c r="K193" s="200" t="s">
        <v>19</v>
      </c>
      <c r="L193" s="46"/>
      <c r="M193" s="205" t="s">
        <v>19</v>
      </c>
      <c r="N193" s="206" t="s">
        <v>40</v>
      </c>
      <c r="O193" s="86"/>
      <c r="P193" s="207">
        <f>O193*H193</f>
        <v>0</v>
      </c>
      <c r="Q193" s="207">
        <v>0</v>
      </c>
      <c r="R193" s="207">
        <f>Q193*H193</f>
        <v>0</v>
      </c>
      <c r="S193" s="207">
        <v>0</v>
      </c>
      <c r="T193" s="208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09" t="s">
        <v>216</v>
      </c>
      <c r="AT193" s="209" t="s">
        <v>181</v>
      </c>
      <c r="AU193" s="209" t="s">
        <v>77</v>
      </c>
      <c r="AY193" s="19" t="s">
        <v>180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9" t="s">
        <v>77</v>
      </c>
      <c r="BK193" s="210">
        <f>ROUND(I193*H193,2)</f>
        <v>0</v>
      </c>
      <c r="BL193" s="19" t="s">
        <v>216</v>
      </c>
      <c r="BM193" s="209" t="s">
        <v>980</v>
      </c>
    </row>
    <row r="194" s="2" customFormat="1" ht="24.15" customHeight="1">
      <c r="A194" s="40"/>
      <c r="B194" s="41"/>
      <c r="C194" s="198" t="s">
        <v>527</v>
      </c>
      <c r="D194" s="198" t="s">
        <v>181</v>
      </c>
      <c r="E194" s="199" t="s">
        <v>2051</v>
      </c>
      <c r="F194" s="200" t="s">
        <v>2052</v>
      </c>
      <c r="G194" s="201" t="s">
        <v>385</v>
      </c>
      <c r="H194" s="202">
        <v>8</v>
      </c>
      <c r="I194" s="203"/>
      <c r="J194" s="204">
        <f>ROUND(I194*H194,2)</f>
        <v>0</v>
      </c>
      <c r="K194" s="200" t="s">
        <v>19</v>
      </c>
      <c r="L194" s="46"/>
      <c r="M194" s="205" t="s">
        <v>19</v>
      </c>
      <c r="N194" s="206" t="s">
        <v>40</v>
      </c>
      <c r="O194" s="86"/>
      <c r="P194" s="207">
        <f>O194*H194</f>
        <v>0</v>
      </c>
      <c r="Q194" s="207">
        <v>0</v>
      </c>
      <c r="R194" s="207">
        <f>Q194*H194</f>
        <v>0</v>
      </c>
      <c r="S194" s="207">
        <v>0</v>
      </c>
      <c r="T194" s="208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09" t="s">
        <v>216</v>
      </c>
      <c r="AT194" s="209" t="s">
        <v>181</v>
      </c>
      <c r="AU194" s="209" t="s">
        <v>77</v>
      </c>
      <c r="AY194" s="19" t="s">
        <v>180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9" t="s">
        <v>77</v>
      </c>
      <c r="BK194" s="210">
        <f>ROUND(I194*H194,2)</f>
        <v>0</v>
      </c>
      <c r="BL194" s="19" t="s">
        <v>216</v>
      </c>
      <c r="BM194" s="209" t="s">
        <v>705</v>
      </c>
    </row>
    <row r="195" s="2" customFormat="1" ht="16.5" customHeight="1">
      <c r="A195" s="40"/>
      <c r="B195" s="41"/>
      <c r="C195" s="198" t="s">
        <v>708</v>
      </c>
      <c r="D195" s="198" t="s">
        <v>181</v>
      </c>
      <c r="E195" s="199" t="s">
        <v>2053</v>
      </c>
      <c r="F195" s="200" t="s">
        <v>2054</v>
      </c>
      <c r="G195" s="201" t="s">
        <v>716</v>
      </c>
      <c r="H195" s="202">
        <v>16</v>
      </c>
      <c r="I195" s="203"/>
      <c r="J195" s="204">
        <f>ROUND(I195*H195,2)</f>
        <v>0</v>
      </c>
      <c r="K195" s="200" t="s">
        <v>19</v>
      </c>
      <c r="L195" s="46"/>
      <c r="M195" s="205" t="s">
        <v>19</v>
      </c>
      <c r="N195" s="206" t="s">
        <v>40</v>
      </c>
      <c r="O195" s="86"/>
      <c r="P195" s="207">
        <f>O195*H195</f>
        <v>0</v>
      </c>
      <c r="Q195" s="207">
        <v>0</v>
      </c>
      <c r="R195" s="207">
        <f>Q195*H195</f>
        <v>0</v>
      </c>
      <c r="S195" s="207">
        <v>0</v>
      </c>
      <c r="T195" s="208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09" t="s">
        <v>216</v>
      </c>
      <c r="AT195" s="209" t="s">
        <v>181</v>
      </c>
      <c r="AU195" s="209" t="s">
        <v>77</v>
      </c>
      <c r="AY195" s="19" t="s">
        <v>180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9" t="s">
        <v>77</v>
      </c>
      <c r="BK195" s="210">
        <f>ROUND(I195*H195,2)</f>
        <v>0</v>
      </c>
      <c r="BL195" s="19" t="s">
        <v>216</v>
      </c>
      <c r="BM195" s="209" t="s">
        <v>711</v>
      </c>
    </row>
    <row r="196" s="2" customFormat="1" ht="16.5" customHeight="1">
      <c r="A196" s="40"/>
      <c r="B196" s="41"/>
      <c r="C196" s="198" t="s">
        <v>531</v>
      </c>
      <c r="D196" s="198" t="s">
        <v>181</v>
      </c>
      <c r="E196" s="199" t="s">
        <v>2055</v>
      </c>
      <c r="F196" s="200" t="s">
        <v>2056</v>
      </c>
      <c r="G196" s="201" t="s">
        <v>385</v>
      </c>
      <c r="H196" s="202">
        <v>6</v>
      </c>
      <c r="I196" s="203"/>
      <c r="J196" s="204">
        <f>ROUND(I196*H196,2)</f>
        <v>0</v>
      </c>
      <c r="K196" s="200" t="s">
        <v>19</v>
      </c>
      <c r="L196" s="46"/>
      <c r="M196" s="205" t="s">
        <v>19</v>
      </c>
      <c r="N196" s="206" t="s">
        <v>40</v>
      </c>
      <c r="O196" s="86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9" t="s">
        <v>216</v>
      </c>
      <c r="AT196" s="209" t="s">
        <v>181</v>
      </c>
      <c r="AU196" s="209" t="s">
        <v>77</v>
      </c>
      <c r="AY196" s="19" t="s">
        <v>180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9" t="s">
        <v>77</v>
      </c>
      <c r="BK196" s="210">
        <f>ROUND(I196*H196,2)</f>
        <v>0</v>
      </c>
      <c r="BL196" s="19" t="s">
        <v>216</v>
      </c>
      <c r="BM196" s="209" t="s">
        <v>717</v>
      </c>
    </row>
    <row r="197" s="2" customFormat="1">
      <c r="A197" s="40"/>
      <c r="B197" s="41"/>
      <c r="C197" s="42"/>
      <c r="D197" s="213" t="s">
        <v>217</v>
      </c>
      <c r="E197" s="42"/>
      <c r="F197" s="234" t="s">
        <v>2057</v>
      </c>
      <c r="G197" s="42"/>
      <c r="H197" s="42"/>
      <c r="I197" s="235"/>
      <c r="J197" s="42"/>
      <c r="K197" s="42"/>
      <c r="L197" s="46"/>
      <c r="M197" s="236"/>
      <c r="N197" s="237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217</v>
      </c>
      <c r="AU197" s="19" t="s">
        <v>77</v>
      </c>
    </row>
    <row r="198" s="2" customFormat="1" ht="16.5" customHeight="1">
      <c r="A198" s="40"/>
      <c r="B198" s="41"/>
      <c r="C198" s="198" t="s">
        <v>718</v>
      </c>
      <c r="D198" s="198" t="s">
        <v>181</v>
      </c>
      <c r="E198" s="199" t="s">
        <v>2058</v>
      </c>
      <c r="F198" s="200" t="s">
        <v>2059</v>
      </c>
      <c r="G198" s="201" t="s">
        <v>385</v>
      </c>
      <c r="H198" s="202">
        <v>4</v>
      </c>
      <c r="I198" s="203"/>
      <c r="J198" s="204">
        <f>ROUND(I198*H198,2)</f>
        <v>0</v>
      </c>
      <c r="K198" s="200" t="s">
        <v>19</v>
      </c>
      <c r="L198" s="46"/>
      <c r="M198" s="205" t="s">
        <v>19</v>
      </c>
      <c r="N198" s="206" t="s">
        <v>40</v>
      </c>
      <c r="O198" s="86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9" t="s">
        <v>216</v>
      </c>
      <c r="AT198" s="209" t="s">
        <v>181</v>
      </c>
      <c r="AU198" s="209" t="s">
        <v>77</v>
      </c>
      <c r="AY198" s="19" t="s">
        <v>180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9" t="s">
        <v>77</v>
      </c>
      <c r="BK198" s="210">
        <f>ROUND(I198*H198,2)</f>
        <v>0</v>
      </c>
      <c r="BL198" s="19" t="s">
        <v>216</v>
      </c>
      <c r="BM198" s="209" t="s">
        <v>721</v>
      </c>
    </row>
    <row r="199" s="2" customFormat="1" ht="21.75" customHeight="1">
      <c r="A199" s="40"/>
      <c r="B199" s="41"/>
      <c r="C199" s="198" t="s">
        <v>536</v>
      </c>
      <c r="D199" s="198" t="s">
        <v>181</v>
      </c>
      <c r="E199" s="199" t="s">
        <v>2060</v>
      </c>
      <c r="F199" s="200" t="s">
        <v>2061</v>
      </c>
      <c r="G199" s="201" t="s">
        <v>716</v>
      </c>
      <c r="H199" s="202">
        <v>1</v>
      </c>
      <c r="I199" s="203"/>
      <c r="J199" s="204">
        <f>ROUND(I199*H199,2)</f>
        <v>0</v>
      </c>
      <c r="K199" s="200" t="s">
        <v>19</v>
      </c>
      <c r="L199" s="46"/>
      <c r="M199" s="205" t="s">
        <v>19</v>
      </c>
      <c r="N199" s="206" t="s">
        <v>40</v>
      </c>
      <c r="O199" s="86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9" t="s">
        <v>216</v>
      </c>
      <c r="AT199" s="209" t="s">
        <v>181</v>
      </c>
      <c r="AU199" s="209" t="s">
        <v>77</v>
      </c>
      <c r="AY199" s="19" t="s">
        <v>180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9" t="s">
        <v>77</v>
      </c>
      <c r="BK199" s="210">
        <f>ROUND(I199*H199,2)</f>
        <v>0</v>
      </c>
      <c r="BL199" s="19" t="s">
        <v>216</v>
      </c>
      <c r="BM199" s="209" t="s">
        <v>724</v>
      </c>
    </row>
    <row r="200" s="2" customFormat="1" ht="24.15" customHeight="1">
      <c r="A200" s="40"/>
      <c r="B200" s="41"/>
      <c r="C200" s="198" t="s">
        <v>725</v>
      </c>
      <c r="D200" s="198" t="s">
        <v>181</v>
      </c>
      <c r="E200" s="199" t="s">
        <v>2062</v>
      </c>
      <c r="F200" s="200" t="s">
        <v>2063</v>
      </c>
      <c r="G200" s="201" t="s">
        <v>1556</v>
      </c>
      <c r="H200" s="202">
        <v>5</v>
      </c>
      <c r="I200" s="203"/>
      <c r="J200" s="204">
        <f>ROUND(I200*H200,2)</f>
        <v>0</v>
      </c>
      <c r="K200" s="200" t="s">
        <v>19</v>
      </c>
      <c r="L200" s="46"/>
      <c r="M200" s="205" t="s">
        <v>19</v>
      </c>
      <c r="N200" s="206" t="s">
        <v>40</v>
      </c>
      <c r="O200" s="86"/>
      <c r="P200" s="207">
        <f>O200*H200</f>
        <v>0</v>
      </c>
      <c r="Q200" s="207">
        <v>0</v>
      </c>
      <c r="R200" s="207">
        <f>Q200*H200</f>
        <v>0</v>
      </c>
      <c r="S200" s="207">
        <v>0</v>
      </c>
      <c r="T200" s="208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09" t="s">
        <v>216</v>
      </c>
      <c r="AT200" s="209" t="s">
        <v>181</v>
      </c>
      <c r="AU200" s="209" t="s">
        <v>77</v>
      </c>
      <c r="AY200" s="19" t="s">
        <v>180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9" t="s">
        <v>77</v>
      </c>
      <c r="BK200" s="210">
        <f>ROUND(I200*H200,2)</f>
        <v>0</v>
      </c>
      <c r="BL200" s="19" t="s">
        <v>216</v>
      </c>
      <c r="BM200" s="209" t="s">
        <v>728</v>
      </c>
    </row>
    <row r="201" s="2" customFormat="1" ht="24.15" customHeight="1">
      <c r="A201" s="40"/>
      <c r="B201" s="41"/>
      <c r="C201" s="198" t="s">
        <v>541</v>
      </c>
      <c r="D201" s="198" t="s">
        <v>181</v>
      </c>
      <c r="E201" s="199" t="s">
        <v>2064</v>
      </c>
      <c r="F201" s="200" t="s">
        <v>2065</v>
      </c>
      <c r="G201" s="201" t="s">
        <v>716</v>
      </c>
      <c r="H201" s="202">
        <v>4</v>
      </c>
      <c r="I201" s="203"/>
      <c r="J201" s="204">
        <f>ROUND(I201*H201,2)</f>
        <v>0</v>
      </c>
      <c r="K201" s="200" t="s">
        <v>19</v>
      </c>
      <c r="L201" s="46"/>
      <c r="M201" s="205" t="s">
        <v>19</v>
      </c>
      <c r="N201" s="206" t="s">
        <v>40</v>
      </c>
      <c r="O201" s="86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09" t="s">
        <v>216</v>
      </c>
      <c r="AT201" s="209" t="s">
        <v>181</v>
      </c>
      <c r="AU201" s="209" t="s">
        <v>77</v>
      </c>
      <c r="AY201" s="19" t="s">
        <v>180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9" t="s">
        <v>77</v>
      </c>
      <c r="BK201" s="210">
        <f>ROUND(I201*H201,2)</f>
        <v>0</v>
      </c>
      <c r="BL201" s="19" t="s">
        <v>216</v>
      </c>
      <c r="BM201" s="209" t="s">
        <v>731</v>
      </c>
    </row>
    <row r="202" s="2" customFormat="1" ht="24.15" customHeight="1">
      <c r="A202" s="40"/>
      <c r="B202" s="41"/>
      <c r="C202" s="198" t="s">
        <v>732</v>
      </c>
      <c r="D202" s="198" t="s">
        <v>181</v>
      </c>
      <c r="E202" s="199" t="s">
        <v>2066</v>
      </c>
      <c r="F202" s="200" t="s">
        <v>2067</v>
      </c>
      <c r="G202" s="201" t="s">
        <v>716</v>
      </c>
      <c r="H202" s="202">
        <v>2</v>
      </c>
      <c r="I202" s="203"/>
      <c r="J202" s="204">
        <f>ROUND(I202*H202,2)</f>
        <v>0</v>
      </c>
      <c r="K202" s="200" t="s">
        <v>19</v>
      </c>
      <c r="L202" s="46"/>
      <c r="M202" s="205" t="s">
        <v>19</v>
      </c>
      <c r="N202" s="206" t="s">
        <v>40</v>
      </c>
      <c r="O202" s="86"/>
      <c r="P202" s="207">
        <f>O202*H202</f>
        <v>0</v>
      </c>
      <c r="Q202" s="207">
        <v>0</v>
      </c>
      <c r="R202" s="207">
        <f>Q202*H202</f>
        <v>0</v>
      </c>
      <c r="S202" s="207">
        <v>0</v>
      </c>
      <c r="T202" s="20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09" t="s">
        <v>216</v>
      </c>
      <c r="AT202" s="209" t="s">
        <v>181</v>
      </c>
      <c r="AU202" s="209" t="s">
        <v>77</v>
      </c>
      <c r="AY202" s="19" t="s">
        <v>180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9" t="s">
        <v>77</v>
      </c>
      <c r="BK202" s="210">
        <f>ROUND(I202*H202,2)</f>
        <v>0</v>
      </c>
      <c r="BL202" s="19" t="s">
        <v>216</v>
      </c>
      <c r="BM202" s="209" t="s">
        <v>735</v>
      </c>
    </row>
    <row r="203" s="2" customFormat="1" ht="24.15" customHeight="1">
      <c r="A203" s="40"/>
      <c r="B203" s="41"/>
      <c r="C203" s="198" t="s">
        <v>545</v>
      </c>
      <c r="D203" s="198" t="s">
        <v>181</v>
      </c>
      <c r="E203" s="199" t="s">
        <v>2068</v>
      </c>
      <c r="F203" s="200" t="s">
        <v>2069</v>
      </c>
      <c r="G203" s="201" t="s">
        <v>716</v>
      </c>
      <c r="H203" s="202">
        <v>5</v>
      </c>
      <c r="I203" s="203"/>
      <c r="J203" s="204">
        <f>ROUND(I203*H203,2)</f>
        <v>0</v>
      </c>
      <c r="K203" s="200" t="s">
        <v>19</v>
      </c>
      <c r="L203" s="46"/>
      <c r="M203" s="205" t="s">
        <v>19</v>
      </c>
      <c r="N203" s="206" t="s">
        <v>40</v>
      </c>
      <c r="O203" s="86"/>
      <c r="P203" s="207">
        <f>O203*H203</f>
        <v>0</v>
      </c>
      <c r="Q203" s="207">
        <v>0</v>
      </c>
      <c r="R203" s="207">
        <f>Q203*H203</f>
        <v>0</v>
      </c>
      <c r="S203" s="207">
        <v>0</v>
      </c>
      <c r="T203" s="208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09" t="s">
        <v>216</v>
      </c>
      <c r="AT203" s="209" t="s">
        <v>181</v>
      </c>
      <c r="AU203" s="209" t="s">
        <v>77</v>
      </c>
      <c r="AY203" s="19" t="s">
        <v>180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9" t="s">
        <v>77</v>
      </c>
      <c r="BK203" s="210">
        <f>ROUND(I203*H203,2)</f>
        <v>0</v>
      </c>
      <c r="BL203" s="19" t="s">
        <v>216</v>
      </c>
      <c r="BM203" s="209" t="s">
        <v>738</v>
      </c>
    </row>
    <row r="204" s="2" customFormat="1" ht="16.5" customHeight="1">
      <c r="A204" s="40"/>
      <c r="B204" s="41"/>
      <c r="C204" s="198" t="s">
        <v>612</v>
      </c>
      <c r="D204" s="198" t="s">
        <v>181</v>
      </c>
      <c r="E204" s="199" t="s">
        <v>2070</v>
      </c>
      <c r="F204" s="200" t="s">
        <v>2071</v>
      </c>
      <c r="G204" s="201" t="s">
        <v>716</v>
      </c>
      <c r="H204" s="202">
        <v>4</v>
      </c>
      <c r="I204" s="203"/>
      <c r="J204" s="204">
        <f>ROUND(I204*H204,2)</f>
        <v>0</v>
      </c>
      <c r="K204" s="200" t="s">
        <v>19</v>
      </c>
      <c r="L204" s="46"/>
      <c r="M204" s="205" t="s">
        <v>19</v>
      </c>
      <c r="N204" s="206" t="s">
        <v>40</v>
      </c>
      <c r="O204" s="86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9" t="s">
        <v>216</v>
      </c>
      <c r="AT204" s="209" t="s">
        <v>181</v>
      </c>
      <c r="AU204" s="209" t="s">
        <v>77</v>
      </c>
      <c r="AY204" s="19" t="s">
        <v>180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9" t="s">
        <v>77</v>
      </c>
      <c r="BK204" s="210">
        <f>ROUND(I204*H204,2)</f>
        <v>0</v>
      </c>
      <c r="BL204" s="19" t="s">
        <v>216</v>
      </c>
      <c r="BM204" s="209" t="s">
        <v>742</v>
      </c>
    </row>
    <row r="205" s="2" customFormat="1" ht="16.5" customHeight="1">
      <c r="A205" s="40"/>
      <c r="B205" s="41"/>
      <c r="C205" s="198" t="s">
        <v>553</v>
      </c>
      <c r="D205" s="198" t="s">
        <v>181</v>
      </c>
      <c r="E205" s="199" t="s">
        <v>2072</v>
      </c>
      <c r="F205" s="200" t="s">
        <v>2073</v>
      </c>
      <c r="G205" s="201" t="s">
        <v>716</v>
      </c>
      <c r="H205" s="202">
        <v>2</v>
      </c>
      <c r="I205" s="203"/>
      <c r="J205" s="204">
        <f>ROUND(I205*H205,2)</f>
        <v>0</v>
      </c>
      <c r="K205" s="200" t="s">
        <v>19</v>
      </c>
      <c r="L205" s="46"/>
      <c r="M205" s="205" t="s">
        <v>19</v>
      </c>
      <c r="N205" s="206" t="s">
        <v>40</v>
      </c>
      <c r="O205" s="86"/>
      <c r="P205" s="207">
        <f>O205*H205</f>
        <v>0</v>
      </c>
      <c r="Q205" s="207">
        <v>0</v>
      </c>
      <c r="R205" s="207">
        <f>Q205*H205</f>
        <v>0</v>
      </c>
      <c r="S205" s="207">
        <v>0</v>
      </c>
      <c r="T205" s="208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9" t="s">
        <v>216</v>
      </c>
      <c r="AT205" s="209" t="s">
        <v>181</v>
      </c>
      <c r="AU205" s="209" t="s">
        <v>77</v>
      </c>
      <c r="AY205" s="19" t="s">
        <v>180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9" t="s">
        <v>77</v>
      </c>
      <c r="BK205" s="210">
        <f>ROUND(I205*H205,2)</f>
        <v>0</v>
      </c>
      <c r="BL205" s="19" t="s">
        <v>216</v>
      </c>
      <c r="BM205" s="209" t="s">
        <v>746</v>
      </c>
    </row>
    <row r="206" s="2" customFormat="1" ht="16.5" customHeight="1">
      <c r="A206" s="40"/>
      <c r="B206" s="41"/>
      <c r="C206" s="198" t="s">
        <v>643</v>
      </c>
      <c r="D206" s="198" t="s">
        <v>181</v>
      </c>
      <c r="E206" s="199" t="s">
        <v>2074</v>
      </c>
      <c r="F206" s="200" t="s">
        <v>2075</v>
      </c>
      <c r="G206" s="201" t="s">
        <v>716</v>
      </c>
      <c r="H206" s="202">
        <v>2</v>
      </c>
      <c r="I206" s="203"/>
      <c r="J206" s="204">
        <f>ROUND(I206*H206,2)</f>
        <v>0</v>
      </c>
      <c r="K206" s="200" t="s">
        <v>19</v>
      </c>
      <c r="L206" s="46"/>
      <c r="M206" s="205" t="s">
        <v>19</v>
      </c>
      <c r="N206" s="206" t="s">
        <v>40</v>
      </c>
      <c r="O206" s="86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09" t="s">
        <v>216</v>
      </c>
      <c r="AT206" s="209" t="s">
        <v>181</v>
      </c>
      <c r="AU206" s="209" t="s">
        <v>77</v>
      </c>
      <c r="AY206" s="19" t="s">
        <v>180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9" t="s">
        <v>77</v>
      </c>
      <c r="BK206" s="210">
        <f>ROUND(I206*H206,2)</f>
        <v>0</v>
      </c>
      <c r="BL206" s="19" t="s">
        <v>216</v>
      </c>
      <c r="BM206" s="209" t="s">
        <v>749</v>
      </c>
    </row>
    <row r="207" s="2" customFormat="1" ht="16.5" customHeight="1">
      <c r="A207" s="40"/>
      <c r="B207" s="41"/>
      <c r="C207" s="198" t="s">
        <v>560</v>
      </c>
      <c r="D207" s="198" t="s">
        <v>181</v>
      </c>
      <c r="E207" s="199" t="s">
        <v>2076</v>
      </c>
      <c r="F207" s="200" t="s">
        <v>2077</v>
      </c>
      <c r="G207" s="201" t="s">
        <v>716</v>
      </c>
      <c r="H207" s="202">
        <v>1</v>
      </c>
      <c r="I207" s="203"/>
      <c r="J207" s="204">
        <f>ROUND(I207*H207,2)</f>
        <v>0</v>
      </c>
      <c r="K207" s="200" t="s">
        <v>19</v>
      </c>
      <c r="L207" s="46"/>
      <c r="M207" s="205" t="s">
        <v>19</v>
      </c>
      <c r="N207" s="206" t="s">
        <v>40</v>
      </c>
      <c r="O207" s="86"/>
      <c r="P207" s="207">
        <f>O207*H207</f>
        <v>0</v>
      </c>
      <c r="Q207" s="207">
        <v>0</v>
      </c>
      <c r="R207" s="207">
        <f>Q207*H207</f>
        <v>0</v>
      </c>
      <c r="S207" s="207">
        <v>0</v>
      </c>
      <c r="T207" s="208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09" t="s">
        <v>216</v>
      </c>
      <c r="AT207" s="209" t="s">
        <v>181</v>
      </c>
      <c r="AU207" s="209" t="s">
        <v>77</v>
      </c>
      <c r="AY207" s="19" t="s">
        <v>180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9" t="s">
        <v>77</v>
      </c>
      <c r="BK207" s="210">
        <f>ROUND(I207*H207,2)</f>
        <v>0</v>
      </c>
      <c r="BL207" s="19" t="s">
        <v>216</v>
      </c>
      <c r="BM207" s="209" t="s">
        <v>752</v>
      </c>
    </row>
    <row r="208" s="2" customFormat="1" ht="24.15" customHeight="1">
      <c r="A208" s="40"/>
      <c r="B208" s="41"/>
      <c r="C208" s="198" t="s">
        <v>755</v>
      </c>
      <c r="D208" s="198" t="s">
        <v>181</v>
      </c>
      <c r="E208" s="199" t="s">
        <v>2078</v>
      </c>
      <c r="F208" s="200" t="s">
        <v>2079</v>
      </c>
      <c r="G208" s="201" t="s">
        <v>823</v>
      </c>
      <c r="H208" s="271"/>
      <c r="I208" s="203"/>
      <c r="J208" s="204">
        <f>ROUND(I208*H208,2)</f>
        <v>0</v>
      </c>
      <c r="K208" s="200" t="s">
        <v>19</v>
      </c>
      <c r="L208" s="46"/>
      <c r="M208" s="205" t="s">
        <v>19</v>
      </c>
      <c r="N208" s="206" t="s">
        <v>40</v>
      </c>
      <c r="O208" s="86"/>
      <c r="P208" s="207">
        <f>O208*H208</f>
        <v>0</v>
      </c>
      <c r="Q208" s="207">
        <v>0</v>
      </c>
      <c r="R208" s="207">
        <f>Q208*H208</f>
        <v>0</v>
      </c>
      <c r="S208" s="207">
        <v>0</v>
      </c>
      <c r="T208" s="208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09" t="s">
        <v>216</v>
      </c>
      <c r="AT208" s="209" t="s">
        <v>181</v>
      </c>
      <c r="AU208" s="209" t="s">
        <v>77</v>
      </c>
      <c r="AY208" s="19" t="s">
        <v>180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9" t="s">
        <v>77</v>
      </c>
      <c r="BK208" s="210">
        <f>ROUND(I208*H208,2)</f>
        <v>0</v>
      </c>
      <c r="BL208" s="19" t="s">
        <v>216</v>
      </c>
      <c r="BM208" s="209" t="s">
        <v>758</v>
      </c>
    </row>
    <row r="209" s="11" customFormat="1" ht="25.92" customHeight="1">
      <c r="A209" s="11"/>
      <c r="B209" s="184"/>
      <c r="C209" s="185"/>
      <c r="D209" s="186" t="s">
        <v>68</v>
      </c>
      <c r="E209" s="187" t="s">
        <v>2080</v>
      </c>
      <c r="F209" s="187" t="s">
        <v>2081</v>
      </c>
      <c r="G209" s="185"/>
      <c r="H209" s="185"/>
      <c r="I209" s="188"/>
      <c r="J209" s="189">
        <f>BK209</f>
        <v>0</v>
      </c>
      <c r="K209" s="185"/>
      <c r="L209" s="190"/>
      <c r="M209" s="191"/>
      <c r="N209" s="192"/>
      <c r="O209" s="192"/>
      <c r="P209" s="193">
        <f>SUM(P210:P283)</f>
        <v>0</v>
      </c>
      <c r="Q209" s="192"/>
      <c r="R209" s="193">
        <f>SUM(R210:R283)</f>
        <v>0</v>
      </c>
      <c r="S209" s="192"/>
      <c r="T209" s="194">
        <f>SUM(T210:T283)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195" t="s">
        <v>79</v>
      </c>
      <c r="AT209" s="196" t="s">
        <v>68</v>
      </c>
      <c r="AU209" s="196" t="s">
        <v>69</v>
      </c>
      <c r="AY209" s="195" t="s">
        <v>180</v>
      </c>
      <c r="BK209" s="197">
        <f>SUM(BK210:BK283)</f>
        <v>0</v>
      </c>
    </row>
    <row r="210" s="2" customFormat="1" ht="49.05" customHeight="1">
      <c r="A210" s="40"/>
      <c r="B210" s="41"/>
      <c r="C210" s="198" t="s">
        <v>566</v>
      </c>
      <c r="D210" s="198" t="s">
        <v>181</v>
      </c>
      <c r="E210" s="199" t="s">
        <v>2082</v>
      </c>
      <c r="F210" s="200" t="s">
        <v>2083</v>
      </c>
      <c r="G210" s="201" t="s">
        <v>385</v>
      </c>
      <c r="H210" s="202">
        <v>69</v>
      </c>
      <c r="I210" s="203"/>
      <c r="J210" s="204">
        <f>ROUND(I210*H210,2)</f>
        <v>0</v>
      </c>
      <c r="K210" s="200" t="s">
        <v>19</v>
      </c>
      <c r="L210" s="46"/>
      <c r="M210" s="205" t="s">
        <v>19</v>
      </c>
      <c r="N210" s="206" t="s">
        <v>40</v>
      </c>
      <c r="O210" s="86"/>
      <c r="P210" s="207">
        <f>O210*H210</f>
        <v>0</v>
      </c>
      <c r="Q210" s="207">
        <v>0</v>
      </c>
      <c r="R210" s="207">
        <f>Q210*H210</f>
        <v>0</v>
      </c>
      <c r="S210" s="207">
        <v>0</v>
      </c>
      <c r="T210" s="208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09" t="s">
        <v>216</v>
      </c>
      <c r="AT210" s="209" t="s">
        <v>181</v>
      </c>
      <c r="AU210" s="209" t="s">
        <v>77</v>
      </c>
      <c r="AY210" s="19" t="s">
        <v>180</v>
      </c>
      <c r="BE210" s="210">
        <f>IF(N210="základní",J210,0)</f>
        <v>0</v>
      </c>
      <c r="BF210" s="210">
        <f>IF(N210="snížená",J210,0)</f>
        <v>0</v>
      </c>
      <c r="BG210" s="210">
        <f>IF(N210="zákl. přenesená",J210,0)</f>
        <v>0</v>
      </c>
      <c r="BH210" s="210">
        <f>IF(N210="sníž. přenesená",J210,0)</f>
        <v>0</v>
      </c>
      <c r="BI210" s="210">
        <f>IF(N210="nulová",J210,0)</f>
        <v>0</v>
      </c>
      <c r="BJ210" s="19" t="s">
        <v>77</v>
      </c>
      <c r="BK210" s="210">
        <f>ROUND(I210*H210,2)</f>
        <v>0</v>
      </c>
      <c r="BL210" s="19" t="s">
        <v>216</v>
      </c>
      <c r="BM210" s="209" t="s">
        <v>777</v>
      </c>
    </row>
    <row r="211" s="2" customFormat="1">
      <c r="A211" s="40"/>
      <c r="B211" s="41"/>
      <c r="C211" s="42"/>
      <c r="D211" s="213" t="s">
        <v>217</v>
      </c>
      <c r="E211" s="42"/>
      <c r="F211" s="234" t="s">
        <v>1756</v>
      </c>
      <c r="G211" s="42"/>
      <c r="H211" s="42"/>
      <c r="I211" s="235"/>
      <c r="J211" s="42"/>
      <c r="K211" s="42"/>
      <c r="L211" s="46"/>
      <c r="M211" s="236"/>
      <c r="N211" s="237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217</v>
      </c>
      <c r="AU211" s="19" t="s">
        <v>77</v>
      </c>
    </row>
    <row r="212" s="2" customFormat="1" ht="49.05" customHeight="1">
      <c r="A212" s="40"/>
      <c r="B212" s="41"/>
      <c r="C212" s="198" t="s">
        <v>768</v>
      </c>
      <c r="D212" s="198" t="s">
        <v>181</v>
      </c>
      <c r="E212" s="199" t="s">
        <v>2084</v>
      </c>
      <c r="F212" s="200" t="s">
        <v>2085</v>
      </c>
      <c r="G212" s="201" t="s">
        <v>385</v>
      </c>
      <c r="H212" s="202">
        <v>98</v>
      </c>
      <c r="I212" s="203"/>
      <c r="J212" s="204">
        <f>ROUND(I212*H212,2)</f>
        <v>0</v>
      </c>
      <c r="K212" s="200" t="s">
        <v>19</v>
      </c>
      <c r="L212" s="46"/>
      <c r="M212" s="205" t="s">
        <v>19</v>
      </c>
      <c r="N212" s="206" t="s">
        <v>40</v>
      </c>
      <c r="O212" s="86"/>
      <c r="P212" s="207">
        <f>O212*H212</f>
        <v>0</v>
      </c>
      <c r="Q212" s="207">
        <v>0</v>
      </c>
      <c r="R212" s="207">
        <f>Q212*H212</f>
        <v>0</v>
      </c>
      <c r="S212" s="207">
        <v>0</v>
      </c>
      <c r="T212" s="208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09" t="s">
        <v>216</v>
      </c>
      <c r="AT212" s="209" t="s">
        <v>181</v>
      </c>
      <c r="AU212" s="209" t="s">
        <v>77</v>
      </c>
      <c r="AY212" s="19" t="s">
        <v>180</v>
      </c>
      <c r="BE212" s="210">
        <f>IF(N212="základní",J212,0)</f>
        <v>0</v>
      </c>
      <c r="BF212" s="210">
        <f>IF(N212="snížená",J212,0)</f>
        <v>0</v>
      </c>
      <c r="BG212" s="210">
        <f>IF(N212="zákl. přenesená",J212,0)</f>
        <v>0</v>
      </c>
      <c r="BH212" s="210">
        <f>IF(N212="sníž. přenesená",J212,0)</f>
        <v>0</v>
      </c>
      <c r="BI212" s="210">
        <f>IF(N212="nulová",J212,0)</f>
        <v>0</v>
      </c>
      <c r="BJ212" s="19" t="s">
        <v>77</v>
      </c>
      <c r="BK212" s="210">
        <f>ROUND(I212*H212,2)</f>
        <v>0</v>
      </c>
      <c r="BL212" s="19" t="s">
        <v>216</v>
      </c>
      <c r="BM212" s="209" t="s">
        <v>782</v>
      </c>
    </row>
    <row r="213" s="2" customFormat="1">
      <c r="A213" s="40"/>
      <c r="B213" s="41"/>
      <c r="C213" s="42"/>
      <c r="D213" s="213" t="s">
        <v>217</v>
      </c>
      <c r="E213" s="42"/>
      <c r="F213" s="234" t="s">
        <v>2086</v>
      </c>
      <c r="G213" s="42"/>
      <c r="H213" s="42"/>
      <c r="I213" s="235"/>
      <c r="J213" s="42"/>
      <c r="K213" s="42"/>
      <c r="L213" s="46"/>
      <c r="M213" s="236"/>
      <c r="N213" s="237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217</v>
      </c>
      <c r="AU213" s="19" t="s">
        <v>77</v>
      </c>
    </row>
    <row r="214" s="2" customFormat="1" ht="49.05" customHeight="1">
      <c r="A214" s="40"/>
      <c r="B214" s="41"/>
      <c r="C214" s="198" t="s">
        <v>576</v>
      </c>
      <c r="D214" s="198" t="s">
        <v>181</v>
      </c>
      <c r="E214" s="199" t="s">
        <v>2087</v>
      </c>
      <c r="F214" s="200" t="s">
        <v>2088</v>
      </c>
      <c r="G214" s="201" t="s">
        <v>385</v>
      </c>
      <c r="H214" s="202">
        <v>50</v>
      </c>
      <c r="I214" s="203"/>
      <c r="J214" s="204">
        <f>ROUND(I214*H214,2)</f>
        <v>0</v>
      </c>
      <c r="K214" s="200" t="s">
        <v>19</v>
      </c>
      <c r="L214" s="46"/>
      <c r="M214" s="205" t="s">
        <v>19</v>
      </c>
      <c r="N214" s="206" t="s">
        <v>40</v>
      </c>
      <c r="O214" s="86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9" t="s">
        <v>216</v>
      </c>
      <c r="AT214" s="209" t="s">
        <v>181</v>
      </c>
      <c r="AU214" s="209" t="s">
        <v>77</v>
      </c>
      <c r="AY214" s="19" t="s">
        <v>180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9" t="s">
        <v>77</v>
      </c>
      <c r="BK214" s="210">
        <f>ROUND(I214*H214,2)</f>
        <v>0</v>
      </c>
      <c r="BL214" s="19" t="s">
        <v>216</v>
      </c>
      <c r="BM214" s="209" t="s">
        <v>787</v>
      </c>
    </row>
    <row r="215" s="2" customFormat="1">
      <c r="A215" s="40"/>
      <c r="B215" s="41"/>
      <c r="C215" s="42"/>
      <c r="D215" s="213" t="s">
        <v>217</v>
      </c>
      <c r="E215" s="42"/>
      <c r="F215" s="234" t="s">
        <v>2086</v>
      </c>
      <c r="G215" s="42"/>
      <c r="H215" s="42"/>
      <c r="I215" s="235"/>
      <c r="J215" s="42"/>
      <c r="K215" s="42"/>
      <c r="L215" s="46"/>
      <c r="M215" s="236"/>
      <c r="N215" s="237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217</v>
      </c>
      <c r="AU215" s="19" t="s">
        <v>77</v>
      </c>
    </row>
    <row r="216" s="2" customFormat="1" ht="49.05" customHeight="1">
      <c r="A216" s="40"/>
      <c r="B216" s="41"/>
      <c r="C216" s="198" t="s">
        <v>779</v>
      </c>
      <c r="D216" s="198" t="s">
        <v>181</v>
      </c>
      <c r="E216" s="199" t="s">
        <v>2089</v>
      </c>
      <c r="F216" s="200" t="s">
        <v>2090</v>
      </c>
      <c r="G216" s="201" t="s">
        <v>385</v>
      </c>
      <c r="H216" s="202">
        <v>50</v>
      </c>
      <c r="I216" s="203"/>
      <c r="J216" s="204">
        <f>ROUND(I216*H216,2)</f>
        <v>0</v>
      </c>
      <c r="K216" s="200" t="s">
        <v>19</v>
      </c>
      <c r="L216" s="46"/>
      <c r="M216" s="205" t="s">
        <v>19</v>
      </c>
      <c r="N216" s="206" t="s">
        <v>40</v>
      </c>
      <c r="O216" s="86"/>
      <c r="P216" s="207">
        <f>O216*H216</f>
        <v>0</v>
      </c>
      <c r="Q216" s="207">
        <v>0</v>
      </c>
      <c r="R216" s="207">
        <f>Q216*H216</f>
        <v>0</v>
      </c>
      <c r="S216" s="207">
        <v>0</v>
      </c>
      <c r="T216" s="208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09" t="s">
        <v>216</v>
      </c>
      <c r="AT216" s="209" t="s">
        <v>181</v>
      </c>
      <c r="AU216" s="209" t="s">
        <v>77</v>
      </c>
      <c r="AY216" s="19" t="s">
        <v>180</v>
      </c>
      <c r="BE216" s="210">
        <f>IF(N216="základní",J216,0)</f>
        <v>0</v>
      </c>
      <c r="BF216" s="210">
        <f>IF(N216="snížená",J216,0)</f>
        <v>0</v>
      </c>
      <c r="BG216" s="210">
        <f>IF(N216="zákl. přenesená",J216,0)</f>
        <v>0</v>
      </c>
      <c r="BH216" s="210">
        <f>IF(N216="sníž. přenesená",J216,0)</f>
        <v>0</v>
      </c>
      <c r="BI216" s="210">
        <f>IF(N216="nulová",J216,0)</f>
        <v>0</v>
      </c>
      <c r="BJ216" s="19" t="s">
        <v>77</v>
      </c>
      <c r="BK216" s="210">
        <f>ROUND(I216*H216,2)</f>
        <v>0</v>
      </c>
      <c r="BL216" s="19" t="s">
        <v>216</v>
      </c>
      <c r="BM216" s="209" t="s">
        <v>792</v>
      </c>
    </row>
    <row r="217" s="2" customFormat="1">
      <c r="A217" s="40"/>
      <c r="B217" s="41"/>
      <c r="C217" s="42"/>
      <c r="D217" s="213" t="s">
        <v>217</v>
      </c>
      <c r="E217" s="42"/>
      <c r="F217" s="234" t="s">
        <v>2086</v>
      </c>
      <c r="G217" s="42"/>
      <c r="H217" s="42"/>
      <c r="I217" s="235"/>
      <c r="J217" s="42"/>
      <c r="K217" s="42"/>
      <c r="L217" s="46"/>
      <c r="M217" s="236"/>
      <c r="N217" s="237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217</v>
      </c>
      <c r="AU217" s="19" t="s">
        <v>77</v>
      </c>
    </row>
    <row r="218" s="2" customFormat="1" ht="33" customHeight="1">
      <c r="A218" s="40"/>
      <c r="B218" s="41"/>
      <c r="C218" s="198" t="s">
        <v>583</v>
      </c>
      <c r="D218" s="198" t="s">
        <v>181</v>
      </c>
      <c r="E218" s="199" t="s">
        <v>2091</v>
      </c>
      <c r="F218" s="200" t="s">
        <v>2092</v>
      </c>
      <c r="G218" s="201" t="s">
        <v>385</v>
      </c>
      <c r="H218" s="202">
        <v>14</v>
      </c>
      <c r="I218" s="203"/>
      <c r="J218" s="204">
        <f>ROUND(I218*H218,2)</f>
        <v>0</v>
      </c>
      <c r="K218" s="200" t="s">
        <v>19</v>
      </c>
      <c r="L218" s="46"/>
      <c r="M218" s="205" t="s">
        <v>19</v>
      </c>
      <c r="N218" s="206" t="s">
        <v>40</v>
      </c>
      <c r="O218" s="86"/>
      <c r="P218" s="207">
        <f>O218*H218</f>
        <v>0</v>
      </c>
      <c r="Q218" s="207">
        <v>0</v>
      </c>
      <c r="R218" s="207">
        <f>Q218*H218</f>
        <v>0</v>
      </c>
      <c r="S218" s="207">
        <v>0</v>
      </c>
      <c r="T218" s="208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09" t="s">
        <v>216</v>
      </c>
      <c r="AT218" s="209" t="s">
        <v>181</v>
      </c>
      <c r="AU218" s="209" t="s">
        <v>77</v>
      </c>
      <c r="AY218" s="19" t="s">
        <v>180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9" t="s">
        <v>77</v>
      </c>
      <c r="BK218" s="210">
        <f>ROUND(I218*H218,2)</f>
        <v>0</v>
      </c>
      <c r="BL218" s="19" t="s">
        <v>216</v>
      </c>
      <c r="BM218" s="209" t="s">
        <v>801</v>
      </c>
    </row>
    <row r="219" s="2" customFormat="1">
      <c r="A219" s="40"/>
      <c r="B219" s="41"/>
      <c r="C219" s="42"/>
      <c r="D219" s="213" t="s">
        <v>217</v>
      </c>
      <c r="E219" s="42"/>
      <c r="F219" s="234" t="s">
        <v>2093</v>
      </c>
      <c r="G219" s="42"/>
      <c r="H219" s="42"/>
      <c r="I219" s="235"/>
      <c r="J219" s="42"/>
      <c r="K219" s="42"/>
      <c r="L219" s="46"/>
      <c r="M219" s="236"/>
      <c r="N219" s="237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217</v>
      </c>
      <c r="AU219" s="19" t="s">
        <v>77</v>
      </c>
    </row>
    <row r="220" s="2" customFormat="1" ht="33" customHeight="1">
      <c r="A220" s="40"/>
      <c r="B220" s="41"/>
      <c r="C220" s="198" t="s">
        <v>789</v>
      </c>
      <c r="D220" s="198" t="s">
        <v>181</v>
      </c>
      <c r="E220" s="199" t="s">
        <v>2094</v>
      </c>
      <c r="F220" s="200" t="s">
        <v>2095</v>
      </c>
      <c r="G220" s="201" t="s">
        <v>385</v>
      </c>
      <c r="H220" s="202">
        <v>3</v>
      </c>
      <c r="I220" s="203"/>
      <c r="J220" s="204">
        <f>ROUND(I220*H220,2)</f>
        <v>0</v>
      </c>
      <c r="K220" s="200" t="s">
        <v>19</v>
      </c>
      <c r="L220" s="46"/>
      <c r="M220" s="205" t="s">
        <v>19</v>
      </c>
      <c r="N220" s="206" t="s">
        <v>40</v>
      </c>
      <c r="O220" s="86"/>
      <c r="P220" s="207">
        <f>O220*H220</f>
        <v>0</v>
      </c>
      <c r="Q220" s="207">
        <v>0</v>
      </c>
      <c r="R220" s="207">
        <f>Q220*H220</f>
        <v>0</v>
      </c>
      <c r="S220" s="207">
        <v>0</v>
      </c>
      <c r="T220" s="208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09" t="s">
        <v>216</v>
      </c>
      <c r="AT220" s="209" t="s">
        <v>181</v>
      </c>
      <c r="AU220" s="209" t="s">
        <v>77</v>
      </c>
      <c r="AY220" s="19" t="s">
        <v>180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9" t="s">
        <v>77</v>
      </c>
      <c r="BK220" s="210">
        <f>ROUND(I220*H220,2)</f>
        <v>0</v>
      </c>
      <c r="BL220" s="19" t="s">
        <v>216</v>
      </c>
      <c r="BM220" s="209" t="s">
        <v>807</v>
      </c>
    </row>
    <row r="221" s="2" customFormat="1">
      <c r="A221" s="40"/>
      <c r="B221" s="41"/>
      <c r="C221" s="42"/>
      <c r="D221" s="213" t="s">
        <v>217</v>
      </c>
      <c r="E221" s="42"/>
      <c r="F221" s="234" t="s">
        <v>2096</v>
      </c>
      <c r="G221" s="42"/>
      <c r="H221" s="42"/>
      <c r="I221" s="235"/>
      <c r="J221" s="42"/>
      <c r="K221" s="42"/>
      <c r="L221" s="46"/>
      <c r="M221" s="236"/>
      <c r="N221" s="237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217</v>
      </c>
      <c r="AU221" s="19" t="s">
        <v>77</v>
      </c>
    </row>
    <row r="222" s="2" customFormat="1" ht="33" customHeight="1">
      <c r="A222" s="40"/>
      <c r="B222" s="41"/>
      <c r="C222" s="198" t="s">
        <v>586</v>
      </c>
      <c r="D222" s="198" t="s">
        <v>181</v>
      </c>
      <c r="E222" s="199" t="s">
        <v>2097</v>
      </c>
      <c r="F222" s="200" t="s">
        <v>2098</v>
      </c>
      <c r="G222" s="201" t="s">
        <v>385</v>
      </c>
      <c r="H222" s="202">
        <v>13</v>
      </c>
      <c r="I222" s="203"/>
      <c r="J222" s="204">
        <f>ROUND(I222*H222,2)</f>
        <v>0</v>
      </c>
      <c r="K222" s="200" t="s">
        <v>19</v>
      </c>
      <c r="L222" s="46"/>
      <c r="M222" s="205" t="s">
        <v>19</v>
      </c>
      <c r="N222" s="206" t="s">
        <v>40</v>
      </c>
      <c r="O222" s="86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09" t="s">
        <v>216</v>
      </c>
      <c r="AT222" s="209" t="s">
        <v>181</v>
      </c>
      <c r="AU222" s="209" t="s">
        <v>77</v>
      </c>
      <c r="AY222" s="19" t="s">
        <v>180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9" t="s">
        <v>77</v>
      </c>
      <c r="BK222" s="210">
        <f>ROUND(I222*H222,2)</f>
        <v>0</v>
      </c>
      <c r="BL222" s="19" t="s">
        <v>216</v>
      </c>
      <c r="BM222" s="209" t="s">
        <v>811</v>
      </c>
    </row>
    <row r="223" s="2" customFormat="1">
      <c r="A223" s="40"/>
      <c r="B223" s="41"/>
      <c r="C223" s="42"/>
      <c r="D223" s="213" t="s">
        <v>217</v>
      </c>
      <c r="E223" s="42"/>
      <c r="F223" s="234" t="s">
        <v>2099</v>
      </c>
      <c r="G223" s="42"/>
      <c r="H223" s="42"/>
      <c r="I223" s="235"/>
      <c r="J223" s="42"/>
      <c r="K223" s="42"/>
      <c r="L223" s="46"/>
      <c r="M223" s="236"/>
      <c r="N223" s="237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217</v>
      </c>
      <c r="AU223" s="19" t="s">
        <v>77</v>
      </c>
    </row>
    <row r="224" s="2" customFormat="1" ht="33" customHeight="1">
      <c r="A224" s="40"/>
      <c r="B224" s="41"/>
      <c r="C224" s="198" t="s">
        <v>798</v>
      </c>
      <c r="D224" s="198" t="s">
        <v>181</v>
      </c>
      <c r="E224" s="199" t="s">
        <v>2100</v>
      </c>
      <c r="F224" s="200" t="s">
        <v>2101</v>
      </c>
      <c r="G224" s="201" t="s">
        <v>385</v>
      </c>
      <c r="H224" s="202">
        <v>19</v>
      </c>
      <c r="I224" s="203"/>
      <c r="J224" s="204">
        <f>ROUND(I224*H224,2)</f>
        <v>0</v>
      </c>
      <c r="K224" s="200" t="s">
        <v>19</v>
      </c>
      <c r="L224" s="46"/>
      <c r="M224" s="205" t="s">
        <v>19</v>
      </c>
      <c r="N224" s="206" t="s">
        <v>40</v>
      </c>
      <c r="O224" s="86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09" t="s">
        <v>216</v>
      </c>
      <c r="AT224" s="209" t="s">
        <v>181</v>
      </c>
      <c r="AU224" s="209" t="s">
        <v>77</v>
      </c>
      <c r="AY224" s="19" t="s">
        <v>180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9" t="s">
        <v>77</v>
      </c>
      <c r="BK224" s="210">
        <f>ROUND(I224*H224,2)</f>
        <v>0</v>
      </c>
      <c r="BL224" s="19" t="s">
        <v>216</v>
      </c>
      <c r="BM224" s="209" t="s">
        <v>824</v>
      </c>
    </row>
    <row r="225" s="2" customFormat="1">
      <c r="A225" s="40"/>
      <c r="B225" s="41"/>
      <c r="C225" s="42"/>
      <c r="D225" s="213" t="s">
        <v>217</v>
      </c>
      <c r="E225" s="42"/>
      <c r="F225" s="234" t="s">
        <v>2102</v>
      </c>
      <c r="G225" s="42"/>
      <c r="H225" s="42"/>
      <c r="I225" s="235"/>
      <c r="J225" s="42"/>
      <c r="K225" s="42"/>
      <c r="L225" s="46"/>
      <c r="M225" s="236"/>
      <c r="N225" s="237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217</v>
      </c>
      <c r="AU225" s="19" t="s">
        <v>77</v>
      </c>
    </row>
    <row r="226" s="2" customFormat="1" ht="33" customHeight="1">
      <c r="A226" s="40"/>
      <c r="B226" s="41"/>
      <c r="C226" s="198" t="s">
        <v>592</v>
      </c>
      <c r="D226" s="198" t="s">
        <v>181</v>
      </c>
      <c r="E226" s="199" t="s">
        <v>2103</v>
      </c>
      <c r="F226" s="200" t="s">
        <v>2104</v>
      </c>
      <c r="G226" s="201" t="s">
        <v>385</v>
      </c>
      <c r="H226" s="202">
        <v>53</v>
      </c>
      <c r="I226" s="203"/>
      <c r="J226" s="204">
        <f>ROUND(I226*H226,2)</f>
        <v>0</v>
      </c>
      <c r="K226" s="200" t="s">
        <v>19</v>
      </c>
      <c r="L226" s="46"/>
      <c r="M226" s="205" t="s">
        <v>19</v>
      </c>
      <c r="N226" s="206" t="s">
        <v>40</v>
      </c>
      <c r="O226" s="86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9" t="s">
        <v>216</v>
      </c>
      <c r="AT226" s="209" t="s">
        <v>181</v>
      </c>
      <c r="AU226" s="209" t="s">
        <v>77</v>
      </c>
      <c r="AY226" s="19" t="s">
        <v>180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9" t="s">
        <v>77</v>
      </c>
      <c r="BK226" s="210">
        <f>ROUND(I226*H226,2)</f>
        <v>0</v>
      </c>
      <c r="BL226" s="19" t="s">
        <v>216</v>
      </c>
      <c r="BM226" s="209" t="s">
        <v>829</v>
      </c>
    </row>
    <row r="227" s="2" customFormat="1">
      <c r="A227" s="40"/>
      <c r="B227" s="41"/>
      <c r="C227" s="42"/>
      <c r="D227" s="213" t="s">
        <v>217</v>
      </c>
      <c r="E227" s="42"/>
      <c r="F227" s="234" t="s">
        <v>2105</v>
      </c>
      <c r="G227" s="42"/>
      <c r="H227" s="42"/>
      <c r="I227" s="235"/>
      <c r="J227" s="42"/>
      <c r="K227" s="42"/>
      <c r="L227" s="46"/>
      <c r="M227" s="236"/>
      <c r="N227" s="237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217</v>
      </c>
      <c r="AU227" s="19" t="s">
        <v>77</v>
      </c>
    </row>
    <row r="228" s="2" customFormat="1" ht="33" customHeight="1">
      <c r="A228" s="40"/>
      <c r="B228" s="41"/>
      <c r="C228" s="198" t="s">
        <v>808</v>
      </c>
      <c r="D228" s="198" t="s">
        <v>181</v>
      </c>
      <c r="E228" s="199" t="s">
        <v>2106</v>
      </c>
      <c r="F228" s="200" t="s">
        <v>2107</v>
      </c>
      <c r="G228" s="201" t="s">
        <v>385</v>
      </c>
      <c r="H228" s="202">
        <v>30</v>
      </c>
      <c r="I228" s="203"/>
      <c r="J228" s="204">
        <f>ROUND(I228*H228,2)</f>
        <v>0</v>
      </c>
      <c r="K228" s="200" t="s">
        <v>19</v>
      </c>
      <c r="L228" s="46"/>
      <c r="M228" s="205" t="s">
        <v>19</v>
      </c>
      <c r="N228" s="206" t="s">
        <v>40</v>
      </c>
      <c r="O228" s="86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09" t="s">
        <v>216</v>
      </c>
      <c r="AT228" s="209" t="s">
        <v>181</v>
      </c>
      <c r="AU228" s="209" t="s">
        <v>77</v>
      </c>
      <c r="AY228" s="19" t="s">
        <v>180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9" t="s">
        <v>77</v>
      </c>
      <c r="BK228" s="210">
        <f>ROUND(I228*H228,2)</f>
        <v>0</v>
      </c>
      <c r="BL228" s="19" t="s">
        <v>216</v>
      </c>
      <c r="BM228" s="209" t="s">
        <v>834</v>
      </c>
    </row>
    <row r="229" s="2" customFormat="1">
      <c r="A229" s="40"/>
      <c r="B229" s="41"/>
      <c r="C229" s="42"/>
      <c r="D229" s="213" t="s">
        <v>217</v>
      </c>
      <c r="E229" s="42"/>
      <c r="F229" s="234" t="s">
        <v>2108</v>
      </c>
      <c r="G229" s="42"/>
      <c r="H229" s="42"/>
      <c r="I229" s="235"/>
      <c r="J229" s="42"/>
      <c r="K229" s="42"/>
      <c r="L229" s="46"/>
      <c r="M229" s="236"/>
      <c r="N229" s="237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217</v>
      </c>
      <c r="AU229" s="19" t="s">
        <v>77</v>
      </c>
    </row>
    <row r="230" s="2" customFormat="1" ht="33" customHeight="1">
      <c r="A230" s="40"/>
      <c r="B230" s="41"/>
      <c r="C230" s="198" t="s">
        <v>596</v>
      </c>
      <c r="D230" s="198" t="s">
        <v>181</v>
      </c>
      <c r="E230" s="199" t="s">
        <v>2109</v>
      </c>
      <c r="F230" s="200" t="s">
        <v>2110</v>
      </c>
      <c r="G230" s="201" t="s">
        <v>385</v>
      </c>
      <c r="H230" s="202">
        <v>50</v>
      </c>
      <c r="I230" s="203"/>
      <c r="J230" s="204">
        <f>ROUND(I230*H230,2)</f>
        <v>0</v>
      </c>
      <c r="K230" s="200" t="s">
        <v>19</v>
      </c>
      <c r="L230" s="46"/>
      <c r="M230" s="205" t="s">
        <v>19</v>
      </c>
      <c r="N230" s="206" t="s">
        <v>40</v>
      </c>
      <c r="O230" s="86"/>
      <c r="P230" s="207">
        <f>O230*H230</f>
        <v>0</v>
      </c>
      <c r="Q230" s="207">
        <v>0</v>
      </c>
      <c r="R230" s="207">
        <f>Q230*H230</f>
        <v>0</v>
      </c>
      <c r="S230" s="207">
        <v>0</v>
      </c>
      <c r="T230" s="208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09" t="s">
        <v>216</v>
      </c>
      <c r="AT230" s="209" t="s">
        <v>181</v>
      </c>
      <c r="AU230" s="209" t="s">
        <v>77</v>
      </c>
      <c r="AY230" s="19" t="s">
        <v>180</v>
      </c>
      <c r="BE230" s="210">
        <f>IF(N230="základní",J230,0)</f>
        <v>0</v>
      </c>
      <c r="BF230" s="210">
        <f>IF(N230="snížená",J230,0)</f>
        <v>0</v>
      </c>
      <c r="BG230" s="210">
        <f>IF(N230="zákl. přenesená",J230,0)</f>
        <v>0</v>
      </c>
      <c r="BH230" s="210">
        <f>IF(N230="sníž. přenesená",J230,0)</f>
        <v>0</v>
      </c>
      <c r="BI230" s="210">
        <f>IF(N230="nulová",J230,0)</f>
        <v>0</v>
      </c>
      <c r="BJ230" s="19" t="s">
        <v>77</v>
      </c>
      <c r="BK230" s="210">
        <f>ROUND(I230*H230,2)</f>
        <v>0</v>
      </c>
      <c r="BL230" s="19" t="s">
        <v>216</v>
      </c>
      <c r="BM230" s="209" t="s">
        <v>839</v>
      </c>
    </row>
    <row r="231" s="2" customFormat="1">
      <c r="A231" s="40"/>
      <c r="B231" s="41"/>
      <c r="C231" s="42"/>
      <c r="D231" s="213" t="s">
        <v>217</v>
      </c>
      <c r="E231" s="42"/>
      <c r="F231" s="234" t="s">
        <v>2105</v>
      </c>
      <c r="G231" s="42"/>
      <c r="H231" s="42"/>
      <c r="I231" s="235"/>
      <c r="J231" s="42"/>
      <c r="K231" s="42"/>
      <c r="L231" s="46"/>
      <c r="M231" s="236"/>
      <c r="N231" s="237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217</v>
      </c>
      <c r="AU231" s="19" t="s">
        <v>77</v>
      </c>
    </row>
    <row r="232" s="2" customFormat="1" ht="33" customHeight="1">
      <c r="A232" s="40"/>
      <c r="B232" s="41"/>
      <c r="C232" s="198" t="s">
        <v>820</v>
      </c>
      <c r="D232" s="198" t="s">
        <v>181</v>
      </c>
      <c r="E232" s="199" t="s">
        <v>1671</v>
      </c>
      <c r="F232" s="200" t="s">
        <v>1672</v>
      </c>
      <c r="G232" s="201" t="s">
        <v>385</v>
      </c>
      <c r="H232" s="202">
        <v>23</v>
      </c>
      <c r="I232" s="203"/>
      <c r="J232" s="204">
        <f>ROUND(I232*H232,2)</f>
        <v>0</v>
      </c>
      <c r="K232" s="200" t="s">
        <v>19</v>
      </c>
      <c r="L232" s="46"/>
      <c r="M232" s="205" t="s">
        <v>19</v>
      </c>
      <c r="N232" s="206" t="s">
        <v>40</v>
      </c>
      <c r="O232" s="86"/>
      <c r="P232" s="207">
        <f>O232*H232</f>
        <v>0</v>
      </c>
      <c r="Q232" s="207">
        <v>0</v>
      </c>
      <c r="R232" s="207">
        <f>Q232*H232</f>
        <v>0</v>
      </c>
      <c r="S232" s="207">
        <v>0</v>
      </c>
      <c r="T232" s="208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09" t="s">
        <v>216</v>
      </c>
      <c r="AT232" s="209" t="s">
        <v>181</v>
      </c>
      <c r="AU232" s="209" t="s">
        <v>77</v>
      </c>
      <c r="AY232" s="19" t="s">
        <v>180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9" t="s">
        <v>77</v>
      </c>
      <c r="BK232" s="210">
        <f>ROUND(I232*H232,2)</f>
        <v>0</v>
      </c>
      <c r="BL232" s="19" t="s">
        <v>216</v>
      </c>
      <c r="BM232" s="209" t="s">
        <v>850</v>
      </c>
    </row>
    <row r="233" s="2" customFormat="1">
      <c r="A233" s="40"/>
      <c r="B233" s="41"/>
      <c r="C233" s="42"/>
      <c r="D233" s="213" t="s">
        <v>217</v>
      </c>
      <c r="E233" s="42"/>
      <c r="F233" s="234" t="s">
        <v>2111</v>
      </c>
      <c r="G233" s="42"/>
      <c r="H233" s="42"/>
      <c r="I233" s="235"/>
      <c r="J233" s="42"/>
      <c r="K233" s="42"/>
      <c r="L233" s="46"/>
      <c r="M233" s="236"/>
      <c r="N233" s="237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217</v>
      </c>
      <c r="AU233" s="19" t="s">
        <v>77</v>
      </c>
    </row>
    <row r="234" s="2" customFormat="1" ht="33" customHeight="1">
      <c r="A234" s="40"/>
      <c r="B234" s="41"/>
      <c r="C234" s="198" t="s">
        <v>601</v>
      </c>
      <c r="D234" s="198" t="s">
        <v>181</v>
      </c>
      <c r="E234" s="199" t="s">
        <v>2112</v>
      </c>
      <c r="F234" s="200" t="s">
        <v>2113</v>
      </c>
      <c r="G234" s="201" t="s">
        <v>385</v>
      </c>
      <c r="H234" s="202">
        <v>42</v>
      </c>
      <c r="I234" s="203"/>
      <c r="J234" s="204">
        <f>ROUND(I234*H234,2)</f>
        <v>0</v>
      </c>
      <c r="K234" s="200" t="s">
        <v>19</v>
      </c>
      <c r="L234" s="46"/>
      <c r="M234" s="205" t="s">
        <v>19</v>
      </c>
      <c r="N234" s="206" t="s">
        <v>40</v>
      </c>
      <c r="O234" s="86"/>
      <c r="P234" s="207">
        <f>O234*H234</f>
        <v>0</v>
      </c>
      <c r="Q234" s="207">
        <v>0</v>
      </c>
      <c r="R234" s="207">
        <f>Q234*H234</f>
        <v>0</v>
      </c>
      <c r="S234" s="207">
        <v>0</v>
      </c>
      <c r="T234" s="208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09" t="s">
        <v>216</v>
      </c>
      <c r="AT234" s="209" t="s">
        <v>181</v>
      </c>
      <c r="AU234" s="209" t="s">
        <v>77</v>
      </c>
      <c r="AY234" s="19" t="s">
        <v>180</v>
      </c>
      <c r="BE234" s="210">
        <f>IF(N234="základní",J234,0)</f>
        <v>0</v>
      </c>
      <c r="BF234" s="210">
        <f>IF(N234="snížená",J234,0)</f>
        <v>0</v>
      </c>
      <c r="BG234" s="210">
        <f>IF(N234="zákl. přenesená",J234,0)</f>
        <v>0</v>
      </c>
      <c r="BH234" s="210">
        <f>IF(N234="sníž. přenesená",J234,0)</f>
        <v>0</v>
      </c>
      <c r="BI234" s="210">
        <f>IF(N234="nulová",J234,0)</f>
        <v>0</v>
      </c>
      <c r="BJ234" s="19" t="s">
        <v>77</v>
      </c>
      <c r="BK234" s="210">
        <f>ROUND(I234*H234,2)</f>
        <v>0</v>
      </c>
      <c r="BL234" s="19" t="s">
        <v>216</v>
      </c>
      <c r="BM234" s="209" t="s">
        <v>854</v>
      </c>
    </row>
    <row r="235" s="2" customFormat="1">
      <c r="A235" s="40"/>
      <c r="B235" s="41"/>
      <c r="C235" s="42"/>
      <c r="D235" s="213" t="s">
        <v>217</v>
      </c>
      <c r="E235" s="42"/>
      <c r="F235" s="234" t="s">
        <v>2114</v>
      </c>
      <c r="G235" s="42"/>
      <c r="H235" s="42"/>
      <c r="I235" s="235"/>
      <c r="J235" s="42"/>
      <c r="K235" s="42"/>
      <c r="L235" s="46"/>
      <c r="M235" s="236"/>
      <c r="N235" s="237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217</v>
      </c>
      <c r="AU235" s="19" t="s">
        <v>77</v>
      </c>
    </row>
    <row r="236" s="2" customFormat="1" ht="16.5" customHeight="1">
      <c r="A236" s="40"/>
      <c r="B236" s="41"/>
      <c r="C236" s="198" t="s">
        <v>831</v>
      </c>
      <c r="D236" s="198" t="s">
        <v>181</v>
      </c>
      <c r="E236" s="199" t="s">
        <v>2115</v>
      </c>
      <c r="F236" s="200" t="s">
        <v>2116</v>
      </c>
      <c r="G236" s="201" t="s">
        <v>1556</v>
      </c>
      <c r="H236" s="202">
        <v>20</v>
      </c>
      <c r="I236" s="203"/>
      <c r="J236" s="204">
        <f>ROUND(I236*H236,2)</f>
        <v>0</v>
      </c>
      <c r="K236" s="200" t="s">
        <v>19</v>
      </c>
      <c r="L236" s="46"/>
      <c r="M236" s="205" t="s">
        <v>19</v>
      </c>
      <c r="N236" s="206" t="s">
        <v>40</v>
      </c>
      <c r="O236" s="86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09" t="s">
        <v>216</v>
      </c>
      <c r="AT236" s="209" t="s">
        <v>181</v>
      </c>
      <c r="AU236" s="209" t="s">
        <v>77</v>
      </c>
      <c r="AY236" s="19" t="s">
        <v>180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9" t="s">
        <v>77</v>
      </c>
      <c r="BK236" s="210">
        <f>ROUND(I236*H236,2)</f>
        <v>0</v>
      </c>
      <c r="BL236" s="19" t="s">
        <v>216</v>
      </c>
      <c r="BM236" s="209" t="s">
        <v>861</v>
      </c>
    </row>
    <row r="237" s="2" customFormat="1" ht="33" customHeight="1">
      <c r="A237" s="40"/>
      <c r="B237" s="41"/>
      <c r="C237" s="198" t="s">
        <v>604</v>
      </c>
      <c r="D237" s="198" t="s">
        <v>181</v>
      </c>
      <c r="E237" s="199" t="s">
        <v>2117</v>
      </c>
      <c r="F237" s="200" t="s">
        <v>2118</v>
      </c>
      <c r="G237" s="201" t="s">
        <v>1556</v>
      </c>
      <c r="H237" s="202">
        <v>10</v>
      </c>
      <c r="I237" s="203"/>
      <c r="J237" s="204">
        <f>ROUND(I237*H237,2)</f>
        <v>0</v>
      </c>
      <c r="K237" s="200" t="s">
        <v>19</v>
      </c>
      <c r="L237" s="46"/>
      <c r="M237" s="205" t="s">
        <v>19</v>
      </c>
      <c r="N237" s="206" t="s">
        <v>40</v>
      </c>
      <c r="O237" s="86"/>
      <c r="P237" s="207">
        <f>O237*H237</f>
        <v>0</v>
      </c>
      <c r="Q237" s="207">
        <v>0</v>
      </c>
      <c r="R237" s="207">
        <f>Q237*H237</f>
        <v>0</v>
      </c>
      <c r="S237" s="207">
        <v>0</v>
      </c>
      <c r="T237" s="208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09" t="s">
        <v>216</v>
      </c>
      <c r="AT237" s="209" t="s">
        <v>181</v>
      </c>
      <c r="AU237" s="209" t="s">
        <v>77</v>
      </c>
      <c r="AY237" s="19" t="s">
        <v>180</v>
      </c>
      <c r="BE237" s="210">
        <f>IF(N237="základní",J237,0)</f>
        <v>0</v>
      </c>
      <c r="BF237" s="210">
        <f>IF(N237="snížená",J237,0)</f>
        <v>0</v>
      </c>
      <c r="BG237" s="210">
        <f>IF(N237="zákl. přenesená",J237,0)</f>
        <v>0</v>
      </c>
      <c r="BH237" s="210">
        <f>IF(N237="sníž. přenesená",J237,0)</f>
        <v>0</v>
      </c>
      <c r="BI237" s="210">
        <f>IF(N237="nulová",J237,0)</f>
        <v>0</v>
      </c>
      <c r="BJ237" s="19" t="s">
        <v>77</v>
      </c>
      <c r="BK237" s="210">
        <f>ROUND(I237*H237,2)</f>
        <v>0</v>
      </c>
      <c r="BL237" s="19" t="s">
        <v>216</v>
      </c>
      <c r="BM237" s="209" t="s">
        <v>869</v>
      </c>
    </row>
    <row r="238" s="2" customFormat="1">
      <c r="A238" s="40"/>
      <c r="B238" s="41"/>
      <c r="C238" s="42"/>
      <c r="D238" s="213" t="s">
        <v>217</v>
      </c>
      <c r="E238" s="42"/>
      <c r="F238" s="234" t="s">
        <v>2119</v>
      </c>
      <c r="G238" s="42"/>
      <c r="H238" s="42"/>
      <c r="I238" s="235"/>
      <c r="J238" s="42"/>
      <c r="K238" s="42"/>
      <c r="L238" s="46"/>
      <c r="M238" s="236"/>
      <c r="N238" s="237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217</v>
      </c>
      <c r="AU238" s="19" t="s">
        <v>77</v>
      </c>
    </row>
    <row r="239" s="2" customFormat="1" ht="24.15" customHeight="1">
      <c r="A239" s="40"/>
      <c r="B239" s="41"/>
      <c r="C239" s="198" t="s">
        <v>847</v>
      </c>
      <c r="D239" s="198" t="s">
        <v>181</v>
      </c>
      <c r="E239" s="199" t="s">
        <v>2120</v>
      </c>
      <c r="F239" s="200" t="s">
        <v>2121</v>
      </c>
      <c r="G239" s="201" t="s">
        <v>2122</v>
      </c>
      <c r="H239" s="202">
        <v>4</v>
      </c>
      <c r="I239" s="203"/>
      <c r="J239" s="204">
        <f>ROUND(I239*H239,2)</f>
        <v>0</v>
      </c>
      <c r="K239" s="200" t="s">
        <v>19</v>
      </c>
      <c r="L239" s="46"/>
      <c r="M239" s="205" t="s">
        <v>19</v>
      </c>
      <c r="N239" s="206" t="s">
        <v>40</v>
      </c>
      <c r="O239" s="86"/>
      <c r="P239" s="207">
        <f>O239*H239</f>
        <v>0</v>
      </c>
      <c r="Q239" s="207">
        <v>0</v>
      </c>
      <c r="R239" s="207">
        <f>Q239*H239</f>
        <v>0</v>
      </c>
      <c r="S239" s="207">
        <v>0</v>
      </c>
      <c r="T239" s="208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09" t="s">
        <v>216</v>
      </c>
      <c r="AT239" s="209" t="s">
        <v>181</v>
      </c>
      <c r="AU239" s="209" t="s">
        <v>77</v>
      </c>
      <c r="AY239" s="19" t="s">
        <v>180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9" t="s">
        <v>77</v>
      </c>
      <c r="BK239" s="210">
        <f>ROUND(I239*H239,2)</f>
        <v>0</v>
      </c>
      <c r="BL239" s="19" t="s">
        <v>216</v>
      </c>
      <c r="BM239" s="209" t="s">
        <v>875</v>
      </c>
    </row>
    <row r="240" s="2" customFormat="1">
      <c r="A240" s="40"/>
      <c r="B240" s="41"/>
      <c r="C240" s="42"/>
      <c r="D240" s="213" t="s">
        <v>217</v>
      </c>
      <c r="E240" s="42"/>
      <c r="F240" s="234" t="s">
        <v>2119</v>
      </c>
      <c r="G240" s="42"/>
      <c r="H240" s="42"/>
      <c r="I240" s="235"/>
      <c r="J240" s="42"/>
      <c r="K240" s="42"/>
      <c r="L240" s="46"/>
      <c r="M240" s="236"/>
      <c r="N240" s="237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217</v>
      </c>
      <c r="AU240" s="19" t="s">
        <v>77</v>
      </c>
    </row>
    <row r="241" s="2" customFormat="1" ht="33" customHeight="1">
      <c r="A241" s="40"/>
      <c r="B241" s="41"/>
      <c r="C241" s="198" t="s">
        <v>608</v>
      </c>
      <c r="D241" s="198" t="s">
        <v>181</v>
      </c>
      <c r="E241" s="199" t="s">
        <v>2123</v>
      </c>
      <c r="F241" s="200" t="s">
        <v>2124</v>
      </c>
      <c r="G241" s="201" t="s">
        <v>1556</v>
      </c>
      <c r="H241" s="202">
        <v>2</v>
      </c>
      <c r="I241" s="203"/>
      <c r="J241" s="204">
        <f>ROUND(I241*H241,2)</f>
        <v>0</v>
      </c>
      <c r="K241" s="200" t="s">
        <v>19</v>
      </c>
      <c r="L241" s="46"/>
      <c r="M241" s="205" t="s">
        <v>19</v>
      </c>
      <c r="N241" s="206" t="s">
        <v>40</v>
      </c>
      <c r="O241" s="86"/>
      <c r="P241" s="207">
        <f>O241*H241</f>
        <v>0</v>
      </c>
      <c r="Q241" s="207">
        <v>0</v>
      </c>
      <c r="R241" s="207">
        <f>Q241*H241</f>
        <v>0</v>
      </c>
      <c r="S241" s="207">
        <v>0</v>
      </c>
      <c r="T241" s="208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09" t="s">
        <v>216</v>
      </c>
      <c r="AT241" s="209" t="s">
        <v>181</v>
      </c>
      <c r="AU241" s="209" t="s">
        <v>77</v>
      </c>
      <c r="AY241" s="19" t="s">
        <v>180</v>
      </c>
      <c r="BE241" s="210">
        <f>IF(N241="základní",J241,0)</f>
        <v>0</v>
      </c>
      <c r="BF241" s="210">
        <f>IF(N241="snížená",J241,0)</f>
        <v>0</v>
      </c>
      <c r="BG241" s="210">
        <f>IF(N241="zákl. přenesená",J241,0)</f>
        <v>0</v>
      </c>
      <c r="BH241" s="210">
        <f>IF(N241="sníž. přenesená",J241,0)</f>
        <v>0</v>
      </c>
      <c r="BI241" s="210">
        <f>IF(N241="nulová",J241,0)</f>
        <v>0</v>
      </c>
      <c r="BJ241" s="19" t="s">
        <v>77</v>
      </c>
      <c r="BK241" s="210">
        <f>ROUND(I241*H241,2)</f>
        <v>0</v>
      </c>
      <c r="BL241" s="19" t="s">
        <v>216</v>
      </c>
      <c r="BM241" s="209" t="s">
        <v>878</v>
      </c>
    </row>
    <row r="242" s="2" customFormat="1" ht="24.15" customHeight="1">
      <c r="A242" s="40"/>
      <c r="B242" s="41"/>
      <c r="C242" s="198" t="s">
        <v>858</v>
      </c>
      <c r="D242" s="198" t="s">
        <v>181</v>
      </c>
      <c r="E242" s="199" t="s">
        <v>2125</v>
      </c>
      <c r="F242" s="200" t="s">
        <v>2126</v>
      </c>
      <c r="G242" s="201" t="s">
        <v>1556</v>
      </c>
      <c r="H242" s="202">
        <v>2</v>
      </c>
      <c r="I242" s="203"/>
      <c r="J242" s="204">
        <f>ROUND(I242*H242,2)</f>
        <v>0</v>
      </c>
      <c r="K242" s="200" t="s">
        <v>19</v>
      </c>
      <c r="L242" s="46"/>
      <c r="M242" s="205" t="s">
        <v>19</v>
      </c>
      <c r="N242" s="206" t="s">
        <v>40</v>
      </c>
      <c r="O242" s="86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09" t="s">
        <v>216</v>
      </c>
      <c r="AT242" s="209" t="s">
        <v>181</v>
      </c>
      <c r="AU242" s="209" t="s">
        <v>77</v>
      </c>
      <c r="AY242" s="19" t="s">
        <v>180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9" t="s">
        <v>77</v>
      </c>
      <c r="BK242" s="210">
        <f>ROUND(I242*H242,2)</f>
        <v>0</v>
      </c>
      <c r="BL242" s="19" t="s">
        <v>216</v>
      </c>
      <c r="BM242" s="209" t="s">
        <v>883</v>
      </c>
    </row>
    <row r="243" s="2" customFormat="1" ht="24.15" customHeight="1">
      <c r="A243" s="40"/>
      <c r="B243" s="41"/>
      <c r="C243" s="198" t="s">
        <v>611</v>
      </c>
      <c r="D243" s="198" t="s">
        <v>181</v>
      </c>
      <c r="E243" s="199" t="s">
        <v>2127</v>
      </c>
      <c r="F243" s="200" t="s">
        <v>2128</v>
      </c>
      <c r="G243" s="201" t="s">
        <v>1556</v>
      </c>
      <c r="H243" s="202">
        <v>1</v>
      </c>
      <c r="I243" s="203"/>
      <c r="J243" s="204">
        <f>ROUND(I243*H243,2)</f>
        <v>0</v>
      </c>
      <c r="K243" s="200" t="s">
        <v>19</v>
      </c>
      <c r="L243" s="46"/>
      <c r="M243" s="205" t="s">
        <v>19</v>
      </c>
      <c r="N243" s="206" t="s">
        <v>40</v>
      </c>
      <c r="O243" s="86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09" t="s">
        <v>216</v>
      </c>
      <c r="AT243" s="209" t="s">
        <v>181</v>
      </c>
      <c r="AU243" s="209" t="s">
        <v>77</v>
      </c>
      <c r="AY243" s="19" t="s">
        <v>180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9" t="s">
        <v>77</v>
      </c>
      <c r="BK243" s="210">
        <f>ROUND(I243*H243,2)</f>
        <v>0</v>
      </c>
      <c r="BL243" s="19" t="s">
        <v>216</v>
      </c>
      <c r="BM243" s="209" t="s">
        <v>887</v>
      </c>
    </row>
    <row r="244" s="2" customFormat="1" ht="24.15" customHeight="1">
      <c r="A244" s="40"/>
      <c r="B244" s="41"/>
      <c r="C244" s="198" t="s">
        <v>872</v>
      </c>
      <c r="D244" s="198" t="s">
        <v>181</v>
      </c>
      <c r="E244" s="199" t="s">
        <v>2129</v>
      </c>
      <c r="F244" s="200" t="s">
        <v>2130</v>
      </c>
      <c r="G244" s="201" t="s">
        <v>1556</v>
      </c>
      <c r="H244" s="202">
        <v>5</v>
      </c>
      <c r="I244" s="203"/>
      <c r="J244" s="204">
        <f>ROUND(I244*H244,2)</f>
        <v>0</v>
      </c>
      <c r="K244" s="200" t="s">
        <v>19</v>
      </c>
      <c r="L244" s="46"/>
      <c r="M244" s="205" t="s">
        <v>19</v>
      </c>
      <c r="N244" s="206" t="s">
        <v>40</v>
      </c>
      <c r="O244" s="86"/>
      <c r="P244" s="207">
        <f>O244*H244</f>
        <v>0</v>
      </c>
      <c r="Q244" s="207">
        <v>0</v>
      </c>
      <c r="R244" s="207">
        <f>Q244*H244</f>
        <v>0</v>
      </c>
      <c r="S244" s="207">
        <v>0</v>
      </c>
      <c r="T244" s="208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09" t="s">
        <v>216</v>
      </c>
      <c r="AT244" s="209" t="s">
        <v>181</v>
      </c>
      <c r="AU244" s="209" t="s">
        <v>77</v>
      </c>
      <c r="AY244" s="19" t="s">
        <v>180</v>
      </c>
      <c r="BE244" s="210">
        <f>IF(N244="základní",J244,0)</f>
        <v>0</v>
      </c>
      <c r="BF244" s="210">
        <f>IF(N244="snížená",J244,0)</f>
        <v>0</v>
      </c>
      <c r="BG244" s="210">
        <f>IF(N244="zákl. přenesená",J244,0)</f>
        <v>0</v>
      </c>
      <c r="BH244" s="210">
        <f>IF(N244="sníž. přenesená",J244,0)</f>
        <v>0</v>
      </c>
      <c r="BI244" s="210">
        <f>IF(N244="nulová",J244,0)</f>
        <v>0</v>
      </c>
      <c r="BJ244" s="19" t="s">
        <v>77</v>
      </c>
      <c r="BK244" s="210">
        <f>ROUND(I244*H244,2)</f>
        <v>0</v>
      </c>
      <c r="BL244" s="19" t="s">
        <v>216</v>
      </c>
      <c r="BM244" s="209" t="s">
        <v>892</v>
      </c>
    </row>
    <row r="245" s="2" customFormat="1" ht="24.15" customHeight="1">
      <c r="A245" s="40"/>
      <c r="B245" s="41"/>
      <c r="C245" s="198" t="s">
        <v>617</v>
      </c>
      <c r="D245" s="198" t="s">
        <v>181</v>
      </c>
      <c r="E245" s="199" t="s">
        <v>2131</v>
      </c>
      <c r="F245" s="200" t="s">
        <v>2132</v>
      </c>
      <c r="G245" s="201" t="s">
        <v>1556</v>
      </c>
      <c r="H245" s="202">
        <v>4</v>
      </c>
      <c r="I245" s="203"/>
      <c r="J245" s="204">
        <f>ROUND(I245*H245,2)</f>
        <v>0</v>
      </c>
      <c r="K245" s="200" t="s">
        <v>19</v>
      </c>
      <c r="L245" s="46"/>
      <c r="M245" s="205" t="s">
        <v>19</v>
      </c>
      <c r="N245" s="206" t="s">
        <v>40</v>
      </c>
      <c r="O245" s="86"/>
      <c r="P245" s="207">
        <f>O245*H245</f>
        <v>0</v>
      </c>
      <c r="Q245" s="207">
        <v>0</v>
      </c>
      <c r="R245" s="207">
        <f>Q245*H245</f>
        <v>0</v>
      </c>
      <c r="S245" s="207">
        <v>0</v>
      </c>
      <c r="T245" s="208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09" t="s">
        <v>216</v>
      </c>
      <c r="AT245" s="209" t="s">
        <v>181</v>
      </c>
      <c r="AU245" s="209" t="s">
        <v>77</v>
      </c>
      <c r="AY245" s="19" t="s">
        <v>180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9" t="s">
        <v>77</v>
      </c>
      <c r="BK245" s="210">
        <f>ROUND(I245*H245,2)</f>
        <v>0</v>
      </c>
      <c r="BL245" s="19" t="s">
        <v>216</v>
      </c>
      <c r="BM245" s="209" t="s">
        <v>898</v>
      </c>
    </row>
    <row r="246" s="2" customFormat="1" ht="33" customHeight="1">
      <c r="A246" s="40"/>
      <c r="B246" s="41"/>
      <c r="C246" s="198" t="s">
        <v>880</v>
      </c>
      <c r="D246" s="198" t="s">
        <v>181</v>
      </c>
      <c r="E246" s="199" t="s">
        <v>2133</v>
      </c>
      <c r="F246" s="200" t="s">
        <v>2134</v>
      </c>
      <c r="G246" s="201" t="s">
        <v>1556</v>
      </c>
      <c r="H246" s="202">
        <v>1</v>
      </c>
      <c r="I246" s="203"/>
      <c r="J246" s="204">
        <f>ROUND(I246*H246,2)</f>
        <v>0</v>
      </c>
      <c r="K246" s="200" t="s">
        <v>19</v>
      </c>
      <c r="L246" s="46"/>
      <c r="M246" s="205" t="s">
        <v>19</v>
      </c>
      <c r="N246" s="206" t="s">
        <v>40</v>
      </c>
      <c r="O246" s="86"/>
      <c r="P246" s="207">
        <f>O246*H246</f>
        <v>0</v>
      </c>
      <c r="Q246" s="207">
        <v>0</v>
      </c>
      <c r="R246" s="207">
        <f>Q246*H246</f>
        <v>0</v>
      </c>
      <c r="S246" s="207">
        <v>0</v>
      </c>
      <c r="T246" s="208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09" t="s">
        <v>216</v>
      </c>
      <c r="AT246" s="209" t="s">
        <v>181</v>
      </c>
      <c r="AU246" s="209" t="s">
        <v>77</v>
      </c>
      <c r="AY246" s="19" t="s">
        <v>180</v>
      </c>
      <c r="BE246" s="210">
        <f>IF(N246="základní",J246,0)</f>
        <v>0</v>
      </c>
      <c r="BF246" s="210">
        <f>IF(N246="snížená",J246,0)</f>
        <v>0</v>
      </c>
      <c r="BG246" s="210">
        <f>IF(N246="zákl. přenesená",J246,0)</f>
        <v>0</v>
      </c>
      <c r="BH246" s="210">
        <f>IF(N246="sníž. přenesená",J246,0)</f>
        <v>0</v>
      </c>
      <c r="BI246" s="210">
        <f>IF(N246="nulová",J246,0)</f>
        <v>0</v>
      </c>
      <c r="BJ246" s="19" t="s">
        <v>77</v>
      </c>
      <c r="BK246" s="210">
        <f>ROUND(I246*H246,2)</f>
        <v>0</v>
      </c>
      <c r="BL246" s="19" t="s">
        <v>216</v>
      </c>
      <c r="BM246" s="209" t="s">
        <v>906</v>
      </c>
    </row>
    <row r="247" s="2" customFormat="1" ht="33" customHeight="1">
      <c r="A247" s="40"/>
      <c r="B247" s="41"/>
      <c r="C247" s="198" t="s">
        <v>621</v>
      </c>
      <c r="D247" s="198" t="s">
        <v>181</v>
      </c>
      <c r="E247" s="199" t="s">
        <v>2135</v>
      </c>
      <c r="F247" s="200" t="s">
        <v>2136</v>
      </c>
      <c r="G247" s="201" t="s">
        <v>1556</v>
      </c>
      <c r="H247" s="202">
        <v>4</v>
      </c>
      <c r="I247" s="203"/>
      <c r="J247" s="204">
        <f>ROUND(I247*H247,2)</f>
        <v>0</v>
      </c>
      <c r="K247" s="200" t="s">
        <v>19</v>
      </c>
      <c r="L247" s="46"/>
      <c r="M247" s="205" t="s">
        <v>19</v>
      </c>
      <c r="N247" s="206" t="s">
        <v>40</v>
      </c>
      <c r="O247" s="86"/>
      <c r="P247" s="207">
        <f>O247*H247</f>
        <v>0</v>
      </c>
      <c r="Q247" s="207">
        <v>0</v>
      </c>
      <c r="R247" s="207">
        <f>Q247*H247</f>
        <v>0</v>
      </c>
      <c r="S247" s="207">
        <v>0</v>
      </c>
      <c r="T247" s="208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09" t="s">
        <v>216</v>
      </c>
      <c r="AT247" s="209" t="s">
        <v>181</v>
      </c>
      <c r="AU247" s="209" t="s">
        <v>77</v>
      </c>
      <c r="AY247" s="19" t="s">
        <v>180</v>
      </c>
      <c r="BE247" s="210">
        <f>IF(N247="základní",J247,0)</f>
        <v>0</v>
      </c>
      <c r="BF247" s="210">
        <f>IF(N247="snížená",J247,0)</f>
        <v>0</v>
      </c>
      <c r="BG247" s="210">
        <f>IF(N247="zákl. přenesená",J247,0)</f>
        <v>0</v>
      </c>
      <c r="BH247" s="210">
        <f>IF(N247="sníž. přenesená",J247,0)</f>
        <v>0</v>
      </c>
      <c r="BI247" s="210">
        <f>IF(N247="nulová",J247,0)</f>
        <v>0</v>
      </c>
      <c r="BJ247" s="19" t="s">
        <v>77</v>
      </c>
      <c r="BK247" s="210">
        <f>ROUND(I247*H247,2)</f>
        <v>0</v>
      </c>
      <c r="BL247" s="19" t="s">
        <v>216</v>
      </c>
      <c r="BM247" s="209" t="s">
        <v>910</v>
      </c>
    </row>
    <row r="248" s="2" customFormat="1" ht="33" customHeight="1">
      <c r="A248" s="40"/>
      <c r="B248" s="41"/>
      <c r="C248" s="198" t="s">
        <v>889</v>
      </c>
      <c r="D248" s="198" t="s">
        <v>181</v>
      </c>
      <c r="E248" s="199" t="s">
        <v>2137</v>
      </c>
      <c r="F248" s="200" t="s">
        <v>2138</v>
      </c>
      <c r="G248" s="201" t="s">
        <v>1556</v>
      </c>
      <c r="H248" s="202">
        <v>3</v>
      </c>
      <c r="I248" s="203"/>
      <c r="J248" s="204">
        <f>ROUND(I248*H248,2)</f>
        <v>0</v>
      </c>
      <c r="K248" s="200" t="s">
        <v>19</v>
      </c>
      <c r="L248" s="46"/>
      <c r="M248" s="205" t="s">
        <v>19</v>
      </c>
      <c r="N248" s="206" t="s">
        <v>40</v>
      </c>
      <c r="O248" s="86"/>
      <c r="P248" s="207">
        <f>O248*H248</f>
        <v>0</v>
      </c>
      <c r="Q248" s="207">
        <v>0</v>
      </c>
      <c r="R248" s="207">
        <f>Q248*H248</f>
        <v>0</v>
      </c>
      <c r="S248" s="207">
        <v>0</v>
      </c>
      <c r="T248" s="208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09" t="s">
        <v>216</v>
      </c>
      <c r="AT248" s="209" t="s">
        <v>181</v>
      </c>
      <c r="AU248" s="209" t="s">
        <v>77</v>
      </c>
      <c r="AY248" s="19" t="s">
        <v>180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9" t="s">
        <v>77</v>
      </c>
      <c r="BK248" s="210">
        <f>ROUND(I248*H248,2)</f>
        <v>0</v>
      </c>
      <c r="BL248" s="19" t="s">
        <v>216</v>
      </c>
      <c r="BM248" s="209" t="s">
        <v>915</v>
      </c>
    </row>
    <row r="249" s="2" customFormat="1" ht="33" customHeight="1">
      <c r="A249" s="40"/>
      <c r="B249" s="41"/>
      <c r="C249" s="198" t="s">
        <v>627</v>
      </c>
      <c r="D249" s="198" t="s">
        <v>181</v>
      </c>
      <c r="E249" s="199" t="s">
        <v>2139</v>
      </c>
      <c r="F249" s="200" t="s">
        <v>2140</v>
      </c>
      <c r="G249" s="201" t="s">
        <v>1556</v>
      </c>
      <c r="H249" s="202">
        <v>4</v>
      </c>
      <c r="I249" s="203"/>
      <c r="J249" s="204">
        <f>ROUND(I249*H249,2)</f>
        <v>0</v>
      </c>
      <c r="K249" s="200" t="s">
        <v>19</v>
      </c>
      <c r="L249" s="46"/>
      <c r="M249" s="205" t="s">
        <v>19</v>
      </c>
      <c r="N249" s="206" t="s">
        <v>40</v>
      </c>
      <c r="O249" s="86"/>
      <c r="P249" s="207">
        <f>O249*H249</f>
        <v>0</v>
      </c>
      <c r="Q249" s="207">
        <v>0</v>
      </c>
      <c r="R249" s="207">
        <f>Q249*H249</f>
        <v>0</v>
      </c>
      <c r="S249" s="207">
        <v>0</v>
      </c>
      <c r="T249" s="208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09" t="s">
        <v>216</v>
      </c>
      <c r="AT249" s="209" t="s">
        <v>181</v>
      </c>
      <c r="AU249" s="209" t="s">
        <v>77</v>
      </c>
      <c r="AY249" s="19" t="s">
        <v>180</v>
      </c>
      <c r="BE249" s="210">
        <f>IF(N249="základní",J249,0)</f>
        <v>0</v>
      </c>
      <c r="BF249" s="210">
        <f>IF(N249="snížená",J249,0)</f>
        <v>0</v>
      </c>
      <c r="BG249" s="210">
        <f>IF(N249="zákl. přenesená",J249,0)</f>
        <v>0</v>
      </c>
      <c r="BH249" s="210">
        <f>IF(N249="sníž. přenesená",J249,0)</f>
        <v>0</v>
      </c>
      <c r="BI249" s="210">
        <f>IF(N249="nulová",J249,0)</f>
        <v>0</v>
      </c>
      <c r="BJ249" s="19" t="s">
        <v>77</v>
      </c>
      <c r="BK249" s="210">
        <f>ROUND(I249*H249,2)</f>
        <v>0</v>
      </c>
      <c r="BL249" s="19" t="s">
        <v>216</v>
      </c>
      <c r="BM249" s="209" t="s">
        <v>938</v>
      </c>
    </row>
    <row r="250" s="2" customFormat="1" ht="33" customHeight="1">
      <c r="A250" s="40"/>
      <c r="B250" s="41"/>
      <c r="C250" s="198" t="s">
        <v>903</v>
      </c>
      <c r="D250" s="198" t="s">
        <v>181</v>
      </c>
      <c r="E250" s="199" t="s">
        <v>2141</v>
      </c>
      <c r="F250" s="200" t="s">
        <v>2142</v>
      </c>
      <c r="G250" s="201" t="s">
        <v>1556</v>
      </c>
      <c r="H250" s="202">
        <v>4</v>
      </c>
      <c r="I250" s="203"/>
      <c r="J250" s="204">
        <f>ROUND(I250*H250,2)</f>
        <v>0</v>
      </c>
      <c r="K250" s="200" t="s">
        <v>19</v>
      </c>
      <c r="L250" s="46"/>
      <c r="M250" s="205" t="s">
        <v>19</v>
      </c>
      <c r="N250" s="206" t="s">
        <v>40</v>
      </c>
      <c r="O250" s="86"/>
      <c r="P250" s="207">
        <f>O250*H250</f>
        <v>0</v>
      </c>
      <c r="Q250" s="207">
        <v>0</v>
      </c>
      <c r="R250" s="207">
        <f>Q250*H250</f>
        <v>0</v>
      </c>
      <c r="S250" s="207">
        <v>0</v>
      </c>
      <c r="T250" s="208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09" t="s">
        <v>216</v>
      </c>
      <c r="AT250" s="209" t="s">
        <v>181</v>
      </c>
      <c r="AU250" s="209" t="s">
        <v>77</v>
      </c>
      <c r="AY250" s="19" t="s">
        <v>180</v>
      </c>
      <c r="BE250" s="210">
        <f>IF(N250="základní",J250,0)</f>
        <v>0</v>
      </c>
      <c r="BF250" s="210">
        <f>IF(N250="snížená",J250,0)</f>
        <v>0</v>
      </c>
      <c r="BG250" s="210">
        <f>IF(N250="zákl. přenesená",J250,0)</f>
        <v>0</v>
      </c>
      <c r="BH250" s="210">
        <f>IF(N250="sníž. přenesená",J250,0)</f>
        <v>0</v>
      </c>
      <c r="BI250" s="210">
        <f>IF(N250="nulová",J250,0)</f>
        <v>0</v>
      </c>
      <c r="BJ250" s="19" t="s">
        <v>77</v>
      </c>
      <c r="BK250" s="210">
        <f>ROUND(I250*H250,2)</f>
        <v>0</v>
      </c>
      <c r="BL250" s="19" t="s">
        <v>216</v>
      </c>
      <c r="BM250" s="209" t="s">
        <v>945</v>
      </c>
    </row>
    <row r="251" s="2" customFormat="1">
      <c r="A251" s="40"/>
      <c r="B251" s="41"/>
      <c r="C251" s="42"/>
      <c r="D251" s="213" t="s">
        <v>217</v>
      </c>
      <c r="E251" s="42"/>
      <c r="F251" s="234" t="s">
        <v>2143</v>
      </c>
      <c r="G251" s="42"/>
      <c r="H251" s="42"/>
      <c r="I251" s="235"/>
      <c r="J251" s="42"/>
      <c r="K251" s="42"/>
      <c r="L251" s="46"/>
      <c r="M251" s="236"/>
      <c r="N251" s="237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217</v>
      </c>
      <c r="AU251" s="19" t="s">
        <v>77</v>
      </c>
    </row>
    <row r="252" s="2" customFormat="1" ht="33" customHeight="1">
      <c r="A252" s="40"/>
      <c r="B252" s="41"/>
      <c r="C252" s="198" t="s">
        <v>630</v>
      </c>
      <c r="D252" s="198" t="s">
        <v>181</v>
      </c>
      <c r="E252" s="199" t="s">
        <v>2144</v>
      </c>
      <c r="F252" s="200" t="s">
        <v>2145</v>
      </c>
      <c r="G252" s="201" t="s">
        <v>1556</v>
      </c>
      <c r="H252" s="202">
        <v>1</v>
      </c>
      <c r="I252" s="203"/>
      <c r="J252" s="204">
        <f>ROUND(I252*H252,2)</f>
        <v>0</v>
      </c>
      <c r="K252" s="200" t="s">
        <v>19</v>
      </c>
      <c r="L252" s="46"/>
      <c r="M252" s="205" t="s">
        <v>19</v>
      </c>
      <c r="N252" s="206" t="s">
        <v>40</v>
      </c>
      <c r="O252" s="86"/>
      <c r="P252" s="207">
        <f>O252*H252</f>
        <v>0</v>
      </c>
      <c r="Q252" s="207">
        <v>0</v>
      </c>
      <c r="R252" s="207">
        <f>Q252*H252</f>
        <v>0</v>
      </c>
      <c r="S252" s="207">
        <v>0</v>
      </c>
      <c r="T252" s="208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09" t="s">
        <v>216</v>
      </c>
      <c r="AT252" s="209" t="s">
        <v>181</v>
      </c>
      <c r="AU252" s="209" t="s">
        <v>77</v>
      </c>
      <c r="AY252" s="19" t="s">
        <v>180</v>
      </c>
      <c r="BE252" s="210">
        <f>IF(N252="základní",J252,0)</f>
        <v>0</v>
      </c>
      <c r="BF252" s="210">
        <f>IF(N252="snížená",J252,0)</f>
        <v>0</v>
      </c>
      <c r="BG252" s="210">
        <f>IF(N252="zákl. přenesená",J252,0)</f>
        <v>0</v>
      </c>
      <c r="BH252" s="210">
        <f>IF(N252="sníž. přenesená",J252,0)</f>
        <v>0</v>
      </c>
      <c r="BI252" s="210">
        <f>IF(N252="nulová",J252,0)</f>
        <v>0</v>
      </c>
      <c r="BJ252" s="19" t="s">
        <v>77</v>
      </c>
      <c r="BK252" s="210">
        <f>ROUND(I252*H252,2)</f>
        <v>0</v>
      </c>
      <c r="BL252" s="19" t="s">
        <v>216</v>
      </c>
      <c r="BM252" s="209" t="s">
        <v>951</v>
      </c>
    </row>
    <row r="253" s="2" customFormat="1" ht="33" customHeight="1">
      <c r="A253" s="40"/>
      <c r="B253" s="41"/>
      <c r="C253" s="198" t="s">
        <v>912</v>
      </c>
      <c r="D253" s="198" t="s">
        <v>181</v>
      </c>
      <c r="E253" s="199" t="s">
        <v>2146</v>
      </c>
      <c r="F253" s="200" t="s">
        <v>2147</v>
      </c>
      <c r="G253" s="201" t="s">
        <v>1556</v>
      </c>
      <c r="H253" s="202">
        <v>2</v>
      </c>
      <c r="I253" s="203"/>
      <c r="J253" s="204">
        <f>ROUND(I253*H253,2)</f>
        <v>0</v>
      </c>
      <c r="K253" s="200" t="s">
        <v>19</v>
      </c>
      <c r="L253" s="46"/>
      <c r="M253" s="205" t="s">
        <v>19</v>
      </c>
      <c r="N253" s="206" t="s">
        <v>40</v>
      </c>
      <c r="O253" s="86"/>
      <c r="P253" s="207">
        <f>O253*H253</f>
        <v>0</v>
      </c>
      <c r="Q253" s="207">
        <v>0</v>
      </c>
      <c r="R253" s="207">
        <f>Q253*H253</f>
        <v>0</v>
      </c>
      <c r="S253" s="207">
        <v>0</v>
      </c>
      <c r="T253" s="208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09" t="s">
        <v>216</v>
      </c>
      <c r="AT253" s="209" t="s">
        <v>181</v>
      </c>
      <c r="AU253" s="209" t="s">
        <v>77</v>
      </c>
      <c r="AY253" s="19" t="s">
        <v>180</v>
      </c>
      <c r="BE253" s="210">
        <f>IF(N253="základní",J253,0)</f>
        <v>0</v>
      </c>
      <c r="BF253" s="210">
        <f>IF(N253="snížená",J253,0)</f>
        <v>0</v>
      </c>
      <c r="BG253" s="210">
        <f>IF(N253="zákl. přenesená",J253,0)</f>
        <v>0</v>
      </c>
      <c r="BH253" s="210">
        <f>IF(N253="sníž. přenesená",J253,0)</f>
        <v>0</v>
      </c>
      <c r="BI253" s="210">
        <f>IF(N253="nulová",J253,0)</f>
        <v>0</v>
      </c>
      <c r="BJ253" s="19" t="s">
        <v>77</v>
      </c>
      <c r="BK253" s="210">
        <f>ROUND(I253*H253,2)</f>
        <v>0</v>
      </c>
      <c r="BL253" s="19" t="s">
        <v>216</v>
      </c>
      <c r="BM253" s="209" t="s">
        <v>971</v>
      </c>
    </row>
    <row r="254" s="2" customFormat="1" ht="16.5" customHeight="1">
      <c r="A254" s="40"/>
      <c r="B254" s="41"/>
      <c r="C254" s="198" t="s">
        <v>637</v>
      </c>
      <c r="D254" s="198" t="s">
        <v>181</v>
      </c>
      <c r="E254" s="199" t="s">
        <v>2148</v>
      </c>
      <c r="F254" s="200" t="s">
        <v>2149</v>
      </c>
      <c r="G254" s="201" t="s">
        <v>385</v>
      </c>
      <c r="H254" s="202">
        <v>217</v>
      </c>
      <c r="I254" s="203"/>
      <c r="J254" s="204">
        <f>ROUND(I254*H254,2)</f>
        <v>0</v>
      </c>
      <c r="K254" s="200" t="s">
        <v>19</v>
      </c>
      <c r="L254" s="46"/>
      <c r="M254" s="205" t="s">
        <v>19</v>
      </c>
      <c r="N254" s="206" t="s">
        <v>40</v>
      </c>
      <c r="O254" s="86"/>
      <c r="P254" s="207">
        <f>O254*H254</f>
        <v>0</v>
      </c>
      <c r="Q254" s="207">
        <v>0</v>
      </c>
      <c r="R254" s="207">
        <f>Q254*H254</f>
        <v>0</v>
      </c>
      <c r="S254" s="207">
        <v>0</v>
      </c>
      <c r="T254" s="208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09" t="s">
        <v>216</v>
      </c>
      <c r="AT254" s="209" t="s">
        <v>181</v>
      </c>
      <c r="AU254" s="209" t="s">
        <v>77</v>
      </c>
      <c r="AY254" s="19" t="s">
        <v>180</v>
      </c>
      <c r="BE254" s="210">
        <f>IF(N254="základní",J254,0)</f>
        <v>0</v>
      </c>
      <c r="BF254" s="210">
        <f>IF(N254="snížená",J254,0)</f>
        <v>0</v>
      </c>
      <c r="BG254" s="210">
        <f>IF(N254="zákl. přenesená",J254,0)</f>
        <v>0</v>
      </c>
      <c r="BH254" s="210">
        <f>IF(N254="sníž. přenesená",J254,0)</f>
        <v>0</v>
      </c>
      <c r="BI254" s="210">
        <f>IF(N254="nulová",J254,0)</f>
        <v>0</v>
      </c>
      <c r="BJ254" s="19" t="s">
        <v>77</v>
      </c>
      <c r="BK254" s="210">
        <f>ROUND(I254*H254,2)</f>
        <v>0</v>
      </c>
      <c r="BL254" s="19" t="s">
        <v>216</v>
      </c>
      <c r="BM254" s="209" t="s">
        <v>978</v>
      </c>
    </row>
    <row r="255" s="2" customFormat="1">
      <c r="A255" s="40"/>
      <c r="B255" s="41"/>
      <c r="C255" s="42"/>
      <c r="D255" s="213" t="s">
        <v>217</v>
      </c>
      <c r="E255" s="42"/>
      <c r="F255" s="234" t="s">
        <v>1774</v>
      </c>
      <c r="G255" s="42"/>
      <c r="H255" s="42"/>
      <c r="I255" s="235"/>
      <c r="J255" s="42"/>
      <c r="K255" s="42"/>
      <c r="L255" s="46"/>
      <c r="M255" s="236"/>
      <c r="N255" s="237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217</v>
      </c>
      <c r="AU255" s="19" t="s">
        <v>77</v>
      </c>
    </row>
    <row r="256" s="2" customFormat="1" ht="24.15" customHeight="1">
      <c r="A256" s="40"/>
      <c r="B256" s="41"/>
      <c r="C256" s="198" t="s">
        <v>926</v>
      </c>
      <c r="D256" s="198" t="s">
        <v>181</v>
      </c>
      <c r="E256" s="199" t="s">
        <v>2150</v>
      </c>
      <c r="F256" s="200" t="s">
        <v>2151</v>
      </c>
      <c r="G256" s="201" t="s">
        <v>385</v>
      </c>
      <c r="H256" s="202">
        <v>50</v>
      </c>
      <c r="I256" s="203"/>
      <c r="J256" s="204">
        <f>ROUND(I256*H256,2)</f>
        <v>0</v>
      </c>
      <c r="K256" s="200" t="s">
        <v>19</v>
      </c>
      <c r="L256" s="46"/>
      <c r="M256" s="205" t="s">
        <v>19</v>
      </c>
      <c r="N256" s="206" t="s">
        <v>40</v>
      </c>
      <c r="O256" s="86"/>
      <c r="P256" s="207">
        <f>O256*H256</f>
        <v>0</v>
      </c>
      <c r="Q256" s="207">
        <v>0</v>
      </c>
      <c r="R256" s="207">
        <f>Q256*H256</f>
        <v>0</v>
      </c>
      <c r="S256" s="207">
        <v>0</v>
      </c>
      <c r="T256" s="208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09" t="s">
        <v>216</v>
      </c>
      <c r="AT256" s="209" t="s">
        <v>181</v>
      </c>
      <c r="AU256" s="209" t="s">
        <v>77</v>
      </c>
      <c r="AY256" s="19" t="s">
        <v>180</v>
      </c>
      <c r="BE256" s="210">
        <f>IF(N256="základní",J256,0)</f>
        <v>0</v>
      </c>
      <c r="BF256" s="210">
        <f>IF(N256="snížená",J256,0)</f>
        <v>0</v>
      </c>
      <c r="BG256" s="210">
        <f>IF(N256="zákl. přenesená",J256,0)</f>
        <v>0</v>
      </c>
      <c r="BH256" s="210">
        <f>IF(N256="sníž. přenesená",J256,0)</f>
        <v>0</v>
      </c>
      <c r="BI256" s="210">
        <f>IF(N256="nulová",J256,0)</f>
        <v>0</v>
      </c>
      <c r="BJ256" s="19" t="s">
        <v>77</v>
      </c>
      <c r="BK256" s="210">
        <f>ROUND(I256*H256,2)</f>
        <v>0</v>
      </c>
      <c r="BL256" s="19" t="s">
        <v>216</v>
      </c>
      <c r="BM256" s="209" t="s">
        <v>819</v>
      </c>
    </row>
    <row r="257" s="2" customFormat="1">
      <c r="A257" s="40"/>
      <c r="B257" s="41"/>
      <c r="C257" s="42"/>
      <c r="D257" s="213" t="s">
        <v>217</v>
      </c>
      <c r="E257" s="42"/>
      <c r="F257" s="234" t="s">
        <v>1774</v>
      </c>
      <c r="G257" s="42"/>
      <c r="H257" s="42"/>
      <c r="I257" s="235"/>
      <c r="J257" s="42"/>
      <c r="K257" s="42"/>
      <c r="L257" s="46"/>
      <c r="M257" s="236"/>
      <c r="N257" s="237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217</v>
      </c>
      <c r="AU257" s="19" t="s">
        <v>77</v>
      </c>
    </row>
    <row r="258" s="2" customFormat="1" ht="21.75" customHeight="1">
      <c r="A258" s="40"/>
      <c r="B258" s="41"/>
      <c r="C258" s="198" t="s">
        <v>647</v>
      </c>
      <c r="D258" s="198" t="s">
        <v>181</v>
      </c>
      <c r="E258" s="199" t="s">
        <v>2152</v>
      </c>
      <c r="F258" s="200" t="s">
        <v>2153</v>
      </c>
      <c r="G258" s="201" t="s">
        <v>385</v>
      </c>
      <c r="H258" s="202">
        <v>267</v>
      </c>
      <c r="I258" s="203"/>
      <c r="J258" s="204">
        <f>ROUND(I258*H258,2)</f>
        <v>0</v>
      </c>
      <c r="K258" s="200" t="s">
        <v>19</v>
      </c>
      <c r="L258" s="46"/>
      <c r="M258" s="205" t="s">
        <v>19</v>
      </c>
      <c r="N258" s="206" t="s">
        <v>40</v>
      </c>
      <c r="O258" s="86"/>
      <c r="P258" s="207">
        <f>O258*H258</f>
        <v>0</v>
      </c>
      <c r="Q258" s="207">
        <v>0</v>
      </c>
      <c r="R258" s="207">
        <f>Q258*H258</f>
        <v>0</v>
      </c>
      <c r="S258" s="207">
        <v>0</v>
      </c>
      <c r="T258" s="208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09" t="s">
        <v>216</v>
      </c>
      <c r="AT258" s="209" t="s">
        <v>181</v>
      </c>
      <c r="AU258" s="209" t="s">
        <v>77</v>
      </c>
      <c r="AY258" s="19" t="s">
        <v>180</v>
      </c>
      <c r="BE258" s="210">
        <f>IF(N258="základní",J258,0)</f>
        <v>0</v>
      </c>
      <c r="BF258" s="210">
        <f>IF(N258="snížená",J258,0)</f>
        <v>0</v>
      </c>
      <c r="BG258" s="210">
        <f>IF(N258="zákl. přenesená",J258,0)</f>
        <v>0</v>
      </c>
      <c r="BH258" s="210">
        <f>IF(N258="sníž. přenesená",J258,0)</f>
        <v>0</v>
      </c>
      <c r="BI258" s="210">
        <f>IF(N258="nulová",J258,0)</f>
        <v>0</v>
      </c>
      <c r="BJ258" s="19" t="s">
        <v>77</v>
      </c>
      <c r="BK258" s="210">
        <f>ROUND(I258*H258,2)</f>
        <v>0</v>
      </c>
      <c r="BL258" s="19" t="s">
        <v>216</v>
      </c>
      <c r="BM258" s="209" t="s">
        <v>987</v>
      </c>
    </row>
    <row r="259" s="2" customFormat="1">
      <c r="A259" s="40"/>
      <c r="B259" s="41"/>
      <c r="C259" s="42"/>
      <c r="D259" s="213" t="s">
        <v>217</v>
      </c>
      <c r="E259" s="42"/>
      <c r="F259" s="234" t="s">
        <v>2154</v>
      </c>
      <c r="G259" s="42"/>
      <c r="H259" s="42"/>
      <c r="I259" s="235"/>
      <c r="J259" s="42"/>
      <c r="K259" s="42"/>
      <c r="L259" s="46"/>
      <c r="M259" s="236"/>
      <c r="N259" s="237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217</v>
      </c>
      <c r="AU259" s="19" t="s">
        <v>77</v>
      </c>
    </row>
    <row r="260" s="2" customFormat="1" ht="24.15" customHeight="1">
      <c r="A260" s="40"/>
      <c r="B260" s="41"/>
      <c r="C260" s="198" t="s">
        <v>935</v>
      </c>
      <c r="D260" s="198" t="s">
        <v>181</v>
      </c>
      <c r="E260" s="199" t="s">
        <v>2155</v>
      </c>
      <c r="F260" s="200" t="s">
        <v>2156</v>
      </c>
      <c r="G260" s="201" t="s">
        <v>385</v>
      </c>
      <c r="H260" s="202">
        <v>14</v>
      </c>
      <c r="I260" s="203"/>
      <c r="J260" s="204">
        <f>ROUND(I260*H260,2)</f>
        <v>0</v>
      </c>
      <c r="K260" s="200" t="s">
        <v>19</v>
      </c>
      <c r="L260" s="46"/>
      <c r="M260" s="205" t="s">
        <v>19</v>
      </c>
      <c r="N260" s="206" t="s">
        <v>40</v>
      </c>
      <c r="O260" s="86"/>
      <c r="P260" s="207">
        <f>O260*H260</f>
        <v>0</v>
      </c>
      <c r="Q260" s="207">
        <v>0</v>
      </c>
      <c r="R260" s="207">
        <f>Q260*H260</f>
        <v>0</v>
      </c>
      <c r="S260" s="207">
        <v>0</v>
      </c>
      <c r="T260" s="208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09" t="s">
        <v>216</v>
      </c>
      <c r="AT260" s="209" t="s">
        <v>181</v>
      </c>
      <c r="AU260" s="209" t="s">
        <v>77</v>
      </c>
      <c r="AY260" s="19" t="s">
        <v>180</v>
      </c>
      <c r="BE260" s="210">
        <f>IF(N260="základní",J260,0)</f>
        <v>0</v>
      </c>
      <c r="BF260" s="210">
        <f>IF(N260="snížená",J260,0)</f>
        <v>0</v>
      </c>
      <c r="BG260" s="210">
        <f>IF(N260="zákl. přenesená",J260,0)</f>
        <v>0</v>
      </c>
      <c r="BH260" s="210">
        <f>IF(N260="sníž. přenesená",J260,0)</f>
        <v>0</v>
      </c>
      <c r="BI260" s="210">
        <f>IF(N260="nulová",J260,0)</f>
        <v>0</v>
      </c>
      <c r="BJ260" s="19" t="s">
        <v>77</v>
      </c>
      <c r="BK260" s="210">
        <f>ROUND(I260*H260,2)</f>
        <v>0</v>
      </c>
      <c r="BL260" s="19" t="s">
        <v>216</v>
      </c>
      <c r="BM260" s="209" t="s">
        <v>994</v>
      </c>
    </row>
    <row r="261" s="2" customFormat="1" ht="24.15" customHeight="1">
      <c r="A261" s="40"/>
      <c r="B261" s="41"/>
      <c r="C261" s="198" t="s">
        <v>942</v>
      </c>
      <c r="D261" s="198" t="s">
        <v>181</v>
      </c>
      <c r="E261" s="199" t="s">
        <v>2157</v>
      </c>
      <c r="F261" s="200" t="s">
        <v>2158</v>
      </c>
      <c r="G261" s="201" t="s">
        <v>1556</v>
      </c>
      <c r="H261" s="202">
        <v>2</v>
      </c>
      <c r="I261" s="203"/>
      <c r="J261" s="204">
        <f>ROUND(I261*H261,2)</f>
        <v>0</v>
      </c>
      <c r="K261" s="200" t="s">
        <v>19</v>
      </c>
      <c r="L261" s="46"/>
      <c r="M261" s="205" t="s">
        <v>19</v>
      </c>
      <c r="N261" s="206" t="s">
        <v>40</v>
      </c>
      <c r="O261" s="86"/>
      <c r="P261" s="207">
        <f>O261*H261</f>
        <v>0</v>
      </c>
      <c r="Q261" s="207">
        <v>0</v>
      </c>
      <c r="R261" s="207">
        <f>Q261*H261</f>
        <v>0</v>
      </c>
      <c r="S261" s="207">
        <v>0</v>
      </c>
      <c r="T261" s="208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09" t="s">
        <v>216</v>
      </c>
      <c r="AT261" s="209" t="s">
        <v>181</v>
      </c>
      <c r="AU261" s="209" t="s">
        <v>77</v>
      </c>
      <c r="AY261" s="19" t="s">
        <v>180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9" t="s">
        <v>77</v>
      </c>
      <c r="BK261" s="210">
        <f>ROUND(I261*H261,2)</f>
        <v>0</v>
      </c>
      <c r="BL261" s="19" t="s">
        <v>216</v>
      </c>
      <c r="BM261" s="209" t="s">
        <v>1001</v>
      </c>
    </row>
    <row r="262" s="2" customFormat="1" ht="24.15" customHeight="1">
      <c r="A262" s="40"/>
      <c r="B262" s="41"/>
      <c r="C262" s="198" t="s">
        <v>753</v>
      </c>
      <c r="D262" s="198" t="s">
        <v>181</v>
      </c>
      <c r="E262" s="199" t="s">
        <v>1825</v>
      </c>
      <c r="F262" s="200" t="s">
        <v>1826</v>
      </c>
      <c r="G262" s="201" t="s">
        <v>1556</v>
      </c>
      <c r="H262" s="202">
        <v>1</v>
      </c>
      <c r="I262" s="203"/>
      <c r="J262" s="204">
        <f>ROUND(I262*H262,2)</f>
        <v>0</v>
      </c>
      <c r="K262" s="200" t="s">
        <v>19</v>
      </c>
      <c r="L262" s="46"/>
      <c r="M262" s="205" t="s">
        <v>19</v>
      </c>
      <c r="N262" s="206" t="s">
        <v>40</v>
      </c>
      <c r="O262" s="86"/>
      <c r="P262" s="207">
        <f>O262*H262</f>
        <v>0</v>
      </c>
      <c r="Q262" s="207">
        <v>0</v>
      </c>
      <c r="R262" s="207">
        <f>Q262*H262</f>
        <v>0</v>
      </c>
      <c r="S262" s="207">
        <v>0</v>
      </c>
      <c r="T262" s="208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09" t="s">
        <v>216</v>
      </c>
      <c r="AT262" s="209" t="s">
        <v>181</v>
      </c>
      <c r="AU262" s="209" t="s">
        <v>77</v>
      </c>
      <c r="AY262" s="19" t="s">
        <v>180</v>
      </c>
      <c r="BE262" s="210">
        <f>IF(N262="základní",J262,0)</f>
        <v>0</v>
      </c>
      <c r="BF262" s="210">
        <f>IF(N262="snížená",J262,0)</f>
        <v>0</v>
      </c>
      <c r="BG262" s="210">
        <f>IF(N262="zákl. přenesená",J262,0)</f>
        <v>0</v>
      </c>
      <c r="BH262" s="210">
        <f>IF(N262="sníž. přenesená",J262,0)</f>
        <v>0</v>
      </c>
      <c r="BI262" s="210">
        <f>IF(N262="nulová",J262,0)</f>
        <v>0</v>
      </c>
      <c r="BJ262" s="19" t="s">
        <v>77</v>
      </c>
      <c r="BK262" s="210">
        <f>ROUND(I262*H262,2)</f>
        <v>0</v>
      </c>
      <c r="BL262" s="19" t="s">
        <v>216</v>
      </c>
      <c r="BM262" s="209" t="s">
        <v>1008</v>
      </c>
    </row>
    <row r="263" s="2" customFormat="1" ht="24.15" customHeight="1">
      <c r="A263" s="40"/>
      <c r="B263" s="41"/>
      <c r="C263" s="198" t="s">
        <v>669</v>
      </c>
      <c r="D263" s="198" t="s">
        <v>181</v>
      </c>
      <c r="E263" s="199" t="s">
        <v>1827</v>
      </c>
      <c r="F263" s="200" t="s">
        <v>1828</v>
      </c>
      <c r="G263" s="201" t="s">
        <v>1556</v>
      </c>
      <c r="H263" s="202">
        <v>1</v>
      </c>
      <c r="I263" s="203"/>
      <c r="J263" s="204">
        <f>ROUND(I263*H263,2)</f>
        <v>0</v>
      </c>
      <c r="K263" s="200" t="s">
        <v>19</v>
      </c>
      <c r="L263" s="46"/>
      <c r="M263" s="205" t="s">
        <v>19</v>
      </c>
      <c r="N263" s="206" t="s">
        <v>40</v>
      </c>
      <c r="O263" s="86"/>
      <c r="P263" s="207">
        <f>O263*H263</f>
        <v>0</v>
      </c>
      <c r="Q263" s="207">
        <v>0</v>
      </c>
      <c r="R263" s="207">
        <f>Q263*H263</f>
        <v>0</v>
      </c>
      <c r="S263" s="207">
        <v>0</v>
      </c>
      <c r="T263" s="208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09" t="s">
        <v>216</v>
      </c>
      <c r="AT263" s="209" t="s">
        <v>181</v>
      </c>
      <c r="AU263" s="209" t="s">
        <v>77</v>
      </c>
      <c r="AY263" s="19" t="s">
        <v>180</v>
      </c>
      <c r="BE263" s="210">
        <f>IF(N263="základní",J263,0)</f>
        <v>0</v>
      </c>
      <c r="BF263" s="210">
        <f>IF(N263="snížená",J263,0)</f>
        <v>0</v>
      </c>
      <c r="BG263" s="210">
        <f>IF(N263="zákl. přenesená",J263,0)</f>
        <v>0</v>
      </c>
      <c r="BH263" s="210">
        <f>IF(N263="sníž. přenesená",J263,0)</f>
        <v>0</v>
      </c>
      <c r="BI263" s="210">
        <f>IF(N263="nulová",J263,0)</f>
        <v>0</v>
      </c>
      <c r="BJ263" s="19" t="s">
        <v>77</v>
      </c>
      <c r="BK263" s="210">
        <f>ROUND(I263*H263,2)</f>
        <v>0</v>
      </c>
      <c r="BL263" s="19" t="s">
        <v>216</v>
      </c>
      <c r="BM263" s="209" t="s">
        <v>1013</v>
      </c>
    </row>
    <row r="264" s="2" customFormat="1" ht="24.15" customHeight="1">
      <c r="A264" s="40"/>
      <c r="B264" s="41"/>
      <c r="C264" s="198" t="s">
        <v>975</v>
      </c>
      <c r="D264" s="198" t="s">
        <v>181</v>
      </c>
      <c r="E264" s="199" t="s">
        <v>2159</v>
      </c>
      <c r="F264" s="200" t="s">
        <v>2160</v>
      </c>
      <c r="G264" s="201" t="s">
        <v>1556</v>
      </c>
      <c r="H264" s="202">
        <v>2</v>
      </c>
      <c r="I264" s="203"/>
      <c r="J264" s="204">
        <f>ROUND(I264*H264,2)</f>
        <v>0</v>
      </c>
      <c r="K264" s="200" t="s">
        <v>19</v>
      </c>
      <c r="L264" s="46"/>
      <c r="M264" s="205" t="s">
        <v>19</v>
      </c>
      <c r="N264" s="206" t="s">
        <v>40</v>
      </c>
      <c r="O264" s="86"/>
      <c r="P264" s="207">
        <f>O264*H264</f>
        <v>0</v>
      </c>
      <c r="Q264" s="207">
        <v>0</v>
      </c>
      <c r="R264" s="207">
        <f>Q264*H264</f>
        <v>0</v>
      </c>
      <c r="S264" s="207">
        <v>0</v>
      </c>
      <c r="T264" s="208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09" t="s">
        <v>216</v>
      </c>
      <c r="AT264" s="209" t="s">
        <v>181</v>
      </c>
      <c r="AU264" s="209" t="s">
        <v>77</v>
      </c>
      <c r="AY264" s="19" t="s">
        <v>180</v>
      </c>
      <c r="BE264" s="210">
        <f>IF(N264="základní",J264,0)</f>
        <v>0</v>
      </c>
      <c r="BF264" s="210">
        <f>IF(N264="snížená",J264,0)</f>
        <v>0</v>
      </c>
      <c r="BG264" s="210">
        <f>IF(N264="zákl. přenesená",J264,0)</f>
        <v>0</v>
      </c>
      <c r="BH264" s="210">
        <f>IF(N264="sníž. přenesená",J264,0)</f>
        <v>0</v>
      </c>
      <c r="BI264" s="210">
        <f>IF(N264="nulová",J264,0)</f>
        <v>0</v>
      </c>
      <c r="BJ264" s="19" t="s">
        <v>77</v>
      </c>
      <c r="BK264" s="210">
        <f>ROUND(I264*H264,2)</f>
        <v>0</v>
      </c>
      <c r="BL264" s="19" t="s">
        <v>216</v>
      </c>
      <c r="BM264" s="209" t="s">
        <v>1017</v>
      </c>
    </row>
    <row r="265" s="2" customFormat="1" ht="24.15" customHeight="1">
      <c r="A265" s="40"/>
      <c r="B265" s="41"/>
      <c r="C265" s="198" t="s">
        <v>980</v>
      </c>
      <c r="D265" s="198" t="s">
        <v>181</v>
      </c>
      <c r="E265" s="199" t="s">
        <v>1835</v>
      </c>
      <c r="F265" s="200" t="s">
        <v>1836</v>
      </c>
      <c r="G265" s="201" t="s">
        <v>1556</v>
      </c>
      <c r="H265" s="202">
        <v>2</v>
      </c>
      <c r="I265" s="203"/>
      <c r="J265" s="204">
        <f>ROUND(I265*H265,2)</f>
        <v>0</v>
      </c>
      <c r="K265" s="200" t="s">
        <v>19</v>
      </c>
      <c r="L265" s="46"/>
      <c r="M265" s="205" t="s">
        <v>19</v>
      </c>
      <c r="N265" s="206" t="s">
        <v>40</v>
      </c>
      <c r="O265" s="86"/>
      <c r="P265" s="207">
        <f>O265*H265</f>
        <v>0</v>
      </c>
      <c r="Q265" s="207">
        <v>0</v>
      </c>
      <c r="R265" s="207">
        <f>Q265*H265</f>
        <v>0</v>
      </c>
      <c r="S265" s="207">
        <v>0</v>
      </c>
      <c r="T265" s="208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09" t="s">
        <v>216</v>
      </c>
      <c r="AT265" s="209" t="s">
        <v>181</v>
      </c>
      <c r="AU265" s="209" t="s">
        <v>77</v>
      </c>
      <c r="AY265" s="19" t="s">
        <v>180</v>
      </c>
      <c r="BE265" s="210">
        <f>IF(N265="základní",J265,0)</f>
        <v>0</v>
      </c>
      <c r="BF265" s="210">
        <f>IF(N265="snížená",J265,0)</f>
        <v>0</v>
      </c>
      <c r="BG265" s="210">
        <f>IF(N265="zákl. přenesená",J265,0)</f>
        <v>0</v>
      </c>
      <c r="BH265" s="210">
        <f>IF(N265="sníž. přenesená",J265,0)</f>
        <v>0</v>
      </c>
      <c r="BI265" s="210">
        <f>IF(N265="nulová",J265,0)</f>
        <v>0</v>
      </c>
      <c r="BJ265" s="19" t="s">
        <v>77</v>
      </c>
      <c r="BK265" s="210">
        <f>ROUND(I265*H265,2)</f>
        <v>0</v>
      </c>
      <c r="BL265" s="19" t="s">
        <v>216</v>
      </c>
      <c r="BM265" s="209" t="s">
        <v>1052</v>
      </c>
    </row>
    <row r="266" s="2" customFormat="1" ht="24.15" customHeight="1">
      <c r="A266" s="40"/>
      <c r="B266" s="41"/>
      <c r="C266" s="198" t="s">
        <v>984</v>
      </c>
      <c r="D266" s="198" t="s">
        <v>181</v>
      </c>
      <c r="E266" s="199" t="s">
        <v>1837</v>
      </c>
      <c r="F266" s="200" t="s">
        <v>2161</v>
      </c>
      <c r="G266" s="201" t="s">
        <v>1556</v>
      </c>
      <c r="H266" s="202">
        <v>2</v>
      </c>
      <c r="I266" s="203"/>
      <c r="J266" s="204">
        <f>ROUND(I266*H266,2)</f>
        <v>0</v>
      </c>
      <c r="K266" s="200" t="s">
        <v>19</v>
      </c>
      <c r="L266" s="46"/>
      <c r="M266" s="205" t="s">
        <v>19</v>
      </c>
      <c r="N266" s="206" t="s">
        <v>40</v>
      </c>
      <c r="O266" s="86"/>
      <c r="P266" s="207">
        <f>O266*H266</f>
        <v>0</v>
      </c>
      <c r="Q266" s="207">
        <v>0</v>
      </c>
      <c r="R266" s="207">
        <f>Q266*H266</f>
        <v>0</v>
      </c>
      <c r="S266" s="207">
        <v>0</v>
      </c>
      <c r="T266" s="208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09" t="s">
        <v>216</v>
      </c>
      <c r="AT266" s="209" t="s">
        <v>181</v>
      </c>
      <c r="AU266" s="209" t="s">
        <v>77</v>
      </c>
      <c r="AY266" s="19" t="s">
        <v>180</v>
      </c>
      <c r="BE266" s="210">
        <f>IF(N266="základní",J266,0)</f>
        <v>0</v>
      </c>
      <c r="BF266" s="210">
        <f>IF(N266="snížená",J266,0)</f>
        <v>0</v>
      </c>
      <c r="BG266" s="210">
        <f>IF(N266="zákl. přenesená",J266,0)</f>
        <v>0</v>
      </c>
      <c r="BH266" s="210">
        <f>IF(N266="sníž. přenesená",J266,0)</f>
        <v>0</v>
      </c>
      <c r="BI266" s="210">
        <f>IF(N266="nulová",J266,0)</f>
        <v>0</v>
      </c>
      <c r="BJ266" s="19" t="s">
        <v>77</v>
      </c>
      <c r="BK266" s="210">
        <f>ROUND(I266*H266,2)</f>
        <v>0</v>
      </c>
      <c r="BL266" s="19" t="s">
        <v>216</v>
      </c>
      <c r="BM266" s="209" t="s">
        <v>1544</v>
      </c>
    </row>
    <row r="267" s="2" customFormat="1">
      <c r="A267" s="40"/>
      <c r="B267" s="41"/>
      <c r="C267" s="42"/>
      <c r="D267" s="213" t="s">
        <v>217</v>
      </c>
      <c r="E267" s="42"/>
      <c r="F267" s="234" t="s">
        <v>2162</v>
      </c>
      <c r="G267" s="42"/>
      <c r="H267" s="42"/>
      <c r="I267" s="235"/>
      <c r="J267" s="42"/>
      <c r="K267" s="42"/>
      <c r="L267" s="46"/>
      <c r="M267" s="236"/>
      <c r="N267" s="237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217</v>
      </c>
      <c r="AU267" s="19" t="s">
        <v>77</v>
      </c>
    </row>
    <row r="268" s="2" customFormat="1" ht="24.15" customHeight="1">
      <c r="A268" s="40"/>
      <c r="B268" s="41"/>
      <c r="C268" s="198" t="s">
        <v>705</v>
      </c>
      <c r="D268" s="198" t="s">
        <v>181</v>
      </c>
      <c r="E268" s="199" t="s">
        <v>2163</v>
      </c>
      <c r="F268" s="200" t="s">
        <v>2164</v>
      </c>
      <c r="G268" s="201" t="s">
        <v>385</v>
      </c>
      <c r="H268" s="202">
        <v>20</v>
      </c>
      <c r="I268" s="203"/>
      <c r="J268" s="204">
        <f>ROUND(I268*H268,2)</f>
        <v>0</v>
      </c>
      <c r="K268" s="200" t="s">
        <v>19</v>
      </c>
      <c r="L268" s="46"/>
      <c r="M268" s="205" t="s">
        <v>19</v>
      </c>
      <c r="N268" s="206" t="s">
        <v>40</v>
      </c>
      <c r="O268" s="86"/>
      <c r="P268" s="207">
        <f>O268*H268</f>
        <v>0</v>
      </c>
      <c r="Q268" s="207">
        <v>0</v>
      </c>
      <c r="R268" s="207">
        <f>Q268*H268</f>
        <v>0</v>
      </c>
      <c r="S268" s="207">
        <v>0</v>
      </c>
      <c r="T268" s="208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09" t="s">
        <v>216</v>
      </c>
      <c r="AT268" s="209" t="s">
        <v>181</v>
      </c>
      <c r="AU268" s="209" t="s">
        <v>77</v>
      </c>
      <c r="AY268" s="19" t="s">
        <v>180</v>
      </c>
      <c r="BE268" s="210">
        <f>IF(N268="základní",J268,0)</f>
        <v>0</v>
      </c>
      <c r="BF268" s="210">
        <f>IF(N268="snížená",J268,0)</f>
        <v>0</v>
      </c>
      <c r="BG268" s="210">
        <f>IF(N268="zákl. přenesená",J268,0)</f>
        <v>0</v>
      </c>
      <c r="BH268" s="210">
        <f>IF(N268="sníž. přenesená",J268,0)</f>
        <v>0</v>
      </c>
      <c r="BI268" s="210">
        <f>IF(N268="nulová",J268,0)</f>
        <v>0</v>
      </c>
      <c r="BJ268" s="19" t="s">
        <v>77</v>
      </c>
      <c r="BK268" s="210">
        <f>ROUND(I268*H268,2)</f>
        <v>0</v>
      </c>
      <c r="BL268" s="19" t="s">
        <v>216</v>
      </c>
      <c r="BM268" s="209" t="s">
        <v>1059</v>
      </c>
    </row>
    <row r="269" s="2" customFormat="1">
      <c r="A269" s="40"/>
      <c r="B269" s="41"/>
      <c r="C269" s="42"/>
      <c r="D269" s="213" t="s">
        <v>217</v>
      </c>
      <c r="E269" s="42"/>
      <c r="F269" s="234" t="s">
        <v>1670</v>
      </c>
      <c r="G269" s="42"/>
      <c r="H269" s="42"/>
      <c r="I269" s="235"/>
      <c r="J269" s="42"/>
      <c r="K269" s="42"/>
      <c r="L269" s="46"/>
      <c r="M269" s="236"/>
      <c r="N269" s="237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217</v>
      </c>
      <c r="AU269" s="19" t="s">
        <v>77</v>
      </c>
    </row>
    <row r="270" s="2" customFormat="1" ht="16.5" customHeight="1">
      <c r="A270" s="40"/>
      <c r="B270" s="41"/>
      <c r="C270" s="198" t="s">
        <v>998</v>
      </c>
      <c r="D270" s="198" t="s">
        <v>181</v>
      </c>
      <c r="E270" s="199" t="s">
        <v>2165</v>
      </c>
      <c r="F270" s="200" t="s">
        <v>2166</v>
      </c>
      <c r="G270" s="201" t="s">
        <v>1556</v>
      </c>
      <c r="H270" s="202">
        <v>1</v>
      </c>
      <c r="I270" s="203"/>
      <c r="J270" s="204">
        <f>ROUND(I270*H270,2)</f>
        <v>0</v>
      </c>
      <c r="K270" s="200" t="s">
        <v>19</v>
      </c>
      <c r="L270" s="46"/>
      <c r="M270" s="205" t="s">
        <v>19</v>
      </c>
      <c r="N270" s="206" t="s">
        <v>40</v>
      </c>
      <c r="O270" s="86"/>
      <c r="P270" s="207">
        <f>O270*H270</f>
        <v>0</v>
      </c>
      <c r="Q270" s="207">
        <v>0</v>
      </c>
      <c r="R270" s="207">
        <f>Q270*H270</f>
        <v>0</v>
      </c>
      <c r="S270" s="207">
        <v>0</v>
      </c>
      <c r="T270" s="208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09" t="s">
        <v>216</v>
      </c>
      <c r="AT270" s="209" t="s">
        <v>181</v>
      </c>
      <c r="AU270" s="209" t="s">
        <v>77</v>
      </c>
      <c r="AY270" s="19" t="s">
        <v>180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9" t="s">
        <v>77</v>
      </c>
      <c r="BK270" s="210">
        <f>ROUND(I270*H270,2)</f>
        <v>0</v>
      </c>
      <c r="BL270" s="19" t="s">
        <v>216</v>
      </c>
      <c r="BM270" s="209" t="s">
        <v>1064</v>
      </c>
    </row>
    <row r="271" s="2" customFormat="1" ht="24.15" customHeight="1">
      <c r="A271" s="40"/>
      <c r="B271" s="41"/>
      <c r="C271" s="198" t="s">
        <v>711</v>
      </c>
      <c r="D271" s="198" t="s">
        <v>181</v>
      </c>
      <c r="E271" s="199" t="s">
        <v>2167</v>
      </c>
      <c r="F271" s="200" t="s">
        <v>2168</v>
      </c>
      <c r="G271" s="201" t="s">
        <v>716</v>
      </c>
      <c r="H271" s="202">
        <v>1</v>
      </c>
      <c r="I271" s="203"/>
      <c r="J271" s="204">
        <f>ROUND(I271*H271,2)</f>
        <v>0</v>
      </c>
      <c r="K271" s="200" t="s">
        <v>19</v>
      </c>
      <c r="L271" s="46"/>
      <c r="M271" s="205" t="s">
        <v>19</v>
      </c>
      <c r="N271" s="206" t="s">
        <v>40</v>
      </c>
      <c r="O271" s="86"/>
      <c r="P271" s="207">
        <f>O271*H271</f>
        <v>0</v>
      </c>
      <c r="Q271" s="207">
        <v>0</v>
      </c>
      <c r="R271" s="207">
        <f>Q271*H271</f>
        <v>0</v>
      </c>
      <c r="S271" s="207">
        <v>0</v>
      </c>
      <c r="T271" s="208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09" t="s">
        <v>216</v>
      </c>
      <c r="AT271" s="209" t="s">
        <v>181</v>
      </c>
      <c r="AU271" s="209" t="s">
        <v>77</v>
      </c>
      <c r="AY271" s="19" t="s">
        <v>180</v>
      </c>
      <c r="BE271" s="210">
        <f>IF(N271="základní",J271,0)</f>
        <v>0</v>
      </c>
      <c r="BF271" s="210">
        <f>IF(N271="snížená",J271,0)</f>
        <v>0</v>
      </c>
      <c r="BG271" s="210">
        <f>IF(N271="zákl. přenesená",J271,0)</f>
        <v>0</v>
      </c>
      <c r="BH271" s="210">
        <f>IF(N271="sníž. přenesená",J271,0)</f>
        <v>0</v>
      </c>
      <c r="BI271" s="210">
        <f>IF(N271="nulová",J271,0)</f>
        <v>0</v>
      </c>
      <c r="BJ271" s="19" t="s">
        <v>77</v>
      </c>
      <c r="BK271" s="210">
        <f>ROUND(I271*H271,2)</f>
        <v>0</v>
      </c>
      <c r="BL271" s="19" t="s">
        <v>216</v>
      </c>
      <c r="BM271" s="209" t="s">
        <v>1077</v>
      </c>
    </row>
    <row r="272" s="2" customFormat="1" ht="21.75" customHeight="1">
      <c r="A272" s="40"/>
      <c r="B272" s="41"/>
      <c r="C272" s="198" t="s">
        <v>1010</v>
      </c>
      <c r="D272" s="198" t="s">
        <v>181</v>
      </c>
      <c r="E272" s="199" t="s">
        <v>2169</v>
      </c>
      <c r="F272" s="200" t="s">
        <v>2170</v>
      </c>
      <c r="G272" s="201" t="s">
        <v>716</v>
      </c>
      <c r="H272" s="202">
        <v>2</v>
      </c>
      <c r="I272" s="203"/>
      <c r="J272" s="204">
        <f>ROUND(I272*H272,2)</f>
        <v>0</v>
      </c>
      <c r="K272" s="200" t="s">
        <v>19</v>
      </c>
      <c r="L272" s="46"/>
      <c r="M272" s="205" t="s">
        <v>19</v>
      </c>
      <c r="N272" s="206" t="s">
        <v>40</v>
      </c>
      <c r="O272" s="86"/>
      <c r="P272" s="207">
        <f>O272*H272</f>
        <v>0</v>
      </c>
      <c r="Q272" s="207">
        <v>0</v>
      </c>
      <c r="R272" s="207">
        <f>Q272*H272</f>
        <v>0</v>
      </c>
      <c r="S272" s="207">
        <v>0</v>
      </c>
      <c r="T272" s="208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09" t="s">
        <v>216</v>
      </c>
      <c r="AT272" s="209" t="s">
        <v>181</v>
      </c>
      <c r="AU272" s="209" t="s">
        <v>77</v>
      </c>
      <c r="AY272" s="19" t="s">
        <v>180</v>
      </c>
      <c r="BE272" s="210">
        <f>IF(N272="základní",J272,0)</f>
        <v>0</v>
      </c>
      <c r="BF272" s="210">
        <f>IF(N272="snížená",J272,0)</f>
        <v>0</v>
      </c>
      <c r="BG272" s="210">
        <f>IF(N272="zákl. přenesená",J272,0)</f>
        <v>0</v>
      </c>
      <c r="BH272" s="210">
        <f>IF(N272="sníž. přenesená",J272,0)</f>
        <v>0</v>
      </c>
      <c r="BI272" s="210">
        <f>IF(N272="nulová",J272,0)</f>
        <v>0</v>
      </c>
      <c r="BJ272" s="19" t="s">
        <v>77</v>
      </c>
      <c r="BK272" s="210">
        <f>ROUND(I272*H272,2)</f>
        <v>0</v>
      </c>
      <c r="BL272" s="19" t="s">
        <v>216</v>
      </c>
      <c r="BM272" s="209" t="s">
        <v>1068</v>
      </c>
    </row>
    <row r="273" s="2" customFormat="1" ht="21.75" customHeight="1">
      <c r="A273" s="40"/>
      <c r="B273" s="41"/>
      <c r="C273" s="198" t="s">
        <v>717</v>
      </c>
      <c r="D273" s="198" t="s">
        <v>181</v>
      </c>
      <c r="E273" s="199" t="s">
        <v>2171</v>
      </c>
      <c r="F273" s="200" t="s">
        <v>2172</v>
      </c>
      <c r="G273" s="201" t="s">
        <v>1556</v>
      </c>
      <c r="H273" s="202">
        <v>1</v>
      </c>
      <c r="I273" s="203"/>
      <c r="J273" s="204">
        <f>ROUND(I273*H273,2)</f>
        <v>0</v>
      </c>
      <c r="K273" s="200" t="s">
        <v>19</v>
      </c>
      <c r="L273" s="46"/>
      <c r="M273" s="205" t="s">
        <v>19</v>
      </c>
      <c r="N273" s="206" t="s">
        <v>40</v>
      </c>
      <c r="O273" s="86"/>
      <c r="P273" s="207">
        <f>O273*H273</f>
        <v>0</v>
      </c>
      <c r="Q273" s="207">
        <v>0</v>
      </c>
      <c r="R273" s="207">
        <f>Q273*H273</f>
        <v>0</v>
      </c>
      <c r="S273" s="207">
        <v>0</v>
      </c>
      <c r="T273" s="208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09" t="s">
        <v>216</v>
      </c>
      <c r="AT273" s="209" t="s">
        <v>181</v>
      </c>
      <c r="AU273" s="209" t="s">
        <v>77</v>
      </c>
      <c r="AY273" s="19" t="s">
        <v>180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9" t="s">
        <v>77</v>
      </c>
      <c r="BK273" s="210">
        <f>ROUND(I273*H273,2)</f>
        <v>0</v>
      </c>
      <c r="BL273" s="19" t="s">
        <v>216</v>
      </c>
      <c r="BM273" s="209" t="s">
        <v>1082</v>
      </c>
    </row>
    <row r="274" s="2" customFormat="1">
      <c r="A274" s="40"/>
      <c r="B274" s="41"/>
      <c r="C274" s="42"/>
      <c r="D274" s="213" t="s">
        <v>217</v>
      </c>
      <c r="E274" s="42"/>
      <c r="F274" s="234" t="s">
        <v>2173</v>
      </c>
      <c r="G274" s="42"/>
      <c r="H274" s="42"/>
      <c r="I274" s="235"/>
      <c r="J274" s="42"/>
      <c r="K274" s="42"/>
      <c r="L274" s="46"/>
      <c r="M274" s="236"/>
      <c r="N274" s="237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217</v>
      </c>
      <c r="AU274" s="19" t="s">
        <v>77</v>
      </c>
    </row>
    <row r="275" s="2" customFormat="1" ht="33" customHeight="1">
      <c r="A275" s="40"/>
      <c r="B275" s="41"/>
      <c r="C275" s="198" t="s">
        <v>1049</v>
      </c>
      <c r="D275" s="198" t="s">
        <v>181</v>
      </c>
      <c r="E275" s="199" t="s">
        <v>2174</v>
      </c>
      <c r="F275" s="200" t="s">
        <v>2175</v>
      </c>
      <c r="G275" s="201" t="s">
        <v>716</v>
      </c>
      <c r="H275" s="202">
        <v>1</v>
      </c>
      <c r="I275" s="203"/>
      <c r="J275" s="204">
        <f>ROUND(I275*H275,2)</f>
        <v>0</v>
      </c>
      <c r="K275" s="200" t="s">
        <v>19</v>
      </c>
      <c r="L275" s="46"/>
      <c r="M275" s="205" t="s">
        <v>19</v>
      </c>
      <c r="N275" s="206" t="s">
        <v>40</v>
      </c>
      <c r="O275" s="86"/>
      <c r="P275" s="207">
        <f>O275*H275</f>
        <v>0</v>
      </c>
      <c r="Q275" s="207">
        <v>0</v>
      </c>
      <c r="R275" s="207">
        <f>Q275*H275</f>
        <v>0</v>
      </c>
      <c r="S275" s="207">
        <v>0</v>
      </c>
      <c r="T275" s="208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09" t="s">
        <v>216</v>
      </c>
      <c r="AT275" s="209" t="s">
        <v>181</v>
      </c>
      <c r="AU275" s="209" t="s">
        <v>77</v>
      </c>
      <c r="AY275" s="19" t="s">
        <v>180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9" t="s">
        <v>77</v>
      </c>
      <c r="BK275" s="210">
        <f>ROUND(I275*H275,2)</f>
        <v>0</v>
      </c>
      <c r="BL275" s="19" t="s">
        <v>216</v>
      </c>
      <c r="BM275" s="209" t="s">
        <v>1095</v>
      </c>
    </row>
    <row r="276" s="2" customFormat="1" ht="16.5" customHeight="1">
      <c r="A276" s="40"/>
      <c r="B276" s="41"/>
      <c r="C276" s="198" t="s">
        <v>721</v>
      </c>
      <c r="D276" s="198" t="s">
        <v>181</v>
      </c>
      <c r="E276" s="199" t="s">
        <v>2176</v>
      </c>
      <c r="F276" s="200" t="s">
        <v>2177</v>
      </c>
      <c r="G276" s="201" t="s">
        <v>716</v>
      </c>
      <c r="H276" s="202">
        <v>1</v>
      </c>
      <c r="I276" s="203"/>
      <c r="J276" s="204">
        <f>ROUND(I276*H276,2)</f>
        <v>0</v>
      </c>
      <c r="K276" s="200" t="s">
        <v>19</v>
      </c>
      <c r="L276" s="46"/>
      <c r="M276" s="205" t="s">
        <v>19</v>
      </c>
      <c r="N276" s="206" t="s">
        <v>40</v>
      </c>
      <c r="O276" s="86"/>
      <c r="P276" s="207">
        <f>O276*H276</f>
        <v>0</v>
      </c>
      <c r="Q276" s="207">
        <v>0</v>
      </c>
      <c r="R276" s="207">
        <f>Q276*H276</f>
        <v>0</v>
      </c>
      <c r="S276" s="207">
        <v>0</v>
      </c>
      <c r="T276" s="208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09" t="s">
        <v>216</v>
      </c>
      <c r="AT276" s="209" t="s">
        <v>181</v>
      </c>
      <c r="AU276" s="209" t="s">
        <v>77</v>
      </c>
      <c r="AY276" s="19" t="s">
        <v>180</v>
      </c>
      <c r="BE276" s="210">
        <f>IF(N276="základní",J276,0)</f>
        <v>0</v>
      </c>
      <c r="BF276" s="210">
        <f>IF(N276="snížená",J276,0)</f>
        <v>0</v>
      </c>
      <c r="BG276" s="210">
        <f>IF(N276="zákl. přenesená",J276,0)</f>
        <v>0</v>
      </c>
      <c r="BH276" s="210">
        <f>IF(N276="sníž. přenesená",J276,0)</f>
        <v>0</v>
      </c>
      <c r="BI276" s="210">
        <f>IF(N276="nulová",J276,0)</f>
        <v>0</v>
      </c>
      <c r="BJ276" s="19" t="s">
        <v>77</v>
      </c>
      <c r="BK276" s="210">
        <f>ROUND(I276*H276,2)</f>
        <v>0</v>
      </c>
      <c r="BL276" s="19" t="s">
        <v>216</v>
      </c>
      <c r="BM276" s="209" t="s">
        <v>1099</v>
      </c>
    </row>
    <row r="277" s="2" customFormat="1">
      <c r="A277" s="40"/>
      <c r="B277" s="41"/>
      <c r="C277" s="42"/>
      <c r="D277" s="213" t="s">
        <v>217</v>
      </c>
      <c r="E277" s="42"/>
      <c r="F277" s="234" t="s">
        <v>2178</v>
      </c>
      <c r="G277" s="42"/>
      <c r="H277" s="42"/>
      <c r="I277" s="235"/>
      <c r="J277" s="42"/>
      <c r="K277" s="42"/>
      <c r="L277" s="46"/>
      <c r="M277" s="236"/>
      <c r="N277" s="237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217</v>
      </c>
      <c r="AU277" s="19" t="s">
        <v>77</v>
      </c>
    </row>
    <row r="278" s="2" customFormat="1" ht="16.5" customHeight="1">
      <c r="A278" s="40"/>
      <c r="B278" s="41"/>
      <c r="C278" s="198" t="s">
        <v>1061</v>
      </c>
      <c r="D278" s="198" t="s">
        <v>181</v>
      </c>
      <c r="E278" s="199" t="s">
        <v>2179</v>
      </c>
      <c r="F278" s="200" t="s">
        <v>2180</v>
      </c>
      <c r="G278" s="201" t="s">
        <v>716</v>
      </c>
      <c r="H278" s="202">
        <v>1</v>
      </c>
      <c r="I278" s="203"/>
      <c r="J278" s="204">
        <f>ROUND(I278*H278,2)</f>
        <v>0</v>
      </c>
      <c r="K278" s="200" t="s">
        <v>19</v>
      </c>
      <c r="L278" s="46"/>
      <c r="M278" s="205" t="s">
        <v>19</v>
      </c>
      <c r="N278" s="206" t="s">
        <v>40</v>
      </c>
      <c r="O278" s="86"/>
      <c r="P278" s="207">
        <f>O278*H278</f>
        <v>0</v>
      </c>
      <c r="Q278" s="207">
        <v>0</v>
      </c>
      <c r="R278" s="207">
        <f>Q278*H278</f>
        <v>0</v>
      </c>
      <c r="S278" s="207">
        <v>0</v>
      </c>
      <c r="T278" s="208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09" t="s">
        <v>216</v>
      </c>
      <c r="AT278" s="209" t="s">
        <v>181</v>
      </c>
      <c r="AU278" s="209" t="s">
        <v>77</v>
      </c>
      <c r="AY278" s="19" t="s">
        <v>180</v>
      </c>
      <c r="BE278" s="210">
        <f>IF(N278="základní",J278,0)</f>
        <v>0</v>
      </c>
      <c r="BF278" s="210">
        <f>IF(N278="snížená",J278,0)</f>
        <v>0</v>
      </c>
      <c r="BG278" s="210">
        <f>IF(N278="zákl. přenesená",J278,0)</f>
        <v>0</v>
      </c>
      <c r="BH278" s="210">
        <f>IF(N278="sníž. přenesená",J278,0)</f>
        <v>0</v>
      </c>
      <c r="BI278" s="210">
        <f>IF(N278="nulová",J278,0)</f>
        <v>0</v>
      </c>
      <c r="BJ278" s="19" t="s">
        <v>77</v>
      </c>
      <c r="BK278" s="210">
        <f>ROUND(I278*H278,2)</f>
        <v>0</v>
      </c>
      <c r="BL278" s="19" t="s">
        <v>216</v>
      </c>
      <c r="BM278" s="209" t="s">
        <v>1105</v>
      </c>
    </row>
    <row r="279" s="2" customFormat="1" ht="33" customHeight="1">
      <c r="A279" s="40"/>
      <c r="B279" s="41"/>
      <c r="C279" s="198" t="s">
        <v>724</v>
      </c>
      <c r="D279" s="198" t="s">
        <v>181</v>
      </c>
      <c r="E279" s="199" t="s">
        <v>2181</v>
      </c>
      <c r="F279" s="200" t="s">
        <v>2182</v>
      </c>
      <c r="G279" s="201" t="s">
        <v>385</v>
      </c>
      <c r="H279" s="202">
        <v>6</v>
      </c>
      <c r="I279" s="203"/>
      <c r="J279" s="204">
        <f>ROUND(I279*H279,2)</f>
        <v>0</v>
      </c>
      <c r="K279" s="200" t="s">
        <v>19</v>
      </c>
      <c r="L279" s="46"/>
      <c r="M279" s="205" t="s">
        <v>19</v>
      </c>
      <c r="N279" s="206" t="s">
        <v>40</v>
      </c>
      <c r="O279" s="86"/>
      <c r="P279" s="207">
        <f>O279*H279</f>
        <v>0</v>
      </c>
      <c r="Q279" s="207">
        <v>0</v>
      </c>
      <c r="R279" s="207">
        <f>Q279*H279</f>
        <v>0</v>
      </c>
      <c r="S279" s="207">
        <v>0</v>
      </c>
      <c r="T279" s="208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09" t="s">
        <v>216</v>
      </c>
      <c r="AT279" s="209" t="s">
        <v>181</v>
      </c>
      <c r="AU279" s="209" t="s">
        <v>77</v>
      </c>
      <c r="AY279" s="19" t="s">
        <v>180</v>
      </c>
      <c r="BE279" s="210">
        <f>IF(N279="základní",J279,0)</f>
        <v>0</v>
      </c>
      <c r="BF279" s="210">
        <f>IF(N279="snížená",J279,0)</f>
        <v>0</v>
      </c>
      <c r="BG279" s="210">
        <f>IF(N279="zákl. přenesená",J279,0)</f>
        <v>0</v>
      </c>
      <c r="BH279" s="210">
        <f>IF(N279="sníž. přenesená",J279,0)</f>
        <v>0</v>
      </c>
      <c r="BI279" s="210">
        <f>IF(N279="nulová",J279,0)</f>
        <v>0</v>
      </c>
      <c r="BJ279" s="19" t="s">
        <v>77</v>
      </c>
      <c r="BK279" s="210">
        <f>ROUND(I279*H279,2)</f>
        <v>0</v>
      </c>
      <c r="BL279" s="19" t="s">
        <v>216</v>
      </c>
      <c r="BM279" s="209" t="s">
        <v>1110</v>
      </c>
    </row>
    <row r="280" s="2" customFormat="1" ht="24.15" customHeight="1">
      <c r="A280" s="40"/>
      <c r="B280" s="41"/>
      <c r="C280" s="198" t="s">
        <v>1074</v>
      </c>
      <c r="D280" s="198" t="s">
        <v>181</v>
      </c>
      <c r="E280" s="199" t="s">
        <v>2183</v>
      </c>
      <c r="F280" s="200" t="s">
        <v>2184</v>
      </c>
      <c r="G280" s="201" t="s">
        <v>716</v>
      </c>
      <c r="H280" s="202">
        <v>2</v>
      </c>
      <c r="I280" s="203"/>
      <c r="J280" s="204">
        <f>ROUND(I280*H280,2)</f>
        <v>0</v>
      </c>
      <c r="K280" s="200" t="s">
        <v>19</v>
      </c>
      <c r="L280" s="46"/>
      <c r="M280" s="205" t="s">
        <v>19</v>
      </c>
      <c r="N280" s="206" t="s">
        <v>40</v>
      </c>
      <c r="O280" s="86"/>
      <c r="P280" s="207">
        <f>O280*H280</f>
        <v>0</v>
      </c>
      <c r="Q280" s="207">
        <v>0</v>
      </c>
      <c r="R280" s="207">
        <f>Q280*H280</f>
        <v>0</v>
      </c>
      <c r="S280" s="207">
        <v>0</v>
      </c>
      <c r="T280" s="208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09" t="s">
        <v>216</v>
      </c>
      <c r="AT280" s="209" t="s">
        <v>181</v>
      </c>
      <c r="AU280" s="209" t="s">
        <v>77</v>
      </c>
      <c r="AY280" s="19" t="s">
        <v>180</v>
      </c>
      <c r="BE280" s="210">
        <f>IF(N280="základní",J280,0)</f>
        <v>0</v>
      </c>
      <c r="BF280" s="210">
        <f>IF(N280="snížená",J280,0)</f>
        <v>0</v>
      </c>
      <c r="BG280" s="210">
        <f>IF(N280="zákl. přenesená",J280,0)</f>
        <v>0</v>
      </c>
      <c r="BH280" s="210">
        <f>IF(N280="sníž. přenesená",J280,0)</f>
        <v>0</v>
      </c>
      <c r="BI280" s="210">
        <f>IF(N280="nulová",J280,0)</f>
        <v>0</v>
      </c>
      <c r="BJ280" s="19" t="s">
        <v>77</v>
      </c>
      <c r="BK280" s="210">
        <f>ROUND(I280*H280,2)</f>
        <v>0</v>
      </c>
      <c r="BL280" s="19" t="s">
        <v>216</v>
      </c>
      <c r="BM280" s="209" t="s">
        <v>1116</v>
      </c>
    </row>
    <row r="281" s="2" customFormat="1" ht="16.5" customHeight="1">
      <c r="A281" s="40"/>
      <c r="B281" s="41"/>
      <c r="C281" s="198" t="s">
        <v>728</v>
      </c>
      <c r="D281" s="198" t="s">
        <v>181</v>
      </c>
      <c r="E281" s="199" t="s">
        <v>2185</v>
      </c>
      <c r="F281" s="200" t="s">
        <v>2186</v>
      </c>
      <c r="G281" s="201" t="s">
        <v>1556</v>
      </c>
      <c r="H281" s="202">
        <v>2</v>
      </c>
      <c r="I281" s="203"/>
      <c r="J281" s="204">
        <f>ROUND(I281*H281,2)</f>
        <v>0</v>
      </c>
      <c r="K281" s="200" t="s">
        <v>19</v>
      </c>
      <c r="L281" s="46"/>
      <c r="M281" s="205" t="s">
        <v>19</v>
      </c>
      <c r="N281" s="206" t="s">
        <v>40</v>
      </c>
      <c r="O281" s="86"/>
      <c r="P281" s="207">
        <f>O281*H281</f>
        <v>0</v>
      </c>
      <c r="Q281" s="207">
        <v>0</v>
      </c>
      <c r="R281" s="207">
        <f>Q281*H281</f>
        <v>0</v>
      </c>
      <c r="S281" s="207">
        <v>0</v>
      </c>
      <c r="T281" s="208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09" t="s">
        <v>216</v>
      </c>
      <c r="AT281" s="209" t="s">
        <v>181</v>
      </c>
      <c r="AU281" s="209" t="s">
        <v>77</v>
      </c>
      <c r="AY281" s="19" t="s">
        <v>180</v>
      </c>
      <c r="BE281" s="210">
        <f>IF(N281="základní",J281,0)</f>
        <v>0</v>
      </c>
      <c r="BF281" s="210">
        <f>IF(N281="snížená",J281,0)</f>
        <v>0</v>
      </c>
      <c r="BG281" s="210">
        <f>IF(N281="zákl. přenesená",J281,0)</f>
        <v>0</v>
      </c>
      <c r="BH281" s="210">
        <f>IF(N281="sníž. přenesená",J281,0)</f>
        <v>0</v>
      </c>
      <c r="BI281" s="210">
        <f>IF(N281="nulová",J281,0)</f>
        <v>0</v>
      </c>
      <c r="BJ281" s="19" t="s">
        <v>77</v>
      </c>
      <c r="BK281" s="210">
        <f>ROUND(I281*H281,2)</f>
        <v>0</v>
      </c>
      <c r="BL281" s="19" t="s">
        <v>216</v>
      </c>
      <c r="BM281" s="209" t="s">
        <v>1123</v>
      </c>
    </row>
    <row r="282" s="2" customFormat="1" ht="24.15" customHeight="1">
      <c r="A282" s="40"/>
      <c r="B282" s="41"/>
      <c r="C282" s="198" t="s">
        <v>1092</v>
      </c>
      <c r="D282" s="198" t="s">
        <v>181</v>
      </c>
      <c r="E282" s="199" t="s">
        <v>2187</v>
      </c>
      <c r="F282" s="200" t="s">
        <v>2188</v>
      </c>
      <c r="G282" s="201" t="s">
        <v>823</v>
      </c>
      <c r="H282" s="271"/>
      <c r="I282" s="203"/>
      <c r="J282" s="204">
        <f>ROUND(I282*H282,2)</f>
        <v>0</v>
      </c>
      <c r="K282" s="200" t="s">
        <v>19</v>
      </c>
      <c r="L282" s="46"/>
      <c r="M282" s="205" t="s">
        <v>19</v>
      </c>
      <c r="N282" s="206" t="s">
        <v>40</v>
      </c>
      <c r="O282" s="86"/>
      <c r="P282" s="207">
        <f>O282*H282</f>
        <v>0</v>
      </c>
      <c r="Q282" s="207">
        <v>0</v>
      </c>
      <c r="R282" s="207">
        <f>Q282*H282</f>
        <v>0</v>
      </c>
      <c r="S282" s="207">
        <v>0</v>
      </c>
      <c r="T282" s="208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09" t="s">
        <v>216</v>
      </c>
      <c r="AT282" s="209" t="s">
        <v>181</v>
      </c>
      <c r="AU282" s="209" t="s">
        <v>77</v>
      </c>
      <c r="AY282" s="19" t="s">
        <v>180</v>
      </c>
      <c r="BE282" s="210">
        <f>IF(N282="základní",J282,0)</f>
        <v>0</v>
      </c>
      <c r="BF282" s="210">
        <f>IF(N282="snížená",J282,0)</f>
        <v>0</v>
      </c>
      <c r="BG282" s="210">
        <f>IF(N282="zákl. přenesená",J282,0)</f>
        <v>0</v>
      </c>
      <c r="BH282" s="210">
        <f>IF(N282="sníž. přenesená",J282,0)</f>
        <v>0</v>
      </c>
      <c r="BI282" s="210">
        <f>IF(N282="nulová",J282,0)</f>
        <v>0</v>
      </c>
      <c r="BJ282" s="19" t="s">
        <v>77</v>
      </c>
      <c r="BK282" s="210">
        <f>ROUND(I282*H282,2)</f>
        <v>0</v>
      </c>
      <c r="BL282" s="19" t="s">
        <v>216</v>
      </c>
      <c r="BM282" s="209" t="s">
        <v>1128</v>
      </c>
    </row>
    <row r="283" s="2" customFormat="1" ht="16.5" customHeight="1">
      <c r="A283" s="40"/>
      <c r="B283" s="41"/>
      <c r="C283" s="198" t="s">
        <v>731</v>
      </c>
      <c r="D283" s="198" t="s">
        <v>181</v>
      </c>
      <c r="E283" s="199" t="s">
        <v>2189</v>
      </c>
      <c r="F283" s="200" t="s">
        <v>2190</v>
      </c>
      <c r="G283" s="201" t="s">
        <v>2191</v>
      </c>
      <c r="H283" s="202">
        <v>1</v>
      </c>
      <c r="I283" s="203"/>
      <c r="J283" s="204">
        <f>ROUND(I283*H283,2)</f>
        <v>0</v>
      </c>
      <c r="K283" s="200" t="s">
        <v>19</v>
      </c>
      <c r="L283" s="46"/>
      <c r="M283" s="205" t="s">
        <v>19</v>
      </c>
      <c r="N283" s="206" t="s">
        <v>40</v>
      </c>
      <c r="O283" s="86"/>
      <c r="P283" s="207">
        <f>O283*H283</f>
        <v>0</v>
      </c>
      <c r="Q283" s="207">
        <v>0</v>
      </c>
      <c r="R283" s="207">
        <f>Q283*H283</f>
        <v>0</v>
      </c>
      <c r="S283" s="207">
        <v>0</v>
      </c>
      <c r="T283" s="208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09" t="s">
        <v>216</v>
      </c>
      <c r="AT283" s="209" t="s">
        <v>181</v>
      </c>
      <c r="AU283" s="209" t="s">
        <v>77</v>
      </c>
      <c r="AY283" s="19" t="s">
        <v>180</v>
      </c>
      <c r="BE283" s="210">
        <f>IF(N283="základní",J283,0)</f>
        <v>0</v>
      </c>
      <c r="BF283" s="210">
        <f>IF(N283="snížená",J283,0)</f>
        <v>0</v>
      </c>
      <c r="BG283" s="210">
        <f>IF(N283="zákl. přenesená",J283,0)</f>
        <v>0</v>
      </c>
      <c r="BH283" s="210">
        <f>IF(N283="sníž. přenesená",J283,0)</f>
        <v>0</v>
      </c>
      <c r="BI283" s="210">
        <f>IF(N283="nulová",J283,0)</f>
        <v>0</v>
      </c>
      <c r="BJ283" s="19" t="s">
        <v>77</v>
      </c>
      <c r="BK283" s="210">
        <f>ROUND(I283*H283,2)</f>
        <v>0</v>
      </c>
      <c r="BL283" s="19" t="s">
        <v>216</v>
      </c>
      <c r="BM283" s="209" t="s">
        <v>1133</v>
      </c>
    </row>
    <row r="284" s="11" customFormat="1" ht="25.92" customHeight="1">
      <c r="A284" s="11"/>
      <c r="B284" s="184"/>
      <c r="C284" s="185"/>
      <c r="D284" s="186" t="s">
        <v>68</v>
      </c>
      <c r="E284" s="187" t="s">
        <v>2192</v>
      </c>
      <c r="F284" s="187" t="s">
        <v>2193</v>
      </c>
      <c r="G284" s="185"/>
      <c r="H284" s="185"/>
      <c r="I284" s="188"/>
      <c r="J284" s="189">
        <f>BK284</f>
        <v>0</v>
      </c>
      <c r="K284" s="185"/>
      <c r="L284" s="190"/>
      <c r="M284" s="191"/>
      <c r="N284" s="192"/>
      <c r="O284" s="192"/>
      <c r="P284" s="193">
        <f>SUM(P285:P291)</f>
        <v>0</v>
      </c>
      <c r="Q284" s="192"/>
      <c r="R284" s="193">
        <f>SUM(R285:R291)</f>
        <v>0</v>
      </c>
      <c r="S284" s="192"/>
      <c r="T284" s="194">
        <f>SUM(T285:T291)</f>
        <v>0</v>
      </c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R284" s="195" t="s">
        <v>79</v>
      </c>
      <c r="AT284" s="196" t="s">
        <v>68</v>
      </c>
      <c r="AU284" s="196" t="s">
        <v>69</v>
      </c>
      <c r="AY284" s="195" t="s">
        <v>180</v>
      </c>
      <c r="BK284" s="197">
        <f>SUM(BK285:BK291)</f>
        <v>0</v>
      </c>
    </row>
    <row r="285" s="2" customFormat="1" ht="33" customHeight="1">
      <c r="A285" s="40"/>
      <c r="B285" s="41"/>
      <c r="C285" s="198" t="s">
        <v>1102</v>
      </c>
      <c r="D285" s="198" t="s">
        <v>181</v>
      </c>
      <c r="E285" s="199" t="s">
        <v>2194</v>
      </c>
      <c r="F285" s="200" t="s">
        <v>2195</v>
      </c>
      <c r="G285" s="201" t="s">
        <v>1701</v>
      </c>
      <c r="H285" s="202">
        <v>1</v>
      </c>
      <c r="I285" s="203"/>
      <c r="J285" s="204">
        <f>ROUND(I285*H285,2)</f>
        <v>0</v>
      </c>
      <c r="K285" s="200" t="s">
        <v>19</v>
      </c>
      <c r="L285" s="46"/>
      <c r="M285" s="205" t="s">
        <v>19</v>
      </c>
      <c r="N285" s="206" t="s">
        <v>40</v>
      </c>
      <c r="O285" s="86"/>
      <c r="P285" s="207">
        <f>O285*H285</f>
        <v>0</v>
      </c>
      <c r="Q285" s="207">
        <v>0</v>
      </c>
      <c r="R285" s="207">
        <f>Q285*H285</f>
        <v>0</v>
      </c>
      <c r="S285" s="207">
        <v>0</v>
      </c>
      <c r="T285" s="208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09" t="s">
        <v>216</v>
      </c>
      <c r="AT285" s="209" t="s">
        <v>181</v>
      </c>
      <c r="AU285" s="209" t="s">
        <v>77</v>
      </c>
      <c r="AY285" s="19" t="s">
        <v>180</v>
      </c>
      <c r="BE285" s="210">
        <f>IF(N285="základní",J285,0)</f>
        <v>0</v>
      </c>
      <c r="BF285" s="210">
        <f>IF(N285="snížená",J285,0)</f>
        <v>0</v>
      </c>
      <c r="BG285" s="210">
        <f>IF(N285="zákl. přenesená",J285,0)</f>
        <v>0</v>
      </c>
      <c r="BH285" s="210">
        <f>IF(N285="sníž. přenesená",J285,0)</f>
        <v>0</v>
      </c>
      <c r="BI285" s="210">
        <f>IF(N285="nulová",J285,0)</f>
        <v>0</v>
      </c>
      <c r="BJ285" s="19" t="s">
        <v>77</v>
      </c>
      <c r="BK285" s="210">
        <f>ROUND(I285*H285,2)</f>
        <v>0</v>
      </c>
      <c r="BL285" s="19" t="s">
        <v>216</v>
      </c>
      <c r="BM285" s="209" t="s">
        <v>1137</v>
      </c>
    </row>
    <row r="286" s="2" customFormat="1">
      <c r="A286" s="40"/>
      <c r="B286" s="41"/>
      <c r="C286" s="42"/>
      <c r="D286" s="213" t="s">
        <v>217</v>
      </c>
      <c r="E286" s="42"/>
      <c r="F286" s="234" t="s">
        <v>2196</v>
      </c>
      <c r="G286" s="42"/>
      <c r="H286" s="42"/>
      <c r="I286" s="235"/>
      <c r="J286" s="42"/>
      <c r="K286" s="42"/>
      <c r="L286" s="46"/>
      <c r="M286" s="236"/>
      <c r="N286" s="237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217</v>
      </c>
      <c r="AU286" s="19" t="s">
        <v>77</v>
      </c>
    </row>
    <row r="287" s="2" customFormat="1" ht="33" customHeight="1">
      <c r="A287" s="40"/>
      <c r="B287" s="41"/>
      <c r="C287" s="198" t="s">
        <v>735</v>
      </c>
      <c r="D287" s="198" t="s">
        <v>181</v>
      </c>
      <c r="E287" s="199" t="s">
        <v>2197</v>
      </c>
      <c r="F287" s="200" t="s">
        <v>2198</v>
      </c>
      <c r="G287" s="201" t="s">
        <v>716</v>
      </c>
      <c r="H287" s="202">
        <v>1</v>
      </c>
      <c r="I287" s="203"/>
      <c r="J287" s="204">
        <f>ROUND(I287*H287,2)</f>
        <v>0</v>
      </c>
      <c r="K287" s="200" t="s">
        <v>19</v>
      </c>
      <c r="L287" s="46"/>
      <c r="M287" s="205" t="s">
        <v>19</v>
      </c>
      <c r="N287" s="206" t="s">
        <v>40</v>
      </c>
      <c r="O287" s="86"/>
      <c r="P287" s="207">
        <f>O287*H287</f>
        <v>0</v>
      </c>
      <c r="Q287" s="207">
        <v>0</v>
      </c>
      <c r="R287" s="207">
        <f>Q287*H287</f>
        <v>0</v>
      </c>
      <c r="S287" s="207">
        <v>0</v>
      </c>
      <c r="T287" s="208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09" t="s">
        <v>216</v>
      </c>
      <c r="AT287" s="209" t="s">
        <v>181</v>
      </c>
      <c r="AU287" s="209" t="s">
        <v>77</v>
      </c>
      <c r="AY287" s="19" t="s">
        <v>180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9" t="s">
        <v>77</v>
      </c>
      <c r="BK287" s="210">
        <f>ROUND(I287*H287,2)</f>
        <v>0</v>
      </c>
      <c r="BL287" s="19" t="s">
        <v>216</v>
      </c>
      <c r="BM287" s="209" t="s">
        <v>1140</v>
      </c>
    </row>
    <row r="288" s="2" customFormat="1" ht="24.15" customHeight="1">
      <c r="A288" s="40"/>
      <c r="B288" s="41"/>
      <c r="C288" s="198" t="s">
        <v>1113</v>
      </c>
      <c r="D288" s="198" t="s">
        <v>181</v>
      </c>
      <c r="E288" s="199" t="s">
        <v>2199</v>
      </c>
      <c r="F288" s="200" t="s">
        <v>2200</v>
      </c>
      <c r="G288" s="201" t="s">
        <v>716</v>
      </c>
      <c r="H288" s="202">
        <v>1</v>
      </c>
      <c r="I288" s="203"/>
      <c r="J288" s="204">
        <f>ROUND(I288*H288,2)</f>
        <v>0</v>
      </c>
      <c r="K288" s="200" t="s">
        <v>19</v>
      </c>
      <c r="L288" s="46"/>
      <c r="M288" s="205" t="s">
        <v>19</v>
      </c>
      <c r="N288" s="206" t="s">
        <v>40</v>
      </c>
      <c r="O288" s="86"/>
      <c r="P288" s="207">
        <f>O288*H288</f>
        <v>0</v>
      </c>
      <c r="Q288" s="207">
        <v>0</v>
      </c>
      <c r="R288" s="207">
        <f>Q288*H288</f>
        <v>0</v>
      </c>
      <c r="S288" s="207">
        <v>0</v>
      </c>
      <c r="T288" s="208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09" t="s">
        <v>216</v>
      </c>
      <c r="AT288" s="209" t="s">
        <v>181</v>
      </c>
      <c r="AU288" s="209" t="s">
        <v>77</v>
      </c>
      <c r="AY288" s="19" t="s">
        <v>180</v>
      </c>
      <c r="BE288" s="210">
        <f>IF(N288="základní",J288,0)</f>
        <v>0</v>
      </c>
      <c r="BF288" s="210">
        <f>IF(N288="snížená",J288,0)</f>
        <v>0</v>
      </c>
      <c r="BG288" s="210">
        <f>IF(N288="zákl. přenesená",J288,0)</f>
        <v>0</v>
      </c>
      <c r="BH288" s="210">
        <f>IF(N288="sníž. přenesená",J288,0)</f>
        <v>0</v>
      </c>
      <c r="BI288" s="210">
        <f>IF(N288="nulová",J288,0)</f>
        <v>0</v>
      </c>
      <c r="BJ288" s="19" t="s">
        <v>77</v>
      </c>
      <c r="BK288" s="210">
        <f>ROUND(I288*H288,2)</f>
        <v>0</v>
      </c>
      <c r="BL288" s="19" t="s">
        <v>216</v>
      </c>
      <c r="BM288" s="209" t="s">
        <v>1144</v>
      </c>
    </row>
    <row r="289" s="2" customFormat="1">
      <c r="A289" s="40"/>
      <c r="B289" s="41"/>
      <c r="C289" s="42"/>
      <c r="D289" s="213" t="s">
        <v>217</v>
      </c>
      <c r="E289" s="42"/>
      <c r="F289" s="234" t="s">
        <v>2201</v>
      </c>
      <c r="G289" s="42"/>
      <c r="H289" s="42"/>
      <c r="I289" s="235"/>
      <c r="J289" s="42"/>
      <c r="K289" s="42"/>
      <c r="L289" s="46"/>
      <c r="M289" s="236"/>
      <c r="N289" s="237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217</v>
      </c>
      <c r="AU289" s="19" t="s">
        <v>77</v>
      </c>
    </row>
    <row r="290" s="2" customFormat="1" ht="33" customHeight="1">
      <c r="A290" s="40"/>
      <c r="B290" s="41"/>
      <c r="C290" s="198" t="s">
        <v>738</v>
      </c>
      <c r="D290" s="198" t="s">
        <v>181</v>
      </c>
      <c r="E290" s="199" t="s">
        <v>2202</v>
      </c>
      <c r="F290" s="200" t="s">
        <v>2203</v>
      </c>
      <c r="G290" s="201" t="s">
        <v>716</v>
      </c>
      <c r="H290" s="202">
        <v>1</v>
      </c>
      <c r="I290" s="203"/>
      <c r="J290" s="204">
        <f>ROUND(I290*H290,2)</f>
        <v>0</v>
      </c>
      <c r="K290" s="200" t="s">
        <v>19</v>
      </c>
      <c r="L290" s="46"/>
      <c r="M290" s="205" t="s">
        <v>19</v>
      </c>
      <c r="N290" s="206" t="s">
        <v>40</v>
      </c>
      <c r="O290" s="86"/>
      <c r="P290" s="207">
        <f>O290*H290</f>
        <v>0</v>
      </c>
      <c r="Q290" s="207">
        <v>0</v>
      </c>
      <c r="R290" s="207">
        <f>Q290*H290</f>
        <v>0</v>
      </c>
      <c r="S290" s="207">
        <v>0</v>
      </c>
      <c r="T290" s="208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09" t="s">
        <v>216</v>
      </c>
      <c r="AT290" s="209" t="s">
        <v>181</v>
      </c>
      <c r="AU290" s="209" t="s">
        <v>77</v>
      </c>
      <c r="AY290" s="19" t="s">
        <v>180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9" t="s">
        <v>77</v>
      </c>
      <c r="BK290" s="210">
        <f>ROUND(I290*H290,2)</f>
        <v>0</v>
      </c>
      <c r="BL290" s="19" t="s">
        <v>216</v>
      </c>
      <c r="BM290" s="209" t="s">
        <v>863</v>
      </c>
    </row>
    <row r="291" s="2" customFormat="1" ht="24.15" customHeight="1">
      <c r="A291" s="40"/>
      <c r="B291" s="41"/>
      <c r="C291" s="198" t="s">
        <v>1125</v>
      </c>
      <c r="D291" s="198" t="s">
        <v>181</v>
      </c>
      <c r="E291" s="199" t="s">
        <v>2204</v>
      </c>
      <c r="F291" s="200" t="s">
        <v>2205</v>
      </c>
      <c r="G291" s="201" t="s">
        <v>823</v>
      </c>
      <c r="H291" s="271"/>
      <c r="I291" s="203"/>
      <c r="J291" s="204">
        <f>ROUND(I291*H291,2)</f>
        <v>0</v>
      </c>
      <c r="K291" s="200" t="s">
        <v>19</v>
      </c>
      <c r="L291" s="46"/>
      <c r="M291" s="205" t="s">
        <v>19</v>
      </c>
      <c r="N291" s="206" t="s">
        <v>40</v>
      </c>
      <c r="O291" s="86"/>
      <c r="P291" s="207">
        <f>O291*H291</f>
        <v>0</v>
      </c>
      <c r="Q291" s="207">
        <v>0</v>
      </c>
      <c r="R291" s="207">
        <f>Q291*H291</f>
        <v>0</v>
      </c>
      <c r="S291" s="207">
        <v>0</v>
      </c>
      <c r="T291" s="208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09" t="s">
        <v>216</v>
      </c>
      <c r="AT291" s="209" t="s">
        <v>181</v>
      </c>
      <c r="AU291" s="209" t="s">
        <v>77</v>
      </c>
      <c r="AY291" s="19" t="s">
        <v>180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9" t="s">
        <v>77</v>
      </c>
      <c r="BK291" s="210">
        <f>ROUND(I291*H291,2)</f>
        <v>0</v>
      </c>
      <c r="BL291" s="19" t="s">
        <v>216</v>
      </c>
      <c r="BM291" s="209" t="s">
        <v>1150</v>
      </c>
    </row>
    <row r="292" s="11" customFormat="1" ht="25.92" customHeight="1">
      <c r="A292" s="11"/>
      <c r="B292" s="184"/>
      <c r="C292" s="185"/>
      <c r="D292" s="186" t="s">
        <v>68</v>
      </c>
      <c r="E292" s="187" t="s">
        <v>2206</v>
      </c>
      <c r="F292" s="187" t="s">
        <v>2207</v>
      </c>
      <c r="G292" s="185"/>
      <c r="H292" s="185"/>
      <c r="I292" s="188"/>
      <c r="J292" s="189">
        <f>BK292</f>
        <v>0</v>
      </c>
      <c r="K292" s="185"/>
      <c r="L292" s="190"/>
      <c r="M292" s="191"/>
      <c r="N292" s="192"/>
      <c r="O292" s="192"/>
      <c r="P292" s="193">
        <f>SUM(P293:P338)</f>
        <v>0</v>
      </c>
      <c r="Q292" s="192"/>
      <c r="R292" s="193">
        <f>SUM(R293:R338)</f>
        <v>0</v>
      </c>
      <c r="S292" s="192"/>
      <c r="T292" s="194">
        <f>SUM(T293:T338)</f>
        <v>0</v>
      </c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R292" s="195" t="s">
        <v>79</v>
      </c>
      <c r="AT292" s="196" t="s">
        <v>68</v>
      </c>
      <c r="AU292" s="196" t="s">
        <v>69</v>
      </c>
      <c r="AY292" s="195" t="s">
        <v>180</v>
      </c>
      <c r="BK292" s="197">
        <f>SUM(BK293:BK338)</f>
        <v>0</v>
      </c>
    </row>
    <row r="293" s="2" customFormat="1" ht="16.5" customHeight="1">
      <c r="A293" s="40"/>
      <c r="B293" s="41"/>
      <c r="C293" s="198" t="s">
        <v>742</v>
      </c>
      <c r="D293" s="198" t="s">
        <v>181</v>
      </c>
      <c r="E293" s="199" t="s">
        <v>2208</v>
      </c>
      <c r="F293" s="200" t="s">
        <v>2209</v>
      </c>
      <c r="G293" s="201" t="s">
        <v>1701</v>
      </c>
      <c r="H293" s="202">
        <v>1</v>
      </c>
      <c r="I293" s="203"/>
      <c r="J293" s="204">
        <f>ROUND(I293*H293,2)</f>
        <v>0</v>
      </c>
      <c r="K293" s="200" t="s">
        <v>19</v>
      </c>
      <c r="L293" s="46"/>
      <c r="M293" s="205" t="s">
        <v>19</v>
      </c>
      <c r="N293" s="206" t="s">
        <v>40</v>
      </c>
      <c r="O293" s="86"/>
      <c r="P293" s="207">
        <f>O293*H293</f>
        <v>0</v>
      </c>
      <c r="Q293" s="207">
        <v>0</v>
      </c>
      <c r="R293" s="207">
        <f>Q293*H293</f>
        <v>0</v>
      </c>
      <c r="S293" s="207">
        <v>0</v>
      </c>
      <c r="T293" s="208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09" t="s">
        <v>216</v>
      </c>
      <c r="AT293" s="209" t="s">
        <v>181</v>
      </c>
      <c r="AU293" s="209" t="s">
        <v>77</v>
      </c>
      <c r="AY293" s="19" t="s">
        <v>180</v>
      </c>
      <c r="BE293" s="210">
        <f>IF(N293="základní",J293,0)</f>
        <v>0</v>
      </c>
      <c r="BF293" s="210">
        <f>IF(N293="snížená",J293,0)</f>
        <v>0</v>
      </c>
      <c r="BG293" s="210">
        <f>IF(N293="zákl. přenesená",J293,0)</f>
        <v>0</v>
      </c>
      <c r="BH293" s="210">
        <f>IF(N293="sníž. přenesená",J293,0)</f>
        <v>0</v>
      </c>
      <c r="BI293" s="210">
        <f>IF(N293="nulová",J293,0)</f>
        <v>0</v>
      </c>
      <c r="BJ293" s="19" t="s">
        <v>77</v>
      </c>
      <c r="BK293" s="210">
        <f>ROUND(I293*H293,2)</f>
        <v>0</v>
      </c>
      <c r="BL293" s="19" t="s">
        <v>216</v>
      </c>
      <c r="BM293" s="209" t="s">
        <v>1153</v>
      </c>
    </row>
    <row r="294" s="2" customFormat="1" ht="24.15" customHeight="1">
      <c r="A294" s="40"/>
      <c r="B294" s="41"/>
      <c r="C294" s="198" t="s">
        <v>1134</v>
      </c>
      <c r="D294" s="198" t="s">
        <v>181</v>
      </c>
      <c r="E294" s="199" t="s">
        <v>2210</v>
      </c>
      <c r="F294" s="200" t="s">
        <v>2211</v>
      </c>
      <c r="G294" s="201" t="s">
        <v>1701</v>
      </c>
      <c r="H294" s="202">
        <v>1</v>
      </c>
      <c r="I294" s="203"/>
      <c r="J294" s="204">
        <f>ROUND(I294*H294,2)</f>
        <v>0</v>
      </c>
      <c r="K294" s="200" t="s">
        <v>19</v>
      </c>
      <c r="L294" s="46"/>
      <c r="M294" s="205" t="s">
        <v>19</v>
      </c>
      <c r="N294" s="206" t="s">
        <v>40</v>
      </c>
      <c r="O294" s="86"/>
      <c r="P294" s="207">
        <f>O294*H294</f>
        <v>0</v>
      </c>
      <c r="Q294" s="207">
        <v>0</v>
      </c>
      <c r="R294" s="207">
        <f>Q294*H294</f>
        <v>0</v>
      </c>
      <c r="S294" s="207">
        <v>0</v>
      </c>
      <c r="T294" s="208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09" t="s">
        <v>216</v>
      </c>
      <c r="AT294" s="209" t="s">
        <v>181</v>
      </c>
      <c r="AU294" s="209" t="s">
        <v>77</v>
      </c>
      <c r="AY294" s="19" t="s">
        <v>180</v>
      </c>
      <c r="BE294" s="210">
        <f>IF(N294="základní",J294,0)</f>
        <v>0</v>
      </c>
      <c r="BF294" s="210">
        <f>IF(N294="snížená",J294,0)</f>
        <v>0</v>
      </c>
      <c r="BG294" s="210">
        <f>IF(N294="zákl. přenesená",J294,0)</f>
        <v>0</v>
      </c>
      <c r="BH294" s="210">
        <f>IF(N294="sníž. přenesená",J294,0)</f>
        <v>0</v>
      </c>
      <c r="BI294" s="210">
        <f>IF(N294="nulová",J294,0)</f>
        <v>0</v>
      </c>
      <c r="BJ294" s="19" t="s">
        <v>77</v>
      </c>
      <c r="BK294" s="210">
        <f>ROUND(I294*H294,2)</f>
        <v>0</v>
      </c>
      <c r="BL294" s="19" t="s">
        <v>216</v>
      </c>
      <c r="BM294" s="209" t="s">
        <v>1157</v>
      </c>
    </row>
    <row r="295" s="2" customFormat="1" ht="24.15" customHeight="1">
      <c r="A295" s="40"/>
      <c r="B295" s="41"/>
      <c r="C295" s="198" t="s">
        <v>746</v>
      </c>
      <c r="D295" s="198" t="s">
        <v>181</v>
      </c>
      <c r="E295" s="199" t="s">
        <v>2212</v>
      </c>
      <c r="F295" s="200" t="s">
        <v>2213</v>
      </c>
      <c r="G295" s="201" t="s">
        <v>1701</v>
      </c>
      <c r="H295" s="202">
        <v>1</v>
      </c>
      <c r="I295" s="203"/>
      <c r="J295" s="204">
        <f>ROUND(I295*H295,2)</f>
        <v>0</v>
      </c>
      <c r="K295" s="200" t="s">
        <v>19</v>
      </c>
      <c r="L295" s="46"/>
      <c r="M295" s="205" t="s">
        <v>19</v>
      </c>
      <c r="N295" s="206" t="s">
        <v>40</v>
      </c>
      <c r="O295" s="86"/>
      <c r="P295" s="207">
        <f>O295*H295</f>
        <v>0</v>
      </c>
      <c r="Q295" s="207">
        <v>0</v>
      </c>
      <c r="R295" s="207">
        <f>Q295*H295</f>
        <v>0</v>
      </c>
      <c r="S295" s="207">
        <v>0</v>
      </c>
      <c r="T295" s="208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09" t="s">
        <v>216</v>
      </c>
      <c r="AT295" s="209" t="s">
        <v>181</v>
      </c>
      <c r="AU295" s="209" t="s">
        <v>77</v>
      </c>
      <c r="AY295" s="19" t="s">
        <v>180</v>
      </c>
      <c r="BE295" s="210">
        <f>IF(N295="základní",J295,0)</f>
        <v>0</v>
      </c>
      <c r="BF295" s="210">
        <f>IF(N295="snížená",J295,0)</f>
        <v>0</v>
      </c>
      <c r="BG295" s="210">
        <f>IF(N295="zákl. přenesená",J295,0)</f>
        <v>0</v>
      </c>
      <c r="BH295" s="210">
        <f>IF(N295="sníž. přenesená",J295,0)</f>
        <v>0</v>
      </c>
      <c r="BI295" s="210">
        <f>IF(N295="nulová",J295,0)</f>
        <v>0</v>
      </c>
      <c r="BJ295" s="19" t="s">
        <v>77</v>
      </c>
      <c r="BK295" s="210">
        <f>ROUND(I295*H295,2)</f>
        <v>0</v>
      </c>
      <c r="BL295" s="19" t="s">
        <v>216</v>
      </c>
      <c r="BM295" s="209" t="s">
        <v>1160</v>
      </c>
    </row>
    <row r="296" s="2" customFormat="1" ht="16.5" customHeight="1">
      <c r="A296" s="40"/>
      <c r="B296" s="41"/>
      <c r="C296" s="198" t="s">
        <v>1141</v>
      </c>
      <c r="D296" s="198" t="s">
        <v>181</v>
      </c>
      <c r="E296" s="199" t="s">
        <v>2214</v>
      </c>
      <c r="F296" s="200" t="s">
        <v>2215</v>
      </c>
      <c r="G296" s="201" t="s">
        <v>1701</v>
      </c>
      <c r="H296" s="202">
        <v>2</v>
      </c>
      <c r="I296" s="203"/>
      <c r="J296" s="204">
        <f>ROUND(I296*H296,2)</f>
        <v>0</v>
      </c>
      <c r="K296" s="200" t="s">
        <v>19</v>
      </c>
      <c r="L296" s="46"/>
      <c r="M296" s="205" t="s">
        <v>19</v>
      </c>
      <c r="N296" s="206" t="s">
        <v>40</v>
      </c>
      <c r="O296" s="86"/>
      <c r="P296" s="207">
        <f>O296*H296</f>
        <v>0</v>
      </c>
      <c r="Q296" s="207">
        <v>0</v>
      </c>
      <c r="R296" s="207">
        <f>Q296*H296</f>
        <v>0</v>
      </c>
      <c r="S296" s="207">
        <v>0</v>
      </c>
      <c r="T296" s="208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09" t="s">
        <v>216</v>
      </c>
      <c r="AT296" s="209" t="s">
        <v>181</v>
      </c>
      <c r="AU296" s="209" t="s">
        <v>77</v>
      </c>
      <c r="AY296" s="19" t="s">
        <v>180</v>
      </c>
      <c r="BE296" s="210">
        <f>IF(N296="základní",J296,0)</f>
        <v>0</v>
      </c>
      <c r="BF296" s="210">
        <f>IF(N296="snížená",J296,0)</f>
        <v>0</v>
      </c>
      <c r="BG296" s="210">
        <f>IF(N296="zákl. přenesená",J296,0)</f>
        <v>0</v>
      </c>
      <c r="BH296" s="210">
        <f>IF(N296="sníž. přenesená",J296,0)</f>
        <v>0</v>
      </c>
      <c r="BI296" s="210">
        <f>IF(N296="nulová",J296,0)</f>
        <v>0</v>
      </c>
      <c r="BJ296" s="19" t="s">
        <v>77</v>
      </c>
      <c r="BK296" s="210">
        <f>ROUND(I296*H296,2)</f>
        <v>0</v>
      </c>
      <c r="BL296" s="19" t="s">
        <v>216</v>
      </c>
      <c r="BM296" s="209" t="s">
        <v>1164</v>
      </c>
    </row>
    <row r="297" s="2" customFormat="1" ht="16.5" customHeight="1">
      <c r="A297" s="40"/>
      <c r="B297" s="41"/>
      <c r="C297" s="198" t="s">
        <v>749</v>
      </c>
      <c r="D297" s="198" t="s">
        <v>181</v>
      </c>
      <c r="E297" s="199" t="s">
        <v>2216</v>
      </c>
      <c r="F297" s="200" t="s">
        <v>2217</v>
      </c>
      <c r="G297" s="201" t="s">
        <v>1556</v>
      </c>
      <c r="H297" s="202">
        <v>2</v>
      </c>
      <c r="I297" s="203"/>
      <c r="J297" s="204">
        <f>ROUND(I297*H297,2)</f>
        <v>0</v>
      </c>
      <c r="K297" s="200" t="s">
        <v>19</v>
      </c>
      <c r="L297" s="46"/>
      <c r="M297" s="205" t="s">
        <v>19</v>
      </c>
      <c r="N297" s="206" t="s">
        <v>40</v>
      </c>
      <c r="O297" s="86"/>
      <c r="P297" s="207">
        <f>O297*H297</f>
        <v>0</v>
      </c>
      <c r="Q297" s="207">
        <v>0</v>
      </c>
      <c r="R297" s="207">
        <f>Q297*H297</f>
        <v>0</v>
      </c>
      <c r="S297" s="207">
        <v>0</v>
      </c>
      <c r="T297" s="208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09" t="s">
        <v>216</v>
      </c>
      <c r="AT297" s="209" t="s">
        <v>181</v>
      </c>
      <c r="AU297" s="209" t="s">
        <v>77</v>
      </c>
      <c r="AY297" s="19" t="s">
        <v>180</v>
      </c>
      <c r="BE297" s="210">
        <f>IF(N297="základní",J297,0)</f>
        <v>0</v>
      </c>
      <c r="BF297" s="210">
        <f>IF(N297="snížená",J297,0)</f>
        <v>0</v>
      </c>
      <c r="BG297" s="210">
        <f>IF(N297="zákl. přenesená",J297,0)</f>
        <v>0</v>
      </c>
      <c r="BH297" s="210">
        <f>IF(N297="sníž. přenesená",J297,0)</f>
        <v>0</v>
      </c>
      <c r="BI297" s="210">
        <f>IF(N297="nulová",J297,0)</f>
        <v>0</v>
      </c>
      <c r="BJ297" s="19" t="s">
        <v>77</v>
      </c>
      <c r="BK297" s="210">
        <f>ROUND(I297*H297,2)</f>
        <v>0</v>
      </c>
      <c r="BL297" s="19" t="s">
        <v>216</v>
      </c>
      <c r="BM297" s="209" t="s">
        <v>1167</v>
      </c>
    </row>
    <row r="298" s="2" customFormat="1" ht="37.8" customHeight="1">
      <c r="A298" s="40"/>
      <c r="B298" s="41"/>
      <c r="C298" s="198" t="s">
        <v>1147</v>
      </c>
      <c r="D298" s="198" t="s">
        <v>181</v>
      </c>
      <c r="E298" s="199" t="s">
        <v>2218</v>
      </c>
      <c r="F298" s="200" t="s">
        <v>2219</v>
      </c>
      <c r="G298" s="201" t="s">
        <v>1701</v>
      </c>
      <c r="H298" s="202">
        <v>1</v>
      </c>
      <c r="I298" s="203"/>
      <c r="J298" s="204">
        <f>ROUND(I298*H298,2)</f>
        <v>0</v>
      </c>
      <c r="K298" s="200" t="s">
        <v>19</v>
      </c>
      <c r="L298" s="46"/>
      <c r="M298" s="205" t="s">
        <v>19</v>
      </c>
      <c r="N298" s="206" t="s">
        <v>40</v>
      </c>
      <c r="O298" s="86"/>
      <c r="P298" s="207">
        <f>O298*H298</f>
        <v>0</v>
      </c>
      <c r="Q298" s="207">
        <v>0</v>
      </c>
      <c r="R298" s="207">
        <f>Q298*H298</f>
        <v>0</v>
      </c>
      <c r="S298" s="207">
        <v>0</v>
      </c>
      <c r="T298" s="208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09" t="s">
        <v>216</v>
      </c>
      <c r="AT298" s="209" t="s">
        <v>181</v>
      </c>
      <c r="AU298" s="209" t="s">
        <v>77</v>
      </c>
      <c r="AY298" s="19" t="s">
        <v>180</v>
      </c>
      <c r="BE298" s="210">
        <f>IF(N298="základní",J298,0)</f>
        <v>0</v>
      </c>
      <c r="BF298" s="210">
        <f>IF(N298="snížená",J298,0)</f>
        <v>0</v>
      </c>
      <c r="BG298" s="210">
        <f>IF(N298="zákl. přenesená",J298,0)</f>
        <v>0</v>
      </c>
      <c r="BH298" s="210">
        <f>IF(N298="sníž. přenesená",J298,0)</f>
        <v>0</v>
      </c>
      <c r="BI298" s="210">
        <f>IF(N298="nulová",J298,0)</f>
        <v>0</v>
      </c>
      <c r="BJ298" s="19" t="s">
        <v>77</v>
      </c>
      <c r="BK298" s="210">
        <f>ROUND(I298*H298,2)</f>
        <v>0</v>
      </c>
      <c r="BL298" s="19" t="s">
        <v>216</v>
      </c>
      <c r="BM298" s="209" t="s">
        <v>1171</v>
      </c>
    </row>
    <row r="299" s="2" customFormat="1">
      <c r="A299" s="40"/>
      <c r="B299" s="41"/>
      <c r="C299" s="42"/>
      <c r="D299" s="213" t="s">
        <v>217</v>
      </c>
      <c r="E299" s="42"/>
      <c r="F299" s="234" t="s">
        <v>2220</v>
      </c>
      <c r="G299" s="42"/>
      <c r="H299" s="42"/>
      <c r="I299" s="235"/>
      <c r="J299" s="42"/>
      <c r="K299" s="42"/>
      <c r="L299" s="46"/>
      <c r="M299" s="236"/>
      <c r="N299" s="237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217</v>
      </c>
      <c r="AU299" s="19" t="s">
        <v>77</v>
      </c>
    </row>
    <row r="300" s="2" customFormat="1" ht="24.15" customHeight="1">
      <c r="A300" s="40"/>
      <c r="B300" s="41"/>
      <c r="C300" s="198" t="s">
        <v>752</v>
      </c>
      <c r="D300" s="198" t="s">
        <v>181</v>
      </c>
      <c r="E300" s="199" t="s">
        <v>2221</v>
      </c>
      <c r="F300" s="200" t="s">
        <v>2222</v>
      </c>
      <c r="G300" s="201" t="s">
        <v>1701</v>
      </c>
      <c r="H300" s="202">
        <v>10</v>
      </c>
      <c r="I300" s="203"/>
      <c r="J300" s="204">
        <f>ROUND(I300*H300,2)</f>
        <v>0</v>
      </c>
      <c r="K300" s="200" t="s">
        <v>19</v>
      </c>
      <c r="L300" s="46"/>
      <c r="M300" s="205" t="s">
        <v>19</v>
      </c>
      <c r="N300" s="206" t="s">
        <v>40</v>
      </c>
      <c r="O300" s="86"/>
      <c r="P300" s="207">
        <f>O300*H300</f>
        <v>0</v>
      </c>
      <c r="Q300" s="207">
        <v>0</v>
      </c>
      <c r="R300" s="207">
        <f>Q300*H300</f>
        <v>0</v>
      </c>
      <c r="S300" s="207">
        <v>0</v>
      </c>
      <c r="T300" s="208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09" t="s">
        <v>216</v>
      </c>
      <c r="AT300" s="209" t="s">
        <v>181</v>
      </c>
      <c r="AU300" s="209" t="s">
        <v>77</v>
      </c>
      <c r="AY300" s="19" t="s">
        <v>180</v>
      </c>
      <c r="BE300" s="210">
        <f>IF(N300="základní",J300,0)</f>
        <v>0</v>
      </c>
      <c r="BF300" s="210">
        <f>IF(N300="snížená",J300,0)</f>
        <v>0</v>
      </c>
      <c r="BG300" s="210">
        <f>IF(N300="zákl. přenesená",J300,0)</f>
        <v>0</v>
      </c>
      <c r="BH300" s="210">
        <f>IF(N300="sníž. přenesená",J300,0)</f>
        <v>0</v>
      </c>
      <c r="BI300" s="210">
        <f>IF(N300="nulová",J300,0)</f>
        <v>0</v>
      </c>
      <c r="BJ300" s="19" t="s">
        <v>77</v>
      </c>
      <c r="BK300" s="210">
        <f>ROUND(I300*H300,2)</f>
        <v>0</v>
      </c>
      <c r="BL300" s="19" t="s">
        <v>216</v>
      </c>
      <c r="BM300" s="209" t="s">
        <v>1174</v>
      </c>
    </row>
    <row r="301" s="2" customFormat="1" ht="16.5" customHeight="1">
      <c r="A301" s="40"/>
      <c r="B301" s="41"/>
      <c r="C301" s="198" t="s">
        <v>1154</v>
      </c>
      <c r="D301" s="198" t="s">
        <v>181</v>
      </c>
      <c r="E301" s="199" t="s">
        <v>2223</v>
      </c>
      <c r="F301" s="200" t="s">
        <v>2224</v>
      </c>
      <c r="G301" s="201" t="s">
        <v>1701</v>
      </c>
      <c r="H301" s="202">
        <v>1</v>
      </c>
      <c r="I301" s="203"/>
      <c r="J301" s="204">
        <f>ROUND(I301*H301,2)</f>
        <v>0</v>
      </c>
      <c r="K301" s="200" t="s">
        <v>19</v>
      </c>
      <c r="L301" s="46"/>
      <c r="M301" s="205" t="s">
        <v>19</v>
      </c>
      <c r="N301" s="206" t="s">
        <v>40</v>
      </c>
      <c r="O301" s="86"/>
      <c r="P301" s="207">
        <f>O301*H301</f>
        <v>0</v>
      </c>
      <c r="Q301" s="207">
        <v>0</v>
      </c>
      <c r="R301" s="207">
        <f>Q301*H301</f>
        <v>0</v>
      </c>
      <c r="S301" s="207">
        <v>0</v>
      </c>
      <c r="T301" s="208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09" t="s">
        <v>216</v>
      </c>
      <c r="AT301" s="209" t="s">
        <v>181</v>
      </c>
      <c r="AU301" s="209" t="s">
        <v>77</v>
      </c>
      <c r="AY301" s="19" t="s">
        <v>180</v>
      </c>
      <c r="BE301" s="210">
        <f>IF(N301="základní",J301,0)</f>
        <v>0</v>
      </c>
      <c r="BF301" s="210">
        <f>IF(N301="snížená",J301,0)</f>
        <v>0</v>
      </c>
      <c r="BG301" s="210">
        <f>IF(N301="zákl. přenesená",J301,0)</f>
        <v>0</v>
      </c>
      <c r="BH301" s="210">
        <f>IF(N301="sníž. přenesená",J301,0)</f>
        <v>0</v>
      </c>
      <c r="BI301" s="210">
        <f>IF(N301="nulová",J301,0)</f>
        <v>0</v>
      </c>
      <c r="BJ301" s="19" t="s">
        <v>77</v>
      </c>
      <c r="BK301" s="210">
        <f>ROUND(I301*H301,2)</f>
        <v>0</v>
      </c>
      <c r="BL301" s="19" t="s">
        <v>216</v>
      </c>
      <c r="BM301" s="209" t="s">
        <v>1178</v>
      </c>
    </row>
    <row r="302" s="2" customFormat="1">
      <c r="A302" s="40"/>
      <c r="B302" s="41"/>
      <c r="C302" s="42"/>
      <c r="D302" s="213" t="s">
        <v>217</v>
      </c>
      <c r="E302" s="42"/>
      <c r="F302" s="234" t="s">
        <v>2225</v>
      </c>
      <c r="G302" s="42"/>
      <c r="H302" s="42"/>
      <c r="I302" s="235"/>
      <c r="J302" s="42"/>
      <c r="K302" s="42"/>
      <c r="L302" s="46"/>
      <c r="M302" s="236"/>
      <c r="N302" s="237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217</v>
      </c>
      <c r="AU302" s="19" t="s">
        <v>77</v>
      </c>
    </row>
    <row r="303" s="2" customFormat="1" ht="24.15" customHeight="1">
      <c r="A303" s="40"/>
      <c r="B303" s="41"/>
      <c r="C303" s="198" t="s">
        <v>758</v>
      </c>
      <c r="D303" s="198" t="s">
        <v>181</v>
      </c>
      <c r="E303" s="199" t="s">
        <v>2226</v>
      </c>
      <c r="F303" s="200" t="s">
        <v>2227</v>
      </c>
      <c r="G303" s="201" t="s">
        <v>716</v>
      </c>
      <c r="H303" s="202">
        <v>2</v>
      </c>
      <c r="I303" s="203"/>
      <c r="J303" s="204">
        <f>ROUND(I303*H303,2)</f>
        <v>0</v>
      </c>
      <c r="K303" s="200" t="s">
        <v>19</v>
      </c>
      <c r="L303" s="46"/>
      <c r="M303" s="205" t="s">
        <v>19</v>
      </c>
      <c r="N303" s="206" t="s">
        <v>40</v>
      </c>
      <c r="O303" s="86"/>
      <c r="P303" s="207">
        <f>O303*H303</f>
        <v>0</v>
      </c>
      <c r="Q303" s="207">
        <v>0</v>
      </c>
      <c r="R303" s="207">
        <f>Q303*H303</f>
        <v>0</v>
      </c>
      <c r="S303" s="207">
        <v>0</v>
      </c>
      <c r="T303" s="208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09" t="s">
        <v>216</v>
      </c>
      <c r="AT303" s="209" t="s">
        <v>181</v>
      </c>
      <c r="AU303" s="209" t="s">
        <v>77</v>
      </c>
      <c r="AY303" s="19" t="s">
        <v>180</v>
      </c>
      <c r="BE303" s="210">
        <f>IF(N303="základní",J303,0)</f>
        <v>0</v>
      </c>
      <c r="BF303" s="210">
        <f>IF(N303="snížená",J303,0)</f>
        <v>0</v>
      </c>
      <c r="BG303" s="210">
        <f>IF(N303="zákl. přenesená",J303,0)</f>
        <v>0</v>
      </c>
      <c r="BH303" s="210">
        <f>IF(N303="sníž. přenesená",J303,0)</f>
        <v>0</v>
      </c>
      <c r="BI303" s="210">
        <f>IF(N303="nulová",J303,0)</f>
        <v>0</v>
      </c>
      <c r="BJ303" s="19" t="s">
        <v>77</v>
      </c>
      <c r="BK303" s="210">
        <f>ROUND(I303*H303,2)</f>
        <v>0</v>
      </c>
      <c r="BL303" s="19" t="s">
        <v>216</v>
      </c>
      <c r="BM303" s="209" t="s">
        <v>1183</v>
      </c>
    </row>
    <row r="304" s="2" customFormat="1" ht="16.5" customHeight="1">
      <c r="A304" s="40"/>
      <c r="B304" s="41"/>
      <c r="C304" s="198" t="s">
        <v>1161</v>
      </c>
      <c r="D304" s="198" t="s">
        <v>181</v>
      </c>
      <c r="E304" s="199" t="s">
        <v>2228</v>
      </c>
      <c r="F304" s="200" t="s">
        <v>2229</v>
      </c>
      <c r="G304" s="201" t="s">
        <v>716</v>
      </c>
      <c r="H304" s="202">
        <v>1</v>
      </c>
      <c r="I304" s="203"/>
      <c r="J304" s="204">
        <f>ROUND(I304*H304,2)</f>
        <v>0</v>
      </c>
      <c r="K304" s="200" t="s">
        <v>19</v>
      </c>
      <c r="L304" s="46"/>
      <c r="M304" s="205" t="s">
        <v>19</v>
      </c>
      <c r="N304" s="206" t="s">
        <v>40</v>
      </c>
      <c r="O304" s="86"/>
      <c r="P304" s="207">
        <f>O304*H304</f>
        <v>0</v>
      </c>
      <c r="Q304" s="207">
        <v>0</v>
      </c>
      <c r="R304" s="207">
        <f>Q304*H304</f>
        <v>0</v>
      </c>
      <c r="S304" s="207">
        <v>0</v>
      </c>
      <c r="T304" s="208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09" t="s">
        <v>216</v>
      </c>
      <c r="AT304" s="209" t="s">
        <v>181</v>
      </c>
      <c r="AU304" s="209" t="s">
        <v>77</v>
      </c>
      <c r="AY304" s="19" t="s">
        <v>180</v>
      </c>
      <c r="BE304" s="210">
        <f>IF(N304="základní",J304,0)</f>
        <v>0</v>
      </c>
      <c r="BF304" s="210">
        <f>IF(N304="snížená",J304,0)</f>
        <v>0</v>
      </c>
      <c r="BG304" s="210">
        <f>IF(N304="zákl. přenesená",J304,0)</f>
        <v>0</v>
      </c>
      <c r="BH304" s="210">
        <f>IF(N304="sníž. přenesená",J304,0)</f>
        <v>0</v>
      </c>
      <c r="BI304" s="210">
        <f>IF(N304="nulová",J304,0)</f>
        <v>0</v>
      </c>
      <c r="BJ304" s="19" t="s">
        <v>77</v>
      </c>
      <c r="BK304" s="210">
        <f>ROUND(I304*H304,2)</f>
        <v>0</v>
      </c>
      <c r="BL304" s="19" t="s">
        <v>216</v>
      </c>
      <c r="BM304" s="209" t="s">
        <v>1187</v>
      </c>
    </row>
    <row r="305" s="2" customFormat="1">
      <c r="A305" s="40"/>
      <c r="B305" s="41"/>
      <c r="C305" s="42"/>
      <c r="D305" s="213" t="s">
        <v>217</v>
      </c>
      <c r="E305" s="42"/>
      <c r="F305" s="234" t="s">
        <v>2230</v>
      </c>
      <c r="G305" s="42"/>
      <c r="H305" s="42"/>
      <c r="I305" s="235"/>
      <c r="J305" s="42"/>
      <c r="K305" s="42"/>
      <c r="L305" s="46"/>
      <c r="M305" s="236"/>
      <c r="N305" s="237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217</v>
      </c>
      <c r="AU305" s="19" t="s">
        <v>77</v>
      </c>
    </row>
    <row r="306" s="2" customFormat="1" ht="24.15" customHeight="1">
      <c r="A306" s="40"/>
      <c r="B306" s="41"/>
      <c r="C306" s="198" t="s">
        <v>777</v>
      </c>
      <c r="D306" s="198" t="s">
        <v>181</v>
      </c>
      <c r="E306" s="199" t="s">
        <v>2231</v>
      </c>
      <c r="F306" s="200" t="s">
        <v>2232</v>
      </c>
      <c r="G306" s="201" t="s">
        <v>716</v>
      </c>
      <c r="H306" s="202">
        <v>2</v>
      </c>
      <c r="I306" s="203"/>
      <c r="J306" s="204">
        <f>ROUND(I306*H306,2)</f>
        <v>0</v>
      </c>
      <c r="K306" s="200" t="s">
        <v>19</v>
      </c>
      <c r="L306" s="46"/>
      <c r="M306" s="205" t="s">
        <v>19</v>
      </c>
      <c r="N306" s="206" t="s">
        <v>40</v>
      </c>
      <c r="O306" s="86"/>
      <c r="P306" s="207">
        <f>O306*H306</f>
        <v>0</v>
      </c>
      <c r="Q306" s="207">
        <v>0</v>
      </c>
      <c r="R306" s="207">
        <f>Q306*H306</f>
        <v>0</v>
      </c>
      <c r="S306" s="207">
        <v>0</v>
      </c>
      <c r="T306" s="208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09" t="s">
        <v>216</v>
      </c>
      <c r="AT306" s="209" t="s">
        <v>181</v>
      </c>
      <c r="AU306" s="209" t="s">
        <v>77</v>
      </c>
      <c r="AY306" s="19" t="s">
        <v>180</v>
      </c>
      <c r="BE306" s="210">
        <f>IF(N306="základní",J306,0)</f>
        <v>0</v>
      </c>
      <c r="BF306" s="210">
        <f>IF(N306="snížená",J306,0)</f>
        <v>0</v>
      </c>
      <c r="BG306" s="210">
        <f>IF(N306="zákl. přenesená",J306,0)</f>
        <v>0</v>
      </c>
      <c r="BH306" s="210">
        <f>IF(N306="sníž. přenesená",J306,0)</f>
        <v>0</v>
      </c>
      <c r="BI306" s="210">
        <f>IF(N306="nulová",J306,0)</f>
        <v>0</v>
      </c>
      <c r="BJ306" s="19" t="s">
        <v>77</v>
      </c>
      <c r="BK306" s="210">
        <f>ROUND(I306*H306,2)</f>
        <v>0</v>
      </c>
      <c r="BL306" s="19" t="s">
        <v>216</v>
      </c>
      <c r="BM306" s="209" t="s">
        <v>1190</v>
      </c>
    </row>
    <row r="307" s="2" customFormat="1" ht="24.15" customHeight="1">
      <c r="A307" s="40"/>
      <c r="B307" s="41"/>
      <c r="C307" s="198" t="s">
        <v>1168</v>
      </c>
      <c r="D307" s="198" t="s">
        <v>181</v>
      </c>
      <c r="E307" s="199" t="s">
        <v>2233</v>
      </c>
      <c r="F307" s="200" t="s">
        <v>2234</v>
      </c>
      <c r="G307" s="201" t="s">
        <v>716</v>
      </c>
      <c r="H307" s="202">
        <v>1</v>
      </c>
      <c r="I307" s="203"/>
      <c r="J307" s="204">
        <f>ROUND(I307*H307,2)</f>
        <v>0</v>
      </c>
      <c r="K307" s="200" t="s">
        <v>19</v>
      </c>
      <c r="L307" s="46"/>
      <c r="M307" s="205" t="s">
        <v>19</v>
      </c>
      <c r="N307" s="206" t="s">
        <v>40</v>
      </c>
      <c r="O307" s="86"/>
      <c r="P307" s="207">
        <f>O307*H307</f>
        <v>0</v>
      </c>
      <c r="Q307" s="207">
        <v>0</v>
      </c>
      <c r="R307" s="207">
        <f>Q307*H307</f>
        <v>0</v>
      </c>
      <c r="S307" s="207">
        <v>0</v>
      </c>
      <c r="T307" s="208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09" t="s">
        <v>216</v>
      </c>
      <c r="AT307" s="209" t="s">
        <v>181</v>
      </c>
      <c r="AU307" s="209" t="s">
        <v>77</v>
      </c>
      <c r="AY307" s="19" t="s">
        <v>180</v>
      </c>
      <c r="BE307" s="210">
        <f>IF(N307="základní",J307,0)</f>
        <v>0</v>
      </c>
      <c r="BF307" s="210">
        <f>IF(N307="snížená",J307,0)</f>
        <v>0</v>
      </c>
      <c r="BG307" s="210">
        <f>IF(N307="zákl. přenesená",J307,0)</f>
        <v>0</v>
      </c>
      <c r="BH307" s="210">
        <f>IF(N307="sníž. přenesená",J307,0)</f>
        <v>0</v>
      </c>
      <c r="BI307" s="210">
        <f>IF(N307="nulová",J307,0)</f>
        <v>0</v>
      </c>
      <c r="BJ307" s="19" t="s">
        <v>77</v>
      </c>
      <c r="BK307" s="210">
        <f>ROUND(I307*H307,2)</f>
        <v>0</v>
      </c>
      <c r="BL307" s="19" t="s">
        <v>216</v>
      </c>
      <c r="BM307" s="209" t="s">
        <v>1194</v>
      </c>
    </row>
    <row r="308" s="2" customFormat="1">
      <c r="A308" s="40"/>
      <c r="B308" s="41"/>
      <c r="C308" s="42"/>
      <c r="D308" s="213" t="s">
        <v>217</v>
      </c>
      <c r="E308" s="42"/>
      <c r="F308" s="234" t="s">
        <v>2235</v>
      </c>
      <c r="G308" s="42"/>
      <c r="H308" s="42"/>
      <c r="I308" s="235"/>
      <c r="J308" s="42"/>
      <c r="K308" s="42"/>
      <c r="L308" s="46"/>
      <c r="M308" s="236"/>
      <c r="N308" s="237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217</v>
      </c>
      <c r="AU308" s="19" t="s">
        <v>77</v>
      </c>
    </row>
    <row r="309" s="2" customFormat="1" ht="16.5" customHeight="1">
      <c r="A309" s="40"/>
      <c r="B309" s="41"/>
      <c r="C309" s="198" t="s">
        <v>782</v>
      </c>
      <c r="D309" s="198" t="s">
        <v>181</v>
      </c>
      <c r="E309" s="199" t="s">
        <v>2236</v>
      </c>
      <c r="F309" s="200" t="s">
        <v>2237</v>
      </c>
      <c r="G309" s="201" t="s">
        <v>1701</v>
      </c>
      <c r="H309" s="202">
        <v>1</v>
      </c>
      <c r="I309" s="203"/>
      <c r="J309" s="204">
        <f>ROUND(I309*H309,2)</f>
        <v>0</v>
      </c>
      <c r="K309" s="200" t="s">
        <v>19</v>
      </c>
      <c r="L309" s="46"/>
      <c r="M309" s="205" t="s">
        <v>19</v>
      </c>
      <c r="N309" s="206" t="s">
        <v>40</v>
      </c>
      <c r="O309" s="86"/>
      <c r="P309" s="207">
        <f>O309*H309</f>
        <v>0</v>
      </c>
      <c r="Q309" s="207">
        <v>0</v>
      </c>
      <c r="R309" s="207">
        <f>Q309*H309</f>
        <v>0</v>
      </c>
      <c r="S309" s="207">
        <v>0</v>
      </c>
      <c r="T309" s="208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09" t="s">
        <v>216</v>
      </c>
      <c r="AT309" s="209" t="s">
        <v>181</v>
      </c>
      <c r="AU309" s="209" t="s">
        <v>77</v>
      </c>
      <c r="AY309" s="19" t="s">
        <v>180</v>
      </c>
      <c r="BE309" s="210">
        <f>IF(N309="základní",J309,0)</f>
        <v>0</v>
      </c>
      <c r="BF309" s="210">
        <f>IF(N309="snížená",J309,0)</f>
        <v>0</v>
      </c>
      <c r="BG309" s="210">
        <f>IF(N309="zákl. přenesená",J309,0)</f>
        <v>0</v>
      </c>
      <c r="BH309" s="210">
        <f>IF(N309="sníž. přenesená",J309,0)</f>
        <v>0</v>
      </c>
      <c r="BI309" s="210">
        <f>IF(N309="nulová",J309,0)</f>
        <v>0</v>
      </c>
      <c r="BJ309" s="19" t="s">
        <v>77</v>
      </c>
      <c r="BK309" s="210">
        <f>ROUND(I309*H309,2)</f>
        <v>0</v>
      </c>
      <c r="BL309" s="19" t="s">
        <v>216</v>
      </c>
      <c r="BM309" s="209" t="s">
        <v>1197</v>
      </c>
    </row>
    <row r="310" s="2" customFormat="1" ht="16.5" customHeight="1">
      <c r="A310" s="40"/>
      <c r="B310" s="41"/>
      <c r="C310" s="198" t="s">
        <v>1175</v>
      </c>
      <c r="D310" s="198" t="s">
        <v>181</v>
      </c>
      <c r="E310" s="199" t="s">
        <v>2238</v>
      </c>
      <c r="F310" s="200" t="s">
        <v>2239</v>
      </c>
      <c r="G310" s="201" t="s">
        <v>716</v>
      </c>
      <c r="H310" s="202">
        <v>1</v>
      </c>
      <c r="I310" s="203"/>
      <c r="J310" s="204">
        <f>ROUND(I310*H310,2)</f>
        <v>0</v>
      </c>
      <c r="K310" s="200" t="s">
        <v>19</v>
      </c>
      <c r="L310" s="46"/>
      <c r="M310" s="205" t="s">
        <v>19</v>
      </c>
      <c r="N310" s="206" t="s">
        <v>40</v>
      </c>
      <c r="O310" s="86"/>
      <c r="P310" s="207">
        <f>O310*H310</f>
        <v>0</v>
      </c>
      <c r="Q310" s="207">
        <v>0</v>
      </c>
      <c r="R310" s="207">
        <f>Q310*H310</f>
        <v>0</v>
      </c>
      <c r="S310" s="207">
        <v>0</v>
      </c>
      <c r="T310" s="208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09" t="s">
        <v>216</v>
      </c>
      <c r="AT310" s="209" t="s">
        <v>181</v>
      </c>
      <c r="AU310" s="209" t="s">
        <v>77</v>
      </c>
      <c r="AY310" s="19" t="s">
        <v>180</v>
      </c>
      <c r="BE310" s="210">
        <f>IF(N310="základní",J310,0)</f>
        <v>0</v>
      </c>
      <c r="BF310" s="210">
        <f>IF(N310="snížená",J310,0)</f>
        <v>0</v>
      </c>
      <c r="BG310" s="210">
        <f>IF(N310="zákl. přenesená",J310,0)</f>
        <v>0</v>
      </c>
      <c r="BH310" s="210">
        <f>IF(N310="sníž. přenesená",J310,0)</f>
        <v>0</v>
      </c>
      <c r="BI310" s="210">
        <f>IF(N310="nulová",J310,0)</f>
        <v>0</v>
      </c>
      <c r="BJ310" s="19" t="s">
        <v>77</v>
      </c>
      <c r="BK310" s="210">
        <f>ROUND(I310*H310,2)</f>
        <v>0</v>
      </c>
      <c r="BL310" s="19" t="s">
        <v>216</v>
      </c>
      <c r="BM310" s="209" t="s">
        <v>1201</v>
      </c>
    </row>
    <row r="311" s="2" customFormat="1" ht="16.5" customHeight="1">
      <c r="A311" s="40"/>
      <c r="B311" s="41"/>
      <c r="C311" s="198" t="s">
        <v>787</v>
      </c>
      <c r="D311" s="198" t="s">
        <v>181</v>
      </c>
      <c r="E311" s="199" t="s">
        <v>2240</v>
      </c>
      <c r="F311" s="200" t="s">
        <v>2241</v>
      </c>
      <c r="G311" s="201" t="s">
        <v>1701</v>
      </c>
      <c r="H311" s="202">
        <v>3</v>
      </c>
      <c r="I311" s="203"/>
      <c r="J311" s="204">
        <f>ROUND(I311*H311,2)</f>
        <v>0</v>
      </c>
      <c r="K311" s="200" t="s">
        <v>19</v>
      </c>
      <c r="L311" s="46"/>
      <c r="M311" s="205" t="s">
        <v>19</v>
      </c>
      <c r="N311" s="206" t="s">
        <v>40</v>
      </c>
      <c r="O311" s="86"/>
      <c r="P311" s="207">
        <f>O311*H311</f>
        <v>0</v>
      </c>
      <c r="Q311" s="207">
        <v>0</v>
      </c>
      <c r="R311" s="207">
        <f>Q311*H311</f>
        <v>0</v>
      </c>
      <c r="S311" s="207">
        <v>0</v>
      </c>
      <c r="T311" s="208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09" t="s">
        <v>216</v>
      </c>
      <c r="AT311" s="209" t="s">
        <v>181</v>
      </c>
      <c r="AU311" s="209" t="s">
        <v>77</v>
      </c>
      <c r="AY311" s="19" t="s">
        <v>180</v>
      </c>
      <c r="BE311" s="210">
        <f>IF(N311="základní",J311,0)</f>
        <v>0</v>
      </c>
      <c r="BF311" s="210">
        <f>IF(N311="snížená",J311,0)</f>
        <v>0</v>
      </c>
      <c r="BG311" s="210">
        <f>IF(N311="zákl. přenesená",J311,0)</f>
        <v>0</v>
      </c>
      <c r="BH311" s="210">
        <f>IF(N311="sníž. přenesená",J311,0)</f>
        <v>0</v>
      </c>
      <c r="BI311" s="210">
        <f>IF(N311="nulová",J311,0)</f>
        <v>0</v>
      </c>
      <c r="BJ311" s="19" t="s">
        <v>77</v>
      </c>
      <c r="BK311" s="210">
        <f>ROUND(I311*H311,2)</f>
        <v>0</v>
      </c>
      <c r="BL311" s="19" t="s">
        <v>216</v>
      </c>
      <c r="BM311" s="209" t="s">
        <v>1204</v>
      </c>
    </row>
    <row r="312" s="2" customFormat="1" ht="16.5" customHeight="1">
      <c r="A312" s="40"/>
      <c r="B312" s="41"/>
      <c r="C312" s="198" t="s">
        <v>1184</v>
      </c>
      <c r="D312" s="198" t="s">
        <v>181</v>
      </c>
      <c r="E312" s="199" t="s">
        <v>2242</v>
      </c>
      <c r="F312" s="200" t="s">
        <v>2243</v>
      </c>
      <c r="G312" s="201" t="s">
        <v>716</v>
      </c>
      <c r="H312" s="202">
        <v>2</v>
      </c>
      <c r="I312" s="203"/>
      <c r="J312" s="204">
        <f>ROUND(I312*H312,2)</f>
        <v>0</v>
      </c>
      <c r="K312" s="200" t="s">
        <v>19</v>
      </c>
      <c r="L312" s="46"/>
      <c r="M312" s="205" t="s">
        <v>19</v>
      </c>
      <c r="N312" s="206" t="s">
        <v>40</v>
      </c>
      <c r="O312" s="86"/>
      <c r="P312" s="207">
        <f>O312*H312</f>
        <v>0</v>
      </c>
      <c r="Q312" s="207">
        <v>0</v>
      </c>
      <c r="R312" s="207">
        <f>Q312*H312</f>
        <v>0</v>
      </c>
      <c r="S312" s="207">
        <v>0</v>
      </c>
      <c r="T312" s="208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09" t="s">
        <v>216</v>
      </c>
      <c r="AT312" s="209" t="s">
        <v>181</v>
      </c>
      <c r="AU312" s="209" t="s">
        <v>77</v>
      </c>
      <c r="AY312" s="19" t="s">
        <v>180</v>
      </c>
      <c r="BE312" s="210">
        <f>IF(N312="základní",J312,0)</f>
        <v>0</v>
      </c>
      <c r="BF312" s="210">
        <f>IF(N312="snížená",J312,0)</f>
        <v>0</v>
      </c>
      <c r="BG312" s="210">
        <f>IF(N312="zákl. přenesená",J312,0)</f>
        <v>0</v>
      </c>
      <c r="BH312" s="210">
        <f>IF(N312="sníž. přenesená",J312,0)</f>
        <v>0</v>
      </c>
      <c r="BI312" s="210">
        <f>IF(N312="nulová",J312,0)</f>
        <v>0</v>
      </c>
      <c r="BJ312" s="19" t="s">
        <v>77</v>
      </c>
      <c r="BK312" s="210">
        <f>ROUND(I312*H312,2)</f>
        <v>0</v>
      </c>
      <c r="BL312" s="19" t="s">
        <v>216</v>
      </c>
      <c r="BM312" s="209" t="s">
        <v>1208</v>
      </c>
    </row>
    <row r="313" s="2" customFormat="1" ht="24.15" customHeight="1">
      <c r="A313" s="40"/>
      <c r="B313" s="41"/>
      <c r="C313" s="198" t="s">
        <v>792</v>
      </c>
      <c r="D313" s="198" t="s">
        <v>181</v>
      </c>
      <c r="E313" s="199" t="s">
        <v>2244</v>
      </c>
      <c r="F313" s="200" t="s">
        <v>2245</v>
      </c>
      <c r="G313" s="201" t="s">
        <v>1556</v>
      </c>
      <c r="H313" s="202">
        <v>1</v>
      </c>
      <c r="I313" s="203"/>
      <c r="J313" s="204">
        <f>ROUND(I313*H313,2)</f>
        <v>0</v>
      </c>
      <c r="K313" s="200" t="s">
        <v>19</v>
      </c>
      <c r="L313" s="46"/>
      <c r="M313" s="205" t="s">
        <v>19</v>
      </c>
      <c r="N313" s="206" t="s">
        <v>40</v>
      </c>
      <c r="O313" s="86"/>
      <c r="P313" s="207">
        <f>O313*H313</f>
        <v>0</v>
      </c>
      <c r="Q313" s="207">
        <v>0</v>
      </c>
      <c r="R313" s="207">
        <f>Q313*H313</f>
        <v>0</v>
      </c>
      <c r="S313" s="207">
        <v>0</v>
      </c>
      <c r="T313" s="208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09" t="s">
        <v>216</v>
      </c>
      <c r="AT313" s="209" t="s">
        <v>181</v>
      </c>
      <c r="AU313" s="209" t="s">
        <v>77</v>
      </c>
      <c r="AY313" s="19" t="s">
        <v>180</v>
      </c>
      <c r="BE313" s="210">
        <f>IF(N313="základní",J313,0)</f>
        <v>0</v>
      </c>
      <c r="BF313" s="210">
        <f>IF(N313="snížená",J313,0)</f>
        <v>0</v>
      </c>
      <c r="BG313" s="210">
        <f>IF(N313="zákl. přenesená",J313,0)</f>
        <v>0</v>
      </c>
      <c r="BH313" s="210">
        <f>IF(N313="sníž. přenesená",J313,0)</f>
        <v>0</v>
      </c>
      <c r="BI313" s="210">
        <f>IF(N313="nulová",J313,0)</f>
        <v>0</v>
      </c>
      <c r="BJ313" s="19" t="s">
        <v>77</v>
      </c>
      <c r="BK313" s="210">
        <f>ROUND(I313*H313,2)</f>
        <v>0</v>
      </c>
      <c r="BL313" s="19" t="s">
        <v>216</v>
      </c>
      <c r="BM313" s="209" t="s">
        <v>1213</v>
      </c>
    </row>
    <row r="314" s="2" customFormat="1">
      <c r="A314" s="40"/>
      <c r="B314" s="41"/>
      <c r="C314" s="42"/>
      <c r="D314" s="213" t="s">
        <v>217</v>
      </c>
      <c r="E314" s="42"/>
      <c r="F314" s="234" t="s">
        <v>2246</v>
      </c>
      <c r="G314" s="42"/>
      <c r="H314" s="42"/>
      <c r="I314" s="235"/>
      <c r="J314" s="42"/>
      <c r="K314" s="42"/>
      <c r="L314" s="46"/>
      <c r="M314" s="236"/>
      <c r="N314" s="237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217</v>
      </c>
      <c r="AU314" s="19" t="s">
        <v>77</v>
      </c>
    </row>
    <row r="315" s="2" customFormat="1" ht="16.5" customHeight="1">
      <c r="A315" s="40"/>
      <c r="B315" s="41"/>
      <c r="C315" s="198" t="s">
        <v>1191</v>
      </c>
      <c r="D315" s="198" t="s">
        <v>181</v>
      </c>
      <c r="E315" s="199" t="s">
        <v>2247</v>
      </c>
      <c r="F315" s="200" t="s">
        <v>2248</v>
      </c>
      <c r="G315" s="201" t="s">
        <v>716</v>
      </c>
      <c r="H315" s="202">
        <v>1</v>
      </c>
      <c r="I315" s="203"/>
      <c r="J315" s="204">
        <f>ROUND(I315*H315,2)</f>
        <v>0</v>
      </c>
      <c r="K315" s="200" t="s">
        <v>19</v>
      </c>
      <c r="L315" s="46"/>
      <c r="M315" s="205" t="s">
        <v>19</v>
      </c>
      <c r="N315" s="206" t="s">
        <v>40</v>
      </c>
      <c r="O315" s="86"/>
      <c r="P315" s="207">
        <f>O315*H315</f>
        <v>0</v>
      </c>
      <c r="Q315" s="207">
        <v>0</v>
      </c>
      <c r="R315" s="207">
        <f>Q315*H315</f>
        <v>0</v>
      </c>
      <c r="S315" s="207">
        <v>0</v>
      </c>
      <c r="T315" s="208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09" t="s">
        <v>216</v>
      </c>
      <c r="AT315" s="209" t="s">
        <v>181</v>
      </c>
      <c r="AU315" s="209" t="s">
        <v>77</v>
      </c>
      <c r="AY315" s="19" t="s">
        <v>180</v>
      </c>
      <c r="BE315" s="210">
        <f>IF(N315="základní",J315,0)</f>
        <v>0</v>
      </c>
      <c r="BF315" s="210">
        <f>IF(N315="snížená",J315,0)</f>
        <v>0</v>
      </c>
      <c r="BG315" s="210">
        <f>IF(N315="zákl. přenesená",J315,0)</f>
        <v>0</v>
      </c>
      <c r="BH315" s="210">
        <f>IF(N315="sníž. přenesená",J315,0)</f>
        <v>0</v>
      </c>
      <c r="BI315" s="210">
        <f>IF(N315="nulová",J315,0)</f>
        <v>0</v>
      </c>
      <c r="BJ315" s="19" t="s">
        <v>77</v>
      </c>
      <c r="BK315" s="210">
        <f>ROUND(I315*H315,2)</f>
        <v>0</v>
      </c>
      <c r="BL315" s="19" t="s">
        <v>216</v>
      </c>
      <c r="BM315" s="209" t="s">
        <v>1224</v>
      </c>
    </row>
    <row r="316" s="2" customFormat="1">
      <c r="A316" s="40"/>
      <c r="B316" s="41"/>
      <c r="C316" s="42"/>
      <c r="D316" s="213" t="s">
        <v>217</v>
      </c>
      <c r="E316" s="42"/>
      <c r="F316" s="234" t="s">
        <v>2249</v>
      </c>
      <c r="G316" s="42"/>
      <c r="H316" s="42"/>
      <c r="I316" s="235"/>
      <c r="J316" s="42"/>
      <c r="K316" s="42"/>
      <c r="L316" s="46"/>
      <c r="M316" s="236"/>
      <c r="N316" s="237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217</v>
      </c>
      <c r="AU316" s="19" t="s">
        <v>77</v>
      </c>
    </row>
    <row r="317" s="2" customFormat="1" ht="24.15" customHeight="1">
      <c r="A317" s="40"/>
      <c r="B317" s="41"/>
      <c r="C317" s="198" t="s">
        <v>801</v>
      </c>
      <c r="D317" s="198" t="s">
        <v>181</v>
      </c>
      <c r="E317" s="199" t="s">
        <v>2250</v>
      </c>
      <c r="F317" s="200" t="s">
        <v>2251</v>
      </c>
      <c r="G317" s="201" t="s">
        <v>1556</v>
      </c>
      <c r="H317" s="202">
        <v>3</v>
      </c>
      <c r="I317" s="203"/>
      <c r="J317" s="204">
        <f>ROUND(I317*H317,2)</f>
        <v>0</v>
      </c>
      <c r="K317" s="200" t="s">
        <v>19</v>
      </c>
      <c r="L317" s="46"/>
      <c r="M317" s="205" t="s">
        <v>19</v>
      </c>
      <c r="N317" s="206" t="s">
        <v>40</v>
      </c>
      <c r="O317" s="86"/>
      <c r="P317" s="207">
        <f>O317*H317</f>
        <v>0</v>
      </c>
      <c r="Q317" s="207">
        <v>0</v>
      </c>
      <c r="R317" s="207">
        <f>Q317*H317</f>
        <v>0</v>
      </c>
      <c r="S317" s="207">
        <v>0</v>
      </c>
      <c r="T317" s="208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09" t="s">
        <v>216</v>
      </c>
      <c r="AT317" s="209" t="s">
        <v>181</v>
      </c>
      <c r="AU317" s="209" t="s">
        <v>77</v>
      </c>
      <c r="AY317" s="19" t="s">
        <v>180</v>
      </c>
      <c r="BE317" s="210">
        <f>IF(N317="základní",J317,0)</f>
        <v>0</v>
      </c>
      <c r="BF317" s="210">
        <f>IF(N317="snížená",J317,0)</f>
        <v>0</v>
      </c>
      <c r="BG317" s="210">
        <f>IF(N317="zákl. přenesená",J317,0)</f>
        <v>0</v>
      </c>
      <c r="BH317" s="210">
        <f>IF(N317="sníž. přenesená",J317,0)</f>
        <v>0</v>
      </c>
      <c r="BI317" s="210">
        <f>IF(N317="nulová",J317,0)</f>
        <v>0</v>
      </c>
      <c r="BJ317" s="19" t="s">
        <v>77</v>
      </c>
      <c r="BK317" s="210">
        <f>ROUND(I317*H317,2)</f>
        <v>0</v>
      </c>
      <c r="BL317" s="19" t="s">
        <v>216</v>
      </c>
      <c r="BM317" s="209" t="s">
        <v>1234</v>
      </c>
    </row>
    <row r="318" s="2" customFormat="1">
      <c r="A318" s="40"/>
      <c r="B318" s="41"/>
      <c r="C318" s="42"/>
      <c r="D318" s="213" t="s">
        <v>217</v>
      </c>
      <c r="E318" s="42"/>
      <c r="F318" s="234" t="s">
        <v>2252</v>
      </c>
      <c r="G318" s="42"/>
      <c r="H318" s="42"/>
      <c r="I318" s="235"/>
      <c r="J318" s="42"/>
      <c r="K318" s="42"/>
      <c r="L318" s="46"/>
      <c r="M318" s="236"/>
      <c r="N318" s="237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217</v>
      </c>
      <c r="AU318" s="19" t="s">
        <v>77</v>
      </c>
    </row>
    <row r="319" s="2" customFormat="1" ht="16.5" customHeight="1">
      <c r="A319" s="40"/>
      <c r="B319" s="41"/>
      <c r="C319" s="198" t="s">
        <v>1198</v>
      </c>
      <c r="D319" s="198" t="s">
        <v>181</v>
      </c>
      <c r="E319" s="199" t="s">
        <v>2253</v>
      </c>
      <c r="F319" s="200" t="s">
        <v>2254</v>
      </c>
      <c r="G319" s="201" t="s">
        <v>716</v>
      </c>
      <c r="H319" s="202">
        <v>2</v>
      </c>
      <c r="I319" s="203"/>
      <c r="J319" s="204">
        <f>ROUND(I319*H319,2)</f>
        <v>0</v>
      </c>
      <c r="K319" s="200" t="s">
        <v>19</v>
      </c>
      <c r="L319" s="46"/>
      <c r="M319" s="205" t="s">
        <v>19</v>
      </c>
      <c r="N319" s="206" t="s">
        <v>40</v>
      </c>
      <c r="O319" s="86"/>
      <c r="P319" s="207">
        <f>O319*H319</f>
        <v>0</v>
      </c>
      <c r="Q319" s="207">
        <v>0</v>
      </c>
      <c r="R319" s="207">
        <f>Q319*H319</f>
        <v>0</v>
      </c>
      <c r="S319" s="207">
        <v>0</v>
      </c>
      <c r="T319" s="208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09" t="s">
        <v>216</v>
      </c>
      <c r="AT319" s="209" t="s">
        <v>181</v>
      </c>
      <c r="AU319" s="209" t="s">
        <v>77</v>
      </c>
      <c r="AY319" s="19" t="s">
        <v>180</v>
      </c>
      <c r="BE319" s="210">
        <f>IF(N319="základní",J319,0)</f>
        <v>0</v>
      </c>
      <c r="BF319" s="210">
        <f>IF(N319="snížená",J319,0)</f>
        <v>0</v>
      </c>
      <c r="BG319" s="210">
        <f>IF(N319="zákl. přenesená",J319,0)</f>
        <v>0</v>
      </c>
      <c r="BH319" s="210">
        <f>IF(N319="sníž. přenesená",J319,0)</f>
        <v>0</v>
      </c>
      <c r="BI319" s="210">
        <f>IF(N319="nulová",J319,0)</f>
        <v>0</v>
      </c>
      <c r="BJ319" s="19" t="s">
        <v>77</v>
      </c>
      <c r="BK319" s="210">
        <f>ROUND(I319*H319,2)</f>
        <v>0</v>
      </c>
      <c r="BL319" s="19" t="s">
        <v>216</v>
      </c>
      <c r="BM319" s="209" t="s">
        <v>1244</v>
      </c>
    </row>
    <row r="320" s="2" customFormat="1">
      <c r="A320" s="40"/>
      <c r="B320" s="41"/>
      <c r="C320" s="42"/>
      <c r="D320" s="213" t="s">
        <v>217</v>
      </c>
      <c r="E320" s="42"/>
      <c r="F320" s="234" t="s">
        <v>2255</v>
      </c>
      <c r="G320" s="42"/>
      <c r="H320" s="42"/>
      <c r="I320" s="235"/>
      <c r="J320" s="42"/>
      <c r="K320" s="42"/>
      <c r="L320" s="46"/>
      <c r="M320" s="236"/>
      <c r="N320" s="237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217</v>
      </c>
      <c r="AU320" s="19" t="s">
        <v>77</v>
      </c>
    </row>
    <row r="321" s="2" customFormat="1" ht="16.5" customHeight="1">
      <c r="A321" s="40"/>
      <c r="B321" s="41"/>
      <c r="C321" s="198" t="s">
        <v>807</v>
      </c>
      <c r="D321" s="198" t="s">
        <v>181</v>
      </c>
      <c r="E321" s="199" t="s">
        <v>2256</v>
      </c>
      <c r="F321" s="200" t="s">
        <v>2257</v>
      </c>
      <c r="G321" s="201" t="s">
        <v>1556</v>
      </c>
      <c r="H321" s="202">
        <v>1</v>
      </c>
      <c r="I321" s="203"/>
      <c r="J321" s="204">
        <f>ROUND(I321*H321,2)</f>
        <v>0</v>
      </c>
      <c r="K321" s="200" t="s">
        <v>19</v>
      </c>
      <c r="L321" s="46"/>
      <c r="M321" s="205" t="s">
        <v>19</v>
      </c>
      <c r="N321" s="206" t="s">
        <v>40</v>
      </c>
      <c r="O321" s="86"/>
      <c r="P321" s="207">
        <f>O321*H321</f>
        <v>0</v>
      </c>
      <c r="Q321" s="207">
        <v>0</v>
      </c>
      <c r="R321" s="207">
        <f>Q321*H321</f>
        <v>0</v>
      </c>
      <c r="S321" s="207">
        <v>0</v>
      </c>
      <c r="T321" s="208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09" t="s">
        <v>216</v>
      </c>
      <c r="AT321" s="209" t="s">
        <v>181</v>
      </c>
      <c r="AU321" s="209" t="s">
        <v>77</v>
      </c>
      <c r="AY321" s="19" t="s">
        <v>180</v>
      </c>
      <c r="BE321" s="210">
        <f>IF(N321="základní",J321,0)</f>
        <v>0</v>
      </c>
      <c r="BF321" s="210">
        <f>IF(N321="snížená",J321,0)</f>
        <v>0</v>
      </c>
      <c r="BG321" s="210">
        <f>IF(N321="zákl. přenesená",J321,0)</f>
        <v>0</v>
      </c>
      <c r="BH321" s="210">
        <f>IF(N321="sníž. přenesená",J321,0)</f>
        <v>0</v>
      </c>
      <c r="BI321" s="210">
        <f>IF(N321="nulová",J321,0)</f>
        <v>0</v>
      </c>
      <c r="BJ321" s="19" t="s">
        <v>77</v>
      </c>
      <c r="BK321" s="210">
        <f>ROUND(I321*H321,2)</f>
        <v>0</v>
      </c>
      <c r="BL321" s="19" t="s">
        <v>216</v>
      </c>
      <c r="BM321" s="209" t="s">
        <v>1247</v>
      </c>
    </row>
    <row r="322" s="2" customFormat="1">
      <c r="A322" s="40"/>
      <c r="B322" s="41"/>
      <c r="C322" s="42"/>
      <c r="D322" s="213" t="s">
        <v>217</v>
      </c>
      <c r="E322" s="42"/>
      <c r="F322" s="234" t="s">
        <v>2258</v>
      </c>
      <c r="G322" s="42"/>
      <c r="H322" s="42"/>
      <c r="I322" s="235"/>
      <c r="J322" s="42"/>
      <c r="K322" s="42"/>
      <c r="L322" s="46"/>
      <c r="M322" s="236"/>
      <c r="N322" s="237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217</v>
      </c>
      <c r="AU322" s="19" t="s">
        <v>77</v>
      </c>
    </row>
    <row r="323" s="2" customFormat="1" ht="33" customHeight="1">
      <c r="A323" s="40"/>
      <c r="B323" s="41"/>
      <c r="C323" s="198" t="s">
        <v>1205</v>
      </c>
      <c r="D323" s="198" t="s">
        <v>181</v>
      </c>
      <c r="E323" s="199" t="s">
        <v>2259</v>
      </c>
      <c r="F323" s="200" t="s">
        <v>2260</v>
      </c>
      <c r="G323" s="201" t="s">
        <v>1556</v>
      </c>
      <c r="H323" s="202">
        <v>1</v>
      </c>
      <c r="I323" s="203"/>
      <c r="J323" s="204">
        <f>ROUND(I323*H323,2)</f>
        <v>0</v>
      </c>
      <c r="K323" s="200" t="s">
        <v>19</v>
      </c>
      <c r="L323" s="46"/>
      <c r="M323" s="205" t="s">
        <v>19</v>
      </c>
      <c r="N323" s="206" t="s">
        <v>40</v>
      </c>
      <c r="O323" s="86"/>
      <c r="P323" s="207">
        <f>O323*H323</f>
        <v>0</v>
      </c>
      <c r="Q323" s="207">
        <v>0</v>
      </c>
      <c r="R323" s="207">
        <f>Q323*H323</f>
        <v>0</v>
      </c>
      <c r="S323" s="207">
        <v>0</v>
      </c>
      <c r="T323" s="208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09" t="s">
        <v>216</v>
      </c>
      <c r="AT323" s="209" t="s">
        <v>181</v>
      </c>
      <c r="AU323" s="209" t="s">
        <v>77</v>
      </c>
      <c r="AY323" s="19" t="s">
        <v>180</v>
      </c>
      <c r="BE323" s="210">
        <f>IF(N323="základní",J323,0)</f>
        <v>0</v>
      </c>
      <c r="BF323" s="210">
        <f>IF(N323="snížená",J323,0)</f>
        <v>0</v>
      </c>
      <c r="BG323" s="210">
        <f>IF(N323="zákl. přenesená",J323,0)</f>
        <v>0</v>
      </c>
      <c r="BH323" s="210">
        <f>IF(N323="sníž. přenesená",J323,0)</f>
        <v>0</v>
      </c>
      <c r="BI323" s="210">
        <f>IF(N323="nulová",J323,0)</f>
        <v>0</v>
      </c>
      <c r="BJ323" s="19" t="s">
        <v>77</v>
      </c>
      <c r="BK323" s="210">
        <f>ROUND(I323*H323,2)</f>
        <v>0</v>
      </c>
      <c r="BL323" s="19" t="s">
        <v>216</v>
      </c>
      <c r="BM323" s="209" t="s">
        <v>1251</v>
      </c>
    </row>
    <row r="324" s="2" customFormat="1">
      <c r="A324" s="40"/>
      <c r="B324" s="41"/>
      <c r="C324" s="42"/>
      <c r="D324" s="213" t="s">
        <v>217</v>
      </c>
      <c r="E324" s="42"/>
      <c r="F324" s="234" t="s">
        <v>2261</v>
      </c>
      <c r="G324" s="42"/>
      <c r="H324" s="42"/>
      <c r="I324" s="235"/>
      <c r="J324" s="42"/>
      <c r="K324" s="42"/>
      <c r="L324" s="46"/>
      <c r="M324" s="236"/>
      <c r="N324" s="237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217</v>
      </c>
      <c r="AU324" s="19" t="s">
        <v>77</v>
      </c>
    </row>
    <row r="325" s="2" customFormat="1" ht="37.8" customHeight="1">
      <c r="A325" s="40"/>
      <c r="B325" s="41"/>
      <c r="C325" s="198" t="s">
        <v>811</v>
      </c>
      <c r="D325" s="198" t="s">
        <v>181</v>
      </c>
      <c r="E325" s="199" t="s">
        <v>2262</v>
      </c>
      <c r="F325" s="200" t="s">
        <v>2263</v>
      </c>
      <c r="G325" s="201" t="s">
        <v>716</v>
      </c>
      <c r="H325" s="202">
        <v>2</v>
      </c>
      <c r="I325" s="203"/>
      <c r="J325" s="204">
        <f>ROUND(I325*H325,2)</f>
        <v>0</v>
      </c>
      <c r="K325" s="200" t="s">
        <v>19</v>
      </c>
      <c r="L325" s="46"/>
      <c r="M325" s="205" t="s">
        <v>19</v>
      </c>
      <c r="N325" s="206" t="s">
        <v>40</v>
      </c>
      <c r="O325" s="86"/>
      <c r="P325" s="207">
        <f>O325*H325</f>
        <v>0</v>
      </c>
      <c r="Q325" s="207">
        <v>0</v>
      </c>
      <c r="R325" s="207">
        <f>Q325*H325</f>
        <v>0</v>
      </c>
      <c r="S325" s="207">
        <v>0</v>
      </c>
      <c r="T325" s="208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09" t="s">
        <v>216</v>
      </c>
      <c r="AT325" s="209" t="s">
        <v>181</v>
      </c>
      <c r="AU325" s="209" t="s">
        <v>77</v>
      </c>
      <c r="AY325" s="19" t="s">
        <v>180</v>
      </c>
      <c r="BE325" s="210">
        <f>IF(N325="základní",J325,0)</f>
        <v>0</v>
      </c>
      <c r="BF325" s="210">
        <f>IF(N325="snížená",J325,0)</f>
        <v>0</v>
      </c>
      <c r="BG325" s="210">
        <f>IF(N325="zákl. přenesená",J325,0)</f>
        <v>0</v>
      </c>
      <c r="BH325" s="210">
        <f>IF(N325="sníž. přenesená",J325,0)</f>
        <v>0</v>
      </c>
      <c r="BI325" s="210">
        <f>IF(N325="nulová",J325,0)</f>
        <v>0</v>
      </c>
      <c r="BJ325" s="19" t="s">
        <v>77</v>
      </c>
      <c r="BK325" s="210">
        <f>ROUND(I325*H325,2)</f>
        <v>0</v>
      </c>
      <c r="BL325" s="19" t="s">
        <v>216</v>
      </c>
      <c r="BM325" s="209" t="s">
        <v>1254</v>
      </c>
    </row>
    <row r="326" s="2" customFormat="1">
      <c r="A326" s="40"/>
      <c r="B326" s="41"/>
      <c r="C326" s="42"/>
      <c r="D326" s="213" t="s">
        <v>217</v>
      </c>
      <c r="E326" s="42"/>
      <c r="F326" s="234" t="s">
        <v>2264</v>
      </c>
      <c r="G326" s="42"/>
      <c r="H326" s="42"/>
      <c r="I326" s="235"/>
      <c r="J326" s="42"/>
      <c r="K326" s="42"/>
      <c r="L326" s="46"/>
      <c r="M326" s="236"/>
      <c r="N326" s="237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217</v>
      </c>
      <c r="AU326" s="19" t="s">
        <v>77</v>
      </c>
    </row>
    <row r="327" s="2" customFormat="1" ht="24.15" customHeight="1">
      <c r="A327" s="40"/>
      <c r="B327" s="41"/>
      <c r="C327" s="198" t="s">
        <v>1221</v>
      </c>
      <c r="D327" s="198" t="s">
        <v>181</v>
      </c>
      <c r="E327" s="199" t="s">
        <v>2265</v>
      </c>
      <c r="F327" s="200" t="s">
        <v>2266</v>
      </c>
      <c r="G327" s="201" t="s">
        <v>1556</v>
      </c>
      <c r="H327" s="202">
        <v>3</v>
      </c>
      <c r="I327" s="203"/>
      <c r="J327" s="204">
        <f>ROUND(I327*H327,2)</f>
        <v>0</v>
      </c>
      <c r="K327" s="200" t="s">
        <v>19</v>
      </c>
      <c r="L327" s="46"/>
      <c r="M327" s="205" t="s">
        <v>19</v>
      </c>
      <c r="N327" s="206" t="s">
        <v>40</v>
      </c>
      <c r="O327" s="86"/>
      <c r="P327" s="207">
        <f>O327*H327</f>
        <v>0</v>
      </c>
      <c r="Q327" s="207">
        <v>0</v>
      </c>
      <c r="R327" s="207">
        <f>Q327*H327</f>
        <v>0</v>
      </c>
      <c r="S327" s="207">
        <v>0</v>
      </c>
      <c r="T327" s="208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09" t="s">
        <v>216</v>
      </c>
      <c r="AT327" s="209" t="s">
        <v>181</v>
      </c>
      <c r="AU327" s="209" t="s">
        <v>77</v>
      </c>
      <c r="AY327" s="19" t="s">
        <v>180</v>
      </c>
      <c r="BE327" s="210">
        <f>IF(N327="základní",J327,0)</f>
        <v>0</v>
      </c>
      <c r="BF327" s="210">
        <f>IF(N327="snížená",J327,0)</f>
        <v>0</v>
      </c>
      <c r="BG327" s="210">
        <f>IF(N327="zákl. přenesená",J327,0)</f>
        <v>0</v>
      </c>
      <c r="BH327" s="210">
        <f>IF(N327="sníž. přenesená",J327,0)</f>
        <v>0</v>
      </c>
      <c r="BI327" s="210">
        <f>IF(N327="nulová",J327,0)</f>
        <v>0</v>
      </c>
      <c r="BJ327" s="19" t="s">
        <v>77</v>
      </c>
      <c r="BK327" s="210">
        <f>ROUND(I327*H327,2)</f>
        <v>0</v>
      </c>
      <c r="BL327" s="19" t="s">
        <v>216</v>
      </c>
      <c r="BM327" s="209" t="s">
        <v>1258</v>
      </c>
    </row>
    <row r="328" s="2" customFormat="1" ht="21.75" customHeight="1">
      <c r="A328" s="40"/>
      <c r="B328" s="41"/>
      <c r="C328" s="198" t="s">
        <v>824</v>
      </c>
      <c r="D328" s="198" t="s">
        <v>181</v>
      </c>
      <c r="E328" s="199" t="s">
        <v>2267</v>
      </c>
      <c r="F328" s="200" t="s">
        <v>2268</v>
      </c>
      <c r="G328" s="201" t="s">
        <v>1556</v>
      </c>
      <c r="H328" s="202">
        <v>1</v>
      </c>
      <c r="I328" s="203"/>
      <c r="J328" s="204">
        <f>ROUND(I328*H328,2)</f>
        <v>0</v>
      </c>
      <c r="K328" s="200" t="s">
        <v>19</v>
      </c>
      <c r="L328" s="46"/>
      <c r="M328" s="205" t="s">
        <v>19</v>
      </c>
      <c r="N328" s="206" t="s">
        <v>40</v>
      </c>
      <c r="O328" s="86"/>
      <c r="P328" s="207">
        <f>O328*H328</f>
        <v>0</v>
      </c>
      <c r="Q328" s="207">
        <v>0</v>
      </c>
      <c r="R328" s="207">
        <f>Q328*H328</f>
        <v>0</v>
      </c>
      <c r="S328" s="207">
        <v>0</v>
      </c>
      <c r="T328" s="208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09" t="s">
        <v>216</v>
      </c>
      <c r="AT328" s="209" t="s">
        <v>181</v>
      </c>
      <c r="AU328" s="209" t="s">
        <v>77</v>
      </c>
      <c r="AY328" s="19" t="s">
        <v>180</v>
      </c>
      <c r="BE328" s="210">
        <f>IF(N328="základní",J328,0)</f>
        <v>0</v>
      </c>
      <c r="BF328" s="210">
        <f>IF(N328="snížená",J328,0)</f>
        <v>0</v>
      </c>
      <c r="BG328" s="210">
        <f>IF(N328="zákl. přenesená",J328,0)</f>
        <v>0</v>
      </c>
      <c r="BH328" s="210">
        <f>IF(N328="sníž. přenesená",J328,0)</f>
        <v>0</v>
      </c>
      <c r="BI328" s="210">
        <f>IF(N328="nulová",J328,0)</f>
        <v>0</v>
      </c>
      <c r="BJ328" s="19" t="s">
        <v>77</v>
      </c>
      <c r="BK328" s="210">
        <f>ROUND(I328*H328,2)</f>
        <v>0</v>
      </c>
      <c r="BL328" s="19" t="s">
        <v>216</v>
      </c>
      <c r="BM328" s="209" t="s">
        <v>1261</v>
      </c>
    </row>
    <row r="329" s="2" customFormat="1" ht="33" customHeight="1">
      <c r="A329" s="40"/>
      <c r="B329" s="41"/>
      <c r="C329" s="198" t="s">
        <v>1241</v>
      </c>
      <c r="D329" s="198" t="s">
        <v>181</v>
      </c>
      <c r="E329" s="199" t="s">
        <v>2269</v>
      </c>
      <c r="F329" s="200" t="s">
        <v>2270</v>
      </c>
      <c r="G329" s="201" t="s">
        <v>716</v>
      </c>
      <c r="H329" s="202">
        <v>2</v>
      </c>
      <c r="I329" s="203"/>
      <c r="J329" s="204">
        <f>ROUND(I329*H329,2)</f>
        <v>0</v>
      </c>
      <c r="K329" s="200" t="s">
        <v>19</v>
      </c>
      <c r="L329" s="46"/>
      <c r="M329" s="205" t="s">
        <v>19</v>
      </c>
      <c r="N329" s="206" t="s">
        <v>40</v>
      </c>
      <c r="O329" s="86"/>
      <c r="P329" s="207">
        <f>O329*H329</f>
        <v>0</v>
      </c>
      <c r="Q329" s="207">
        <v>0</v>
      </c>
      <c r="R329" s="207">
        <f>Q329*H329</f>
        <v>0</v>
      </c>
      <c r="S329" s="207">
        <v>0</v>
      </c>
      <c r="T329" s="208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09" t="s">
        <v>216</v>
      </c>
      <c r="AT329" s="209" t="s">
        <v>181</v>
      </c>
      <c r="AU329" s="209" t="s">
        <v>77</v>
      </c>
      <c r="AY329" s="19" t="s">
        <v>180</v>
      </c>
      <c r="BE329" s="210">
        <f>IF(N329="základní",J329,0)</f>
        <v>0</v>
      </c>
      <c r="BF329" s="210">
        <f>IF(N329="snížená",J329,0)</f>
        <v>0</v>
      </c>
      <c r="BG329" s="210">
        <f>IF(N329="zákl. přenesená",J329,0)</f>
        <v>0</v>
      </c>
      <c r="BH329" s="210">
        <f>IF(N329="sníž. přenesená",J329,0)</f>
        <v>0</v>
      </c>
      <c r="BI329" s="210">
        <f>IF(N329="nulová",J329,0)</f>
        <v>0</v>
      </c>
      <c r="BJ329" s="19" t="s">
        <v>77</v>
      </c>
      <c r="BK329" s="210">
        <f>ROUND(I329*H329,2)</f>
        <v>0</v>
      </c>
      <c r="BL329" s="19" t="s">
        <v>216</v>
      </c>
      <c r="BM329" s="209" t="s">
        <v>1266</v>
      </c>
    </row>
    <row r="330" s="2" customFormat="1">
      <c r="A330" s="40"/>
      <c r="B330" s="41"/>
      <c r="C330" s="42"/>
      <c r="D330" s="213" t="s">
        <v>217</v>
      </c>
      <c r="E330" s="42"/>
      <c r="F330" s="234" t="s">
        <v>2271</v>
      </c>
      <c r="G330" s="42"/>
      <c r="H330" s="42"/>
      <c r="I330" s="235"/>
      <c r="J330" s="42"/>
      <c r="K330" s="42"/>
      <c r="L330" s="46"/>
      <c r="M330" s="236"/>
      <c r="N330" s="237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217</v>
      </c>
      <c r="AU330" s="19" t="s">
        <v>77</v>
      </c>
    </row>
    <row r="331" s="2" customFormat="1" ht="16.5" customHeight="1">
      <c r="A331" s="40"/>
      <c r="B331" s="41"/>
      <c r="C331" s="198" t="s">
        <v>829</v>
      </c>
      <c r="D331" s="198" t="s">
        <v>181</v>
      </c>
      <c r="E331" s="199" t="s">
        <v>2272</v>
      </c>
      <c r="F331" s="200" t="s">
        <v>2273</v>
      </c>
      <c r="G331" s="201" t="s">
        <v>1556</v>
      </c>
      <c r="H331" s="202">
        <v>1</v>
      </c>
      <c r="I331" s="203"/>
      <c r="J331" s="204">
        <f>ROUND(I331*H331,2)</f>
        <v>0</v>
      </c>
      <c r="K331" s="200" t="s">
        <v>19</v>
      </c>
      <c r="L331" s="46"/>
      <c r="M331" s="205" t="s">
        <v>19</v>
      </c>
      <c r="N331" s="206" t="s">
        <v>40</v>
      </c>
      <c r="O331" s="86"/>
      <c r="P331" s="207">
        <f>O331*H331</f>
        <v>0</v>
      </c>
      <c r="Q331" s="207">
        <v>0</v>
      </c>
      <c r="R331" s="207">
        <f>Q331*H331</f>
        <v>0</v>
      </c>
      <c r="S331" s="207">
        <v>0</v>
      </c>
      <c r="T331" s="208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09" t="s">
        <v>216</v>
      </c>
      <c r="AT331" s="209" t="s">
        <v>181</v>
      </c>
      <c r="AU331" s="209" t="s">
        <v>77</v>
      </c>
      <c r="AY331" s="19" t="s">
        <v>180</v>
      </c>
      <c r="BE331" s="210">
        <f>IF(N331="základní",J331,0)</f>
        <v>0</v>
      </c>
      <c r="BF331" s="210">
        <f>IF(N331="snížená",J331,0)</f>
        <v>0</v>
      </c>
      <c r="BG331" s="210">
        <f>IF(N331="zákl. přenesená",J331,0)</f>
        <v>0</v>
      </c>
      <c r="BH331" s="210">
        <f>IF(N331="sníž. přenesená",J331,0)</f>
        <v>0</v>
      </c>
      <c r="BI331" s="210">
        <f>IF(N331="nulová",J331,0)</f>
        <v>0</v>
      </c>
      <c r="BJ331" s="19" t="s">
        <v>77</v>
      </c>
      <c r="BK331" s="210">
        <f>ROUND(I331*H331,2)</f>
        <v>0</v>
      </c>
      <c r="BL331" s="19" t="s">
        <v>216</v>
      </c>
      <c r="BM331" s="209" t="s">
        <v>1269</v>
      </c>
    </row>
    <row r="332" s="2" customFormat="1" ht="24.15" customHeight="1">
      <c r="A332" s="40"/>
      <c r="B332" s="41"/>
      <c r="C332" s="198" t="s">
        <v>1248</v>
      </c>
      <c r="D332" s="198" t="s">
        <v>181</v>
      </c>
      <c r="E332" s="199" t="s">
        <v>2274</v>
      </c>
      <c r="F332" s="200" t="s">
        <v>2275</v>
      </c>
      <c r="G332" s="201" t="s">
        <v>1556</v>
      </c>
      <c r="H332" s="202">
        <v>1</v>
      </c>
      <c r="I332" s="203"/>
      <c r="J332" s="204">
        <f>ROUND(I332*H332,2)</f>
        <v>0</v>
      </c>
      <c r="K332" s="200" t="s">
        <v>19</v>
      </c>
      <c r="L332" s="46"/>
      <c r="M332" s="205" t="s">
        <v>19</v>
      </c>
      <c r="N332" s="206" t="s">
        <v>40</v>
      </c>
      <c r="O332" s="86"/>
      <c r="P332" s="207">
        <f>O332*H332</f>
        <v>0</v>
      </c>
      <c r="Q332" s="207">
        <v>0</v>
      </c>
      <c r="R332" s="207">
        <f>Q332*H332</f>
        <v>0</v>
      </c>
      <c r="S332" s="207">
        <v>0</v>
      </c>
      <c r="T332" s="208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09" t="s">
        <v>216</v>
      </c>
      <c r="AT332" s="209" t="s">
        <v>181</v>
      </c>
      <c r="AU332" s="209" t="s">
        <v>77</v>
      </c>
      <c r="AY332" s="19" t="s">
        <v>180</v>
      </c>
      <c r="BE332" s="210">
        <f>IF(N332="základní",J332,0)</f>
        <v>0</v>
      </c>
      <c r="BF332" s="210">
        <f>IF(N332="snížená",J332,0)</f>
        <v>0</v>
      </c>
      <c r="BG332" s="210">
        <f>IF(N332="zákl. přenesená",J332,0)</f>
        <v>0</v>
      </c>
      <c r="BH332" s="210">
        <f>IF(N332="sníž. přenesená",J332,0)</f>
        <v>0</v>
      </c>
      <c r="BI332" s="210">
        <f>IF(N332="nulová",J332,0)</f>
        <v>0</v>
      </c>
      <c r="BJ332" s="19" t="s">
        <v>77</v>
      </c>
      <c r="BK332" s="210">
        <f>ROUND(I332*H332,2)</f>
        <v>0</v>
      </c>
      <c r="BL332" s="19" t="s">
        <v>216</v>
      </c>
      <c r="BM332" s="209" t="s">
        <v>1273</v>
      </c>
    </row>
    <row r="333" s="2" customFormat="1" ht="16.5" customHeight="1">
      <c r="A333" s="40"/>
      <c r="B333" s="41"/>
      <c r="C333" s="198" t="s">
        <v>834</v>
      </c>
      <c r="D333" s="198" t="s">
        <v>181</v>
      </c>
      <c r="E333" s="199" t="s">
        <v>2276</v>
      </c>
      <c r="F333" s="200" t="s">
        <v>2277</v>
      </c>
      <c r="G333" s="201" t="s">
        <v>716</v>
      </c>
      <c r="H333" s="202">
        <v>2</v>
      </c>
      <c r="I333" s="203"/>
      <c r="J333" s="204">
        <f>ROUND(I333*H333,2)</f>
        <v>0</v>
      </c>
      <c r="K333" s="200" t="s">
        <v>19</v>
      </c>
      <c r="L333" s="46"/>
      <c r="M333" s="205" t="s">
        <v>19</v>
      </c>
      <c r="N333" s="206" t="s">
        <v>40</v>
      </c>
      <c r="O333" s="86"/>
      <c r="P333" s="207">
        <f>O333*H333</f>
        <v>0</v>
      </c>
      <c r="Q333" s="207">
        <v>0</v>
      </c>
      <c r="R333" s="207">
        <f>Q333*H333</f>
        <v>0</v>
      </c>
      <c r="S333" s="207">
        <v>0</v>
      </c>
      <c r="T333" s="208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09" t="s">
        <v>216</v>
      </c>
      <c r="AT333" s="209" t="s">
        <v>181</v>
      </c>
      <c r="AU333" s="209" t="s">
        <v>77</v>
      </c>
      <c r="AY333" s="19" t="s">
        <v>180</v>
      </c>
      <c r="BE333" s="210">
        <f>IF(N333="základní",J333,0)</f>
        <v>0</v>
      </c>
      <c r="BF333" s="210">
        <f>IF(N333="snížená",J333,0)</f>
        <v>0</v>
      </c>
      <c r="BG333" s="210">
        <f>IF(N333="zákl. přenesená",J333,0)</f>
        <v>0</v>
      </c>
      <c r="BH333" s="210">
        <f>IF(N333="sníž. přenesená",J333,0)</f>
        <v>0</v>
      </c>
      <c r="BI333" s="210">
        <f>IF(N333="nulová",J333,0)</f>
        <v>0</v>
      </c>
      <c r="BJ333" s="19" t="s">
        <v>77</v>
      </c>
      <c r="BK333" s="210">
        <f>ROUND(I333*H333,2)</f>
        <v>0</v>
      </c>
      <c r="BL333" s="19" t="s">
        <v>216</v>
      </c>
      <c r="BM333" s="209" t="s">
        <v>1276</v>
      </c>
    </row>
    <row r="334" s="2" customFormat="1" ht="16.5" customHeight="1">
      <c r="A334" s="40"/>
      <c r="B334" s="41"/>
      <c r="C334" s="198" t="s">
        <v>1255</v>
      </c>
      <c r="D334" s="198" t="s">
        <v>181</v>
      </c>
      <c r="E334" s="199" t="s">
        <v>2278</v>
      </c>
      <c r="F334" s="200" t="s">
        <v>2279</v>
      </c>
      <c r="G334" s="201" t="s">
        <v>227</v>
      </c>
      <c r="H334" s="202">
        <v>1</v>
      </c>
      <c r="I334" s="203"/>
      <c r="J334" s="204">
        <f>ROUND(I334*H334,2)</f>
        <v>0</v>
      </c>
      <c r="K334" s="200" t="s">
        <v>19</v>
      </c>
      <c r="L334" s="46"/>
      <c r="M334" s="205" t="s">
        <v>19</v>
      </c>
      <c r="N334" s="206" t="s">
        <v>40</v>
      </c>
      <c r="O334" s="86"/>
      <c r="P334" s="207">
        <f>O334*H334</f>
        <v>0</v>
      </c>
      <c r="Q334" s="207">
        <v>0</v>
      </c>
      <c r="R334" s="207">
        <f>Q334*H334</f>
        <v>0</v>
      </c>
      <c r="S334" s="207">
        <v>0</v>
      </c>
      <c r="T334" s="208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09" t="s">
        <v>216</v>
      </c>
      <c r="AT334" s="209" t="s">
        <v>181</v>
      </c>
      <c r="AU334" s="209" t="s">
        <v>77</v>
      </c>
      <c r="AY334" s="19" t="s">
        <v>180</v>
      </c>
      <c r="BE334" s="210">
        <f>IF(N334="základní",J334,0)</f>
        <v>0</v>
      </c>
      <c r="BF334" s="210">
        <f>IF(N334="snížená",J334,0)</f>
        <v>0</v>
      </c>
      <c r="BG334" s="210">
        <f>IF(N334="zákl. přenesená",J334,0)</f>
        <v>0</v>
      </c>
      <c r="BH334" s="210">
        <f>IF(N334="sníž. přenesená",J334,0)</f>
        <v>0</v>
      </c>
      <c r="BI334" s="210">
        <f>IF(N334="nulová",J334,0)</f>
        <v>0</v>
      </c>
      <c r="BJ334" s="19" t="s">
        <v>77</v>
      </c>
      <c r="BK334" s="210">
        <f>ROUND(I334*H334,2)</f>
        <v>0</v>
      </c>
      <c r="BL334" s="19" t="s">
        <v>216</v>
      </c>
      <c r="BM334" s="209" t="s">
        <v>1280</v>
      </c>
    </row>
    <row r="335" s="2" customFormat="1">
      <c r="A335" s="40"/>
      <c r="B335" s="41"/>
      <c r="C335" s="42"/>
      <c r="D335" s="213" t="s">
        <v>217</v>
      </c>
      <c r="E335" s="42"/>
      <c r="F335" s="234" t="s">
        <v>2280</v>
      </c>
      <c r="G335" s="42"/>
      <c r="H335" s="42"/>
      <c r="I335" s="235"/>
      <c r="J335" s="42"/>
      <c r="K335" s="42"/>
      <c r="L335" s="46"/>
      <c r="M335" s="236"/>
      <c r="N335" s="237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217</v>
      </c>
      <c r="AU335" s="19" t="s">
        <v>77</v>
      </c>
    </row>
    <row r="336" s="2" customFormat="1" ht="16.5" customHeight="1">
      <c r="A336" s="40"/>
      <c r="B336" s="41"/>
      <c r="C336" s="198" t="s">
        <v>839</v>
      </c>
      <c r="D336" s="198" t="s">
        <v>181</v>
      </c>
      <c r="E336" s="199" t="s">
        <v>2281</v>
      </c>
      <c r="F336" s="200" t="s">
        <v>2282</v>
      </c>
      <c r="G336" s="201" t="s">
        <v>716</v>
      </c>
      <c r="H336" s="202">
        <v>1</v>
      </c>
      <c r="I336" s="203"/>
      <c r="J336" s="204">
        <f>ROUND(I336*H336,2)</f>
        <v>0</v>
      </c>
      <c r="K336" s="200" t="s">
        <v>19</v>
      </c>
      <c r="L336" s="46"/>
      <c r="M336" s="205" t="s">
        <v>19</v>
      </c>
      <c r="N336" s="206" t="s">
        <v>40</v>
      </c>
      <c r="O336" s="86"/>
      <c r="P336" s="207">
        <f>O336*H336</f>
        <v>0</v>
      </c>
      <c r="Q336" s="207">
        <v>0</v>
      </c>
      <c r="R336" s="207">
        <f>Q336*H336</f>
        <v>0</v>
      </c>
      <c r="S336" s="207">
        <v>0</v>
      </c>
      <c r="T336" s="208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09" t="s">
        <v>216</v>
      </c>
      <c r="AT336" s="209" t="s">
        <v>181</v>
      </c>
      <c r="AU336" s="209" t="s">
        <v>77</v>
      </c>
      <c r="AY336" s="19" t="s">
        <v>180</v>
      </c>
      <c r="BE336" s="210">
        <f>IF(N336="základní",J336,0)</f>
        <v>0</v>
      </c>
      <c r="BF336" s="210">
        <f>IF(N336="snížená",J336,0)</f>
        <v>0</v>
      </c>
      <c r="BG336" s="210">
        <f>IF(N336="zákl. přenesená",J336,0)</f>
        <v>0</v>
      </c>
      <c r="BH336" s="210">
        <f>IF(N336="sníž. přenesená",J336,0)</f>
        <v>0</v>
      </c>
      <c r="BI336" s="210">
        <f>IF(N336="nulová",J336,0)</f>
        <v>0</v>
      </c>
      <c r="BJ336" s="19" t="s">
        <v>77</v>
      </c>
      <c r="BK336" s="210">
        <f>ROUND(I336*H336,2)</f>
        <v>0</v>
      </c>
      <c r="BL336" s="19" t="s">
        <v>216</v>
      </c>
      <c r="BM336" s="209" t="s">
        <v>1283</v>
      </c>
    </row>
    <row r="337" s="2" customFormat="1" ht="16.5" customHeight="1">
      <c r="A337" s="40"/>
      <c r="B337" s="41"/>
      <c r="C337" s="198" t="s">
        <v>1263</v>
      </c>
      <c r="D337" s="198" t="s">
        <v>181</v>
      </c>
      <c r="E337" s="199" t="s">
        <v>2283</v>
      </c>
      <c r="F337" s="200" t="s">
        <v>2284</v>
      </c>
      <c r="G337" s="201" t="s">
        <v>716</v>
      </c>
      <c r="H337" s="202">
        <v>1</v>
      </c>
      <c r="I337" s="203"/>
      <c r="J337" s="204">
        <f>ROUND(I337*H337,2)</f>
        <v>0</v>
      </c>
      <c r="K337" s="200" t="s">
        <v>19</v>
      </c>
      <c r="L337" s="46"/>
      <c r="M337" s="205" t="s">
        <v>19</v>
      </c>
      <c r="N337" s="206" t="s">
        <v>40</v>
      </c>
      <c r="O337" s="86"/>
      <c r="P337" s="207">
        <f>O337*H337</f>
        <v>0</v>
      </c>
      <c r="Q337" s="207">
        <v>0</v>
      </c>
      <c r="R337" s="207">
        <f>Q337*H337</f>
        <v>0</v>
      </c>
      <c r="S337" s="207">
        <v>0</v>
      </c>
      <c r="T337" s="208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09" t="s">
        <v>216</v>
      </c>
      <c r="AT337" s="209" t="s">
        <v>181</v>
      </c>
      <c r="AU337" s="209" t="s">
        <v>77</v>
      </c>
      <c r="AY337" s="19" t="s">
        <v>180</v>
      </c>
      <c r="BE337" s="210">
        <f>IF(N337="základní",J337,0)</f>
        <v>0</v>
      </c>
      <c r="BF337" s="210">
        <f>IF(N337="snížená",J337,0)</f>
        <v>0</v>
      </c>
      <c r="BG337" s="210">
        <f>IF(N337="zákl. přenesená",J337,0)</f>
        <v>0</v>
      </c>
      <c r="BH337" s="210">
        <f>IF(N337="sníž. přenesená",J337,0)</f>
        <v>0</v>
      </c>
      <c r="BI337" s="210">
        <f>IF(N337="nulová",J337,0)</f>
        <v>0</v>
      </c>
      <c r="BJ337" s="19" t="s">
        <v>77</v>
      </c>
      <c r="BK337" s="210">
        <f>ROUND(I337*H337,2)</f>
        <v>0</v>
      </c>
      <c r="BL337" s="19" t="s">
        <v>216</v>
      </c>
      <c r="BM337" s="209" t="s">
        <v>1287</v>
      </c>
    </row>
    <row r="338" s="2" customFormat="1" ht="24.15" customHeight="1">
      <c r="A338" s="40"/>
      <c r="B338" s="41"/>
      <c r="C338" s="198" t="s">
        <v>850</v>
      </c>
      <c r="D338" s="198" t="s">
        <v>181</v>
      </c>
      <c r="E338" s="199" t="s">
        <v>2285</v>
      </c>
      <c r="F338" s="200" t="s">
        <v>2286</v>
      </c>
      <c r="G338" s="201" t="s">
        <v>823</v>
      </c>
      <c r="H338" s="271"/>
      <c r="I338" s="203"/>
      <c r="J338" s="204">
        <f>ROUND(I338*H338,2)</f>
        <v>0</v>
      </c>
      <c r="K338" s="200" t="s">
        <v>19</v>
      </c>
      <c r="L338" s="46"/>
      <c r="M338" s="205" t="s">
        <v>19</v>
      </c>
      <c r="N338" s="206" t="s">
        <v>40</v>
      </c>
      <c r="O338" s="86"/>
      <c r="P338" s="207">
        <f>O338*H338</f>
        <v>0</v>
      </c>
      <c r="Q338" s="207">
        <v>0</v>
      </c>
      <c r="R338" s="207">
        <f>Q338*H338</f>
        <v>0</v>
      </c>
      <c r="S338" s="207">
        <v>0</v>
      </c>
      <c r="T338" s="208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09" t="s">
        <v>216</v>
      </c>
      <c r="AT338" s="209" t="s">
        <v>181</v>
      </c>
      <c r="AU338" s="209" t="s">
        <v>77</v>
      </c>
      <c r="AY338" s="19" t="s">
        <v>180</v>
      </c>
      <c r="BE338" s="210">
        <f>IF(N338="základní",J338,0)</f>
        <v>0</v>
      </c>
      <c r="BF338" s="210">
        <f>IF(N338="snížená",J338,0)</f>
        <v>0</v>
      </c>
      <c r="BG338" s="210">
        <f>IF(N338="zákl. přenesená",J338,0)</f>
        <v>0</v>
      </c>
      <c r="BH338" s="210">
        <f>IF(N338="sníž. přenesená",J338,0)</f>
        <v>0</v>
      </c>
      <c r="BI338" s="210">
        <f>IF(N338="nulová",J338,0)</f>
        <v>0</v>
      </c>
      <c r="BJ338" s="19" t="s">
        <v>77</v>
      </c>
      <c r="BK338" s="210">
        <f>ROUND(I338*H338,2)</f>
        <v>0</v>
      </c>
      <c r="BL338" s="19" t="s">
        <v>216</v>
      </c>
      <c r="BM338" s="209" t="s">
        <v>1290</v>
      </c>
    </row>
    <row r="339" s="11" customFormat="1" ht="25.92" customHeight="1">
      <c r="A339" s="11"/>
      <c r="B339" s="184"/>
      <c r="C339" s="185"/>
      <c r="D339" s="186" t="s">
        <v>68</v>
      </c>
      <c r="E339" s="187" t="s">
        <v>2287</v>
      </c>
      <c r="F339" s="187" t="s">
        <v>2288</v>
      </c>
      <c r="G339" s="185"/>
      <c r="H339" s="185"/>
      <c r="I339" s="188"/>
      <c r="J339" s="189">
        <f>BK339</f>
        <v>0</v>
      </c>
      <c r="K339" s="185"/>
      <c r="L339" s="190"/>
      <c r="M339" s="191"/>
      <c r="N339" s="192"/>
      <c r="O339" s="192"/>
      <c r="P339" s="193">
        <f>SUM(P340:P343)</f>
        <v>0</v>
      </c>
      <c r="Q339" s="192"/>
      <c r="R339" s="193">
        <f>SUM(R340:R343)</f>
        <v>0</v>
      </c>
      <c r="S339" s="192"/>
      <c r="T339" s="194">
        <f>SUM(T340:T343)</f>
        <v>0</v>
      </c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R339" s="195" t="s">
        <v>79</v>
      </c>
      <c r="AT339" s="196" t="s">
        <v>68</v>
      </c>
      <c r="AU339" s="196" t="s">
        <v>69</v>
      </c>
      <c r="AY339" s="195" t="s">
        <v>180</v>
      </c>
      <c r="BK339" s="197">
        <f>SUM(BK340:BK343)</f>
        <v>0</v>
      </c>
    </row>
    <row r="340" s="2" customFormat="1" ht="78" customHeight="1">
      <c r="A340" s="40"/>
      <c r="B340" s="41"/>
      <c r="C340" s="198" t="s">
        <v>1270</v>
      </c>
      <c r="D340" s="198" t="s">
        <v>181</v>
      </c>
      <c r="E340" s="199" t="s">
        <v>2289</v>
      </c>
      <c r="F340" s="200" t="s">
        <v>2290</v>
      </c>
      <c r="G340" s="201" t="s">
        <v>1701</v>
      </c>
      <c r="H340" s="202">
        <v>2</v>
      </c>
      <c r="I340" s="203"/>
      <c r="J340" s="204">
        <f>ROUND(I340*H340,2)</f>
        <v>0</v>
      </c>
      <c r="K340" s="200" t="s">
        <v>19</v>
      </c>
      <c r="L340" s="46"/>
      <c r="M340" s="205" t="s">
        <v>19</v>
      </c>
      <c r="N340" s="206" t="s">
        <v>40</v>
      </c>
      <c r="O340" s="86"/>
      <c r="P340" s="207">
        <f>O340*H340</f>
        <v>0</v>
      </c>
      <c r="Q340" s="207">
        <v>0</v>
      </c>
      <c r="R340" s="207">
        <f>Q340*H340</f>
        <v>0</v>
      </c>
      <c r="S340" s="207">
        <v>0</v>
      </c>
      <c r="T340" s="208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09" t="s">
        <v>216</v>
      </c>
      <c r="AT340" s="209" t="s">
        <v>181</v>
      </c>
      <c r="AU340" s="209" t="s">
        <v>77</v>
      </c>
      <c r="AY340" s="19" t="s">
        <v>180</v>
      </c>
      <c r="BE340" s="210">
        <f>IF(N340="základní",J340,0)</f>
        <v>0</v>
      </c>
      <c r="BF340" s="210">
        <f>IF(N340="snížená",J340,0)</f>
        <v>0</v>
      </c>
      <c r="BG340" s="210">
        <f>IF(N340="zákl. přenesená",J340,0)</f>
        <v>0</v>
      </c>
      <c r="BH340" s="210">
        <f>IF(N340="sníž. přenesená",J340,0)</f>
        <v>0</v>
      </c>
      <c r="BI340" s="210">
        <f>IF(N340="nulová",J340,0)</f>
        <v>0</v>
      </c>
      <c r="BJ340" s="19" t="s">
        <v>77</v>
      </c>
      <c r="BK340" s="210">
        <f>ROUND(I340*H340,2)</f>
        <v>0</v>
      </c>
      <c r="BL340" s="19" t="s">
        <v>216</v>
      </c>
      <c r="BM340" s="209" t="s">
        <v>1294</v>
      </c>
    </row>
    <row r="341" s="2" customFormat="1">
      <c r="A341" s="40"/>
      <c r="B341" s="41"/>
      <c r="C341" s="42"/>
      <c r="D341" s="213" t="s">
        <v>217</v>
      </c>
      <c r="E341" s="42"/>
      <c r="F341" s="234" t="s">
        <v>2291</v>
      </c>
      <c r="G341" s="42"/>
      <c r="H341" s="42"/>
      <c r="I341" s="235"/>
      <c r="J341" s="42"/>
      <c r="K341" s="42"/>
      <c r="L341" s="46"/>
      <c r="M341" s="236"/>
      <c r="N341" s="237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217</v>
      </c>
      <c r="AU341" s="19" t="s">
        <v>77</v>
      </c>
    </row>
    <row r="342" s="2" customFormat="1" ht="16.5" customHeight="1">
      <c r="A342" s="40"/>
      <c r="B342" s="41"/>
      <c r="C342" s="198" t="s">
        <v>854</v>
      </c>
      <c r="D342" s="198" t="s">
        <v>181</v>
      </c>
      <c r="E342" s="199" t="s">
        <v>2292</v>
      </c>
      <c r="F342" s="200" t="s">
        <v>2293</v>
      </c>
      <c r="G342" s="201" t="s">
        <v>716</v>
      </c>
      <c r="H342" s="202">
        <v>2</v>
      </c>
      <c r="I342" s="203"/>
      <c r="J342" s="204">
        <f>ROUND(I342*H342,2)</f>
        <v>0</v>
      </c>
      <c r="K342" s="200" t="s">
        <v>19</v>
      </c>
      <c r="L342" s="46"/>
      <c r="M342" s="205" t="s">
        <v>19</v>
      </c>
      <c r="N342" s="206" t="s">
        <v>40</v>
      </c>
      <c r="O342" s="86"/>
      <c r="P342" s="207">
        <f>O342*H342</f>
        <v>0</v>
      </c>
      <c r="Q342" s="207">
        <v>0</v>
      </c>
      <c r="R342" s="207">
        <f>Q342*H342</f>
        <v>0</v>
      </c>
      <c r="S342" s="207">
        <v>0</v>
      </c>
      <c r="T342" s="208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09" t="s">
        <v>216</v>
      </c>
      <c r="AT342" s="209" t="s">
        <v>181</v>
      </c>
      <c r="AU342" s="209" t="s">
        <v>77</v>
      </c>
      <c r="AY342" s="19" t="s">
        <v>180</v>
      </c>
      <c r="BE342" s="210">
        <f>IF(N342="základní",J342,0)</f>
        <v>0</v>
      </c>
      <c r="BF342" s="210">
        <f>IF(N342="snížená",J342,0)</f>
        <v>0</v>
      </c>
      <c r="BG342" s="210">
        <f>IF(N342="zákl. přenesená",J342,0)</f>
        <v>0</v>
      </c>
      <c r="BH342" s="210">
        <f>IF(N342="sníž. přenesená",J342,0)</f>
        <v>0</v>
      </c>
      <c r="BI342" s="210">
        <f>IF(N342="nulová",J342,0)</f>
        <v>0</v>
      </c>
      <c r="BJ342" s="19" t="s">
        <v>77</v>
      </c>
      <c r="BK342" s="210">
        <f>ROUND(I342*H342,2)</f>
        <v>0</v>
      </c>
      <c r="BL342" s="19" t="s">
        <v>216</v>
      </c>
      <c r="BM342" s="209" t="s">
        <v>1297</v>
      </c>
    </row>
    <row r="343" s="2" customFormat="1" ht="24.15" customHeight="1">
      <c r="A343" s="40"/>
      <c r="B343" s="41"/>
      <c r="C343" s="198" t="s">
        <v>1277</v>
      </c>
      <c r="D343" s="198" t="s">
        <v>181</v>
      </c>
      <c r="E343" s="199" t="s">
        <v>2294</v>
      </c>
      <c r="F343" s="200" t="s">
        <v>2295</v>
      </c>
      <c r="G343" s="201" t="s">
        <v>823</v>
      </c>
      <c r="H343" s="271"/>
      <c r="I343" s="203"/>
      <c r="J343" s="204">
        <f>ROUND(I343*H343,2)</f>
        <v>0</v>
      </c>
      <c r="K343" s="200" t="s">
        <v>19</v>
      </c>
      <c r="L343" s="46"/>
      <c r="M343" s="205" t="s">
        <v>19</v>
      </c>
      <c r="N343" s="206" t="s">
        <v>40</v>
      </c>
      <c r="O343" s="86"/>
      <c r="P343" s="207">
        <f>O343*H343</f>
        <v>0</v>
      </c>
      <c r="Q343" s="207">
        <v>0</v>
      </c>
      <c r="R343" s="207">
        <f>Q343*H343</f>
        <v>0</v>
      </c>
      <c r="S343" s="207">
        <v>0</v>
      </c>
      <c r="T343" s="208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09" t="s">
        <v>216</v>
      </c>
      <c r="AT343" s="209" t="s">
        <v>181</v>
      </c>
      <c r="AU343" s="209" t="s">
        <v>77</v>
      </c>
      <c r="AY343" s="19" t="s">
        <v>180</v>
      </c>
      <c r="BE343" s="210">
        <f>IF(N343="základní",J343,0)</f>
        <v>0</v>
      </c>
      <c r="BF343" s="210">
        <f>IF(N343="snížená",J343,0)</f>
        <v>0</v>
      </c>
      <c r="BG343" s="210">
        <f>IF(N343="zákl. přenesená",J343,0)</f>
        <v>0</v>
      </c>
      <c r="BH343" s="210">
        <f>IF(N343="sníž. přenesená",J343,0)</f>
        <v>0</v>
      </c>
      <c r="BI343" s="210">
        <f>IF(N343="nulová",J343,0)</f>
        <v>0</v>
      </c>
      <c r="BJ343" s="19" t="s">
        <v>77</v>
      </c>
      <c r="BK343" s="210">
        <f>ROUND(I343*H343,2)</f>
        <v>0</v>
      </c>
      <c r="BL343" s="19" t="s">
        <v>216</v>
      </c>
      <c r="BM343" s="209" t="s">
        <v>1310</v>
      </c>
    </row>
    <row r="344" s="11" customFormat="1" ht="25.92" customHeight="1">
      <c r="A344" s="11"/>
      <c r="B344" s="184"/>
      <c r="C344" s="185"/>
      <c r="D344" s="186" t="s">
        <v>68</v>
      </c>
      <c r="E344" s="187" t="s">
        <v>1371</v>
      </c>
      <c r="F344" s="187" t="s">
        <v>1372</v>
      </c>
      <c r="G344" s="185"/>
      <c r="H344" s="185"/>
      <c r="I344" s="188"/>
      <c r="J344" s="189">
        <f>BK344</f>
        <v>0</v>
      </c>
      <c r="K344" s="185"/>
      <c r="L344" s="190"/>
      <c r="M344" s="191"/>
      <c r="N344" s="192"/>
      <c r="O344" s="192"/>
      <c r="P344" s="193">
        <f>SUM(P345:P349)</f>
        <v>0</v>
      </c>
      <c r="Q344" s="192"/>
      <c r="R344" s="193">
        <f>SUM(R345:R349)</f>
        <v>0</v>
      </c>
      <c r="S344" s="192"/>
      <c r="T344" s="194">
        <f>SUM(T345:T349)</f>
        <v>0</v>
      </c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R344" s="195" t="s">
        <v>77</v>
      </c>
      <c r="AT344" s="196" t="s">
        <v>68</v>
      </c>
      <c r="AU344" s="196" t="s">
        <v>69</v>
      </c>
      <c r="AY344" s="195" t="s">
        <v>180</v>
      </c>
      <c r="BK344" s="197">
        <f>SUM(BK345:BK349)</f>
        <v>0</v>
      </c>
    </row>
    <row r="345" s="2" customFormat="1" ht="24.15" customHeight="1">
      <c r="A345" s="40"/>
      <c r="B345" s="41"/>
      <c r="C345" s="198" t="s">
        <v>861</v>
      </c>
      <c r="D345" s="198" t="s">
        <v>181</v>
      </c>
      <c r="E345" s="199" t="s">
        <v>2296</v>
      </c>
      <c r="F345" s="200" t="s">
        <v>2297</v>
      </c>
      <c r="G345" s="201" t="s">
        <v>391</v>
      </c>
      <c r="H345" s="202">
        <v>35</v>
      </c>
      <c r="I345" s="203"/>
      <c r="J345" s="204">
        <f>ROUND(I345*H345,2)</f>
        <v>0</v>
      </c>
      <c r="K345" s="200" t="s">
        <v>19</v>
      </c>
      <c r="L345" s="46"/>
      <c r="M345" s="205" t="s">
        <v>19</v>
      </c>
      <c r="N345" s="206" t="s">
        <v>40</v>
      </c>
      <c r="O345" s="86"/>
      <c r="P345" s="207">
        <f>O345*H345</f>
        <v>0</v>
      </c>
      <c r="Q345" s="207">
        <v>0</v>
      </c>
      <c r="R345" s="207">
        <f>Q345*H345</f>
        <v>0</v>
      </c>
      <c r="S345" s="207">
        <v>0</v>
      </c>
      <c r="T345" s="208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09" t="s">
        <v>185</v>
      </c>
      <c r="AT345" s="209" t="s">
        <v>181</v>
      </c>
      <c r="AU345" s="209" t="s">
        <v>77</v>
      </c>
      <c r="AY345" s="19" t="s">
        <v>180</v>
      </c>
      <c r="BE345" s="210">
        <f>IF(N345="základní",J345,0)</f>
        <v>0</v>
      </c>
      <c r="BF345" s="210">
        <f>IF(N345="snížená",J345,0)</f>
        <v>0</v>
      </c>
      <c r="BG345" s="210">
        <f>IF(N345="zákl. přenesená",J345,0)</f>
        <v>0</v>
      </c>
      <c r="BH345" s="210">
        <f>IF(N345="sníž. přenesená",J345,0)</f>
        <v>0</v>
      </c>
      <c r="BI345" s="210">
        <f>IF(N345="nulová",J345,0)</f>
        <v>0</v>
      </c>
      <c r="BJ345" s="19" t="s">
        <v>77</v>
      </c>
      <c r="BK345" s="210">
        <f>ROUND(I345*H345,2)</f>
        <v>0</v>
      </c>
      <c r="BL345" s="19" t="s">
        <v>185</v>
      </c>
      <c r="BM345" s="209" t="s">
        <v>1364</v>
      </c>
    </row>
    <row r="346" s="2" customFormat="1">
      <c r="A346" s="40"/>
      <c r="B346" s="41"/>
      <c r="C346" s="42"/>
      <c r="D346" s="213" t="s">
        <v>217</v>
      </c>
      <c r="E346" s="42"/>
      <c r="F346" s="234" t="s">
        <v>2298</v>
      </c>
      <c r="G346" s="42"/>
      <c r="H346" s="42"/>
      <c r="I346" s="235"/>
      <c r="J346" s="42"/>
      <c r="K346" s="42"/>
      <c r="L346" s="46"/>
      <c r="M346" s="236"/>
      <c r="N346" s="237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217</v>
      </c>
      <c r="AU346" s="19" t="s">
        <v>77</v>
      </c>
    </row>
    <row r="347" s="2" customFormat="1" ht="33" customHeight="1">
      <c r="A347" s="40"/>
      <c r="B347" s="41"/>
      <c r="C347" s="198" t="s">
        <v>1284</v>
      </c>
      <c r="D347" s="198" t="s">
        <v>181</v>
      </c>
      <c r="E347" s="199" t="s">
        <v>2299</v>
      </c>
      <c r="F347" s="200" t="s">
        <v>2300</v>
      </c>
      <c r="G347" s="201" t="s">
        <v>19</v>
      </c>
      <c r="H347" s="202">
        <v>0</v>
      </c>
      <c r="I347" s="203"/>
      <c r="J347" s="204">
        <f>ROUND(I347*H347,2)</f>
        <v>0</v>
      </c>
      <c r="K347" s="200" t="s">
        <v>19</v>
      </c>
      <c r="L347" s="46"/>
      <c r="M347" s="205" t="s">
        <v>19</v>
      </c>
      <c r="N347" s="206" t="s">
        <v>40</v>
      </c>
      <c r="O347" s="86"/>
      <c r="P347" s="207">
        <f>O347*H347</f>
        <v>0</v>
      </c>
      <c r="Q347" s="207">
        <v>0</v>
      </c>
      <c r="R347" s="207">
        <f>Q347*H347</f>
        <v>0</v>
      </c>
      <c r="S347" s="207">
        <v>0</v>
      </c>
      <c r="T347" s="208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09" t="s">
        <v>185</v>
      </c>
      <c r="AT347" s="209" t="s">
        <v>181</v>
      </c>
      <c r="AU347" s="209" t="s">
        <v>77</v>
      </c>
      <c r="AY347" s="19" t="s">
        <v>180</v>
      </c>
      <c r="BE347" s="210">
        <f>IF(N347="základní",J347,0)</f>
        <v>0</v>
      </c>
      <c r="BF347" s="210">
        <f>IF(N347="snížená",J347,0)</f>
        <v>0</v>
      </c>
      <c r="BG347" s="210">
        <f>IF(N347="zákl. přenesená",J347,0)</f>
        <v>0</v>
      </c>
      <c r="BH347" s="210">
        <f>IF(N347="sníž. přenesená",J347,0)</f>
        <v>0</v>
      </c>
      <c r="BI347" s="210">
        <f>IF(N347="nulová",J347,0)</f>
        <v>0</v>
      </c>
      <c r="BJ347" s="19" t="s">
        <v>77</v>
      </c>
      <c r="BK347" s="210">
        <f>ROUND(I347*H347,2)</f>
        <v>0</v>
      </c>
      <c r="BL347" s="19" t="s">
        <v>185</v>
      </c>
      <c r="BM347" s="209" t="s">
        <v>1303</v>
      </c>
    </row>
    <row r="348" s="2" customFormat="1">
      <c r="A348" s="40"/>
      <c r="B348" s="41"/>
      <c r="C348" s="42"/>
      <c r="D348" s="213" t="s">
        <v>217</v>
      </c>
      <c r="E348" s="42"/>
      <c r="F348" s="234" t="s">
        <v>2301</v>
      </c>
      <c r="G348" s="42"/>
      <c r="H348" s="42"/>
      <c r="I348" s="235"/>
      <c r="J348" s="42"/>
      <c r="K348" s="42"/>
      <c r="L348" s="46"/>
      <c r="M348" s="236"/>
      <c r="N348" s="237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217</v>
      </c>
      <c r="AU348" s="19" t="s">
        <v>77</v>
      </c>
    </row>
    <row r="349" s="2" customFormat="1" ht="24.15" customHeight="1">
      <c r="A349" s="40"/>
      <c r="B349" s="41"/>
      <c r="C349" s="198" t="s">
        <v>869</v>
      </c>
      <c r="D349" s="198" t="s">
        <v>181</v>
      </c>
      <c r="E349" s="199" t="s">
        <v>2302</v>
      </c>
      <c r="F349" s="200" t="s">
        <v>2303</v>
      </c>
      <c r="G349" s="201" t="s">
        <v>716</v>
      </c>
      <c r="H349" s="202">
        <v>1</v>
      </c>
      <c r="I349" s="203"/>
      <c r="J349" s="204">
        <f>ROUND(I349*H349,2)</f>
        <v>0</v>
      </c>
      <c r="K349" s="200" t="s">
        <v>19</v>
      </c>
      <c r="L349" s="46"/>
      <c r="M349" s="205" t="s">
        <v>19</v>
      </c>
      <c r="N349" s="206" t="s">
        <v>40</v>
      </c>
      <c r="O349" s="86"/>
      <c r="P349" s="207">
        <f>O349*H349</f>
        <v>0</v>
      </c>
      <c r="Q349" s="207">
        <v>0</v>
      </c>
      <c r="R349" s="207">
        <f>Q349*H349</f>
        <v>0</v>
      </c>
      <c r="S349" s="207">
        <v>0</v>
      </c>
      <c r="T349" s="208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09" t="s">
        <v>185</v>
      </c>
      <c r="AT349" s="209" t="s">
        <v>181</v>
      </c>
      <c r="AU349" s="209" t="s">
        <v>77</v>
      </c>
      <c r="AY349" s="19" t="s">
        <v>180</v>
      </c>
      <c r="BE349" s="210">
        <f>IF(N349="základní",J349,0)</f>
        <v>0</v>
      </c>
      <c r="BF349" s="210">
        <f>IF(N349="snížená",J349,0)</f>
        <v>0</v>
      </c>
      <c r="BG349" s="210">
        <f>IF(N349="zákl. přenesená",J349,0)</f>
        <v>0</v>
      </c>
      <c r="BH349" s="210">
        <f>IF(N349="sníž. přenesená",J349,0)</f>
        <v>0</v>
      </c>
      <c r="BI349" s="210">
        <f>IF(N349="nulová",J349,0)</f>
        <v>0</v>
      </c>
      <c r="BJ349" s="19" t="s">
        <v>77</v>
      </c>
      <c r="BK349" s="210">
        <f>ROUND(I349*H349,2)</f>
        <v>0</v>
      </c>
      <c r="BL349" s="19" t="s">
        <v>185</v>
      </c>
      <c r="BM349" s="209" t="s">
        <v>1316</v>
      </c>
    </row>
    <row r="350" s="11" customFormat="1" ht="25.92" customHeight="1">
      <c r="A350" s="11"/>
      <c r="B350" s="184"/>
      <c r="C350" s="185"/>
      <c r="D350" s="186" t="s">
        <v>68</v>
      </c>
      <c r="E350" s="187" t="s">
        <v>1439</v>
      </c>
      <c r="F350" s="187" t="s">
        <v>1440</v>
      </c>
      <c r="G350" s="185"/>
      <c r="H350" s="185"/>
      <c r="I350" s="188"/>
      <c r="J350" s="189">
        <f>BK350</f>
        <v>0</v>
      </c>
      <c r="K350" s="185"/>
      <c r="L350" s="190"/>
      <c r="M350" s="191"/>
      <c r="N350" s="192"/>
      <c r="O350" s="192"/>
      <c r="P350" s="193">
        <f>SUM(P351:P354)</f>
        <v>0</v>
      </c>
      <c r="Q350" s="192"/>
      <c r="R350" s="193">
        <f>SUM(R351:R354)</f>
        <v>0</v>
      </c>
      <c r="S350" s="192"/>
      <c r="T350" s="194">
        <f>SUM(T351:T354)</f>
        <v>0</v>
      </c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R350" s="195" t="s">
        <v>77</v>
      </c>
      <c r="AT350" s="196" t="s">
        <v>68</v>
      </c>
      <c r="AU350" s="196" t="s">
        <v>69</v>
      </c>
      <c r="AY350" s="195" t="s">
        <v>180</v>
      </c>
      <c r="BK350" s="197">
        <f>SUM(BK351:BK354)</f>
        <v>0</v>
      </c>
    </row>
    <row r="351" s="2" customFormat="1" ht="24.15" customHeight="1">
      <c r="A351" s="40"/>
      <c r="B351" s="41"/>
      <c r="C351" s="198" t="s">
        <v>1291</v>
      </c>
      <c r="D351" s="198" t="s">
        <v>181</v>
      </c>
      <c r="E351" s="199" t="s">
        <v>2304</v>
      </c>
      <c r="F351" s="200" t="s">
        <v>2305</v>
      </c>
      <c r="G351" s="201" t="s">
        <v>1443</v>
      </c>
      <c r="H351" s="202">
        <v>1</v>
      </c>
      <c r="I351" s="203"/>
      <c r="J351" s="204">
        <f>ROUND(I351*H351,2)</f>
        <v>0</v>
      </c>
      <c r="K351" s="200" t="s">
        <v>19</v>
      </c>
      <c r="L351" s="46"/>
      <c r="M351" s="205" t="s">
        <v>19</v>
      </c>
      <c r="N351" s="206" t="s">
        <v>40</v>
      </c>
      <c r="O351" s="86"/>
      <c r="P351" s="207">
        <f>O351*H351</f>
        <v>0</v>
      </c>
      <c r="Q351" s="207">
        <v>0</v>
      </c>
      <c r="R351" s="207">
        <f>Q351*H351</f>
        <v>0</v>
      </c>
      <c r="S351" s="207">
        <v>0</v>
      </c>
      <c r="T351" s="208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09" t="s">
        <v>185</v>
      </c>
      <c r="AT351" s="209" t="s">
        <v>181</v>
      </c>
      <c r="AU351" s="209" t="s">
        <v>77</v>
      </c>
      <c r="AY351" s="19" t="s">
        <v>180</v>
      </c>
      <c r="BE351" s="210">
        <f>IF(N351="základní",J351,0)</f>
        <v>0</v>
      </c>
      <c r="BF351" s="210">
        <f>IF(N351="snížená",J351,0)</f>
        <v>0</v>
      </c>
      <c r="BG351" s="210">
        <f>IF(N351="zákl. přenesená",J351,0)</f>
        <v>0</v>
      </c>
      <c r="BH351" s="210">
        <f>IF(N351="sníž. přenesená",J351,0)</f>
        <v>0</v>
      </c>
      <c r="BI351" s="210">
        <f>IF(N351="nulová",J351,0)</f>
        <v>0</v>
      </c>
      <c r="BJ351" s="19" t="s">
        <v>77</v>
      </c>
      <c r="BK351" s="210">
        <f>ROUND(I351*H351,2)</f>
        <v>0</v>
      </c>
      <c r="BL351" s="19" t="s">
        <v>185</v>
      </c>
      <c r="BM351" s="209" t="s">
        <v>1321</v>
      </c>
    </row>
    <row r="352" s="2" customFormat="1">
      <c r="A352" s="40"/>
      <c r="B352" s="41"/>
      <c r="C352" s="42"/>
      <c r="D352" s="213" t="s">
        <v>217</v>
      </c>
      <c r="E352" s="42"/>
      <c r="F352" s="234" t="s">
        <v>2306</v>
      </c>
      <c r="G352" s="42"/>
      <c r="H352" s="42"/>
      <c r="I352" s="235"/>
      <c r="J352" s="42"/>
      <c r="K352" s="42"/>
      <c r="L352" s="46"/>
      <c r="M352" s="236"/>
      <c r="N352" s="237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217</v>
      </c>
      <c r="AU352" s="19" t="s">
        <v>77</v>
      </c>
    </row>
    <row r="353" s="2" customFormat="1" ht="24.15" customHeight="1">
      <c r="A353" s="40"/>
      <c r="B353" s="41"/>
      <c r="C353" s="198" t="s">
        <v>875</v>
      </c>
      <c r="D353" s="198" t="s">
        <v>181</v>
      </c>
      <c r="E353" s="199" t="s">
        <v>1912</v>
      </c>
      <c r="F353" s="200" t="s">
        <v>2307</v>
      </c>
      <c r="G353" s="201" t="s">
        <v>1443</v>
      </c>
      <c r="H353" s="202">
        <v>1</v>
      </c>
      <c r="I353" s="203"/>
      <c r="J353" s="204">
        <f>ROUND(I353*H353,2)</f>
        <v>0</v>
      </c>
      <c r="K353" s="200" t="s">
        <v>19</v>
      </c>
      <c r="L353" s="46"/>
      <c r="M353" s="205" t="s">
        <v>19</v>
      </c>
      <c r="N353" s="206" t="s">
        <v>40</v>
      </c>
      <c r="O353" s="86"/>
      <c r="P353" s="207">
        <f>O353*H353</f>
        <v>0</v>
      </c>
      <c r="Q353" s="207">
        <v>0</v>
      </c>
      <c r="R353" s="207">
        <f>Q353*H353</f>
        <v>0</v>
      </c>
      <c r="S353" s="207">
        <v>0</v>
      </c>
      <c r="T353" s="208">
        <f>S353*H353</f>
        <v>0</v>
      </c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R353" s="209" t="s">
        <v>185</v>
      </c>
      <c r="AT353" s="209" t="s">
        <v>181</v>
      </c>
      <c r="AU353" s="209" t="s">
        <v>77</v>
      </c>
      <c r="AY353" s="19" t="s">
        <v>180</v>
      </c>
      <c r="BE353" s="210">
        <f>IF(N353="základní",J353,0)</f>
        <v>0</v>
      </c>
      <c r="BF353" s="210">
        <f>IF(N353="snížená",J353,0)</f>
        <v>0</v>
      </c>
      <c r="BG353" s="210">
        <f>IF(N353="zákl. přenesená",J353,0)</f>
        <v>0</v>
      </c>
      <c r="BH353" s="210">
        <f>IF(N353="sníž. přenesená",J353,0)</f>
        <v>0</v>
      </c>
      <c r="BI353" s="210">
        <f>IF(N353="nulová",J353,0)</f>
        <v>0</v>
      </c>
      <c r="BJ353" s="19" t="s">
        <v>77</v>
      </c>
      <c r="BK353" s="210">
        <f>ROUND(I353*H353,2)</f>
        <v>0</v>
      </c>
      <c r="BL353" s="19" t="s">
        <v>185</v>
      </c>
      <c r="BM353" s="209" t="s">
        <v>1327</v>
      </c>
    </row>
    <row r="354" s="2" customFormat="1">
      <c r="A354" s="40"/>
      <c r="B354" s="41"/>
      <c r="C354" s="42"/>
      <c r="D354" s="213" t="s">
        <v>217</v>
      </c>
      <c r="E354" s="42"/>
      <c r="F354" s="234" t="s">
        <v>2308</v>
      </c>
      <c r="G354" s="42"/>
      <c r="H354" s="42"/>
      <c r="I354" s="235"/>
      <c r="J354" s="42"/>
      <c r="K354" s="42"/>
      <c r="L354" s="46"/>
      <c r="M354" s="273"/>
      <c r="N354" s="274"/>
      <c r="O354" s="275"/>
      <c r="P354" s="275"/>
      <c r="Q354" s="275"/>
      <c r="R354" s="275"/>
      <c r="S354" s="275"/>
      <c r="T354" s="276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217</v>
      </c>
      <c r="AU354" s="19" t="s">
        <v>77</v>
      </c>
    </row>
    <row r="355" s="2" customFormat="1" ht="6.96" customHeight="1">
      <c r="A355" s="40"/>
      <c r="B355" s="61"/>
      <c r="C355" s="62"/>
      <c r="D355" s="62"/>
      <c r="E355" s="62"/>
      <c r="F355" s="62"/>
      <c r="G355" s="62"/>
      <c r="H355" s="62"/>
      <c r="I355" s="62"/>
      <c r="J355" s="62"/>
      <c r="K355" s="62"/>
      <c r="L355" s="46"/>
      <c r="M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</row>
  </sheetData>
  <sheetProtection sheet="1" autoFilter="0" formatColumns="0" formatRows="0" objects="1" scenarios="1" spinCount="100000" saltValue="7p1tVJL4PGdUy4nffpHJiGLBIAIc3pCmSJ5FyRAx8jc9K7wdwCLSf+VCqopOJEgLdHaKqP52W92ap/zWjfYYUA==" hashValue="7DT6eaKnLriK7H/jXFxGY4IzFNSfAdDPI+9qZHgNL8rIv7KP+NSZFO93AKu+SvlPXBQso6iiiMTom8x1XkJWIQ==" algorithmName="SHA-512" password="A077"/>
  <autoFilter ref="C90:K354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2309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ROUND((SUM(BE83:BE155)),  2)</f>
        <v>0</v>
      </c>
      <c r="G33" s="40"/>
      <c r="H33" s="40"/>
      <c r="I33" s="150">
        <v>0.20999999999999999</v>
      </c>
      <c r="J33" s="149">
        <f>ROUND(((SUM(BE83:BE155))*I33),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ROUND((SUM(BF83:BF155)),  2)</f>
        <v>0</v>
      </c>
      <c r="G34" s="40"/>
      <c r="H34" s="40"/>
      <c r="I34" s="150">
        <v>0.12</v>
      </c>
      <c r="J34" s="149">
        <f>ROUND(((SUM(BF83:BF155))*I34),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ROUND((SUM(BG83:BG155)),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ROUND((SUM(BH83:BH155)),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ROUND((SUM(BI83:BI155)),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D.1.4.3 - Vzduchotechnika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154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2310</v>
      </c>
      <c r="E61" s="170"/>
      <c r="F61" s="170"/>
      <c r="G61" s="170"/>
      <c r="H61" s="170"/>
      <c r="I61" s="170"/>
      <c r="J61" s="171">
        <f>J91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163</v>
      </c>
      <c r="E62" s="170"/>
      <c r="F62" s="170"/>
      <c r="G62" s="170"/>
      <c r="H62" s="170"/>
      <c r="I62" s="170"/>
      <c r="J62" s="171">
        <f>J147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164</v>
      </c>
      <c r="E63" s="170"/>
      <c r="F63" s="170"/>
      <c r="G63" s="170"/>
      <c r="H63" s="170"/>
      <c r="I63" s="170"/>
      <c r="J63" s="171">
        <f>J151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166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ZOO Hodonín, Pavilon Akvárií, rozpočet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135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D.1.4.3 - Vzduchotechnika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3"/>
      <c r="B82" s="174"/>
      <c r="C82" s="175" t="s">
        <v>167</v>
      </c>
      <c r="D82" s="176" t="s">
        <v>54</v>
      </c>
      <c r="E82" s="176" t="s">
        <v>50</v>
      </c>
      <c r="F82" s="176" t="s">
        <v>51</v>
      </c>
      <c r="G82" s="176" t="s">
        <v>168</v>
      </c>
      <c r="H82" s="176" t="s">
        <v>169</v>
      </c>
      <c r="I82" s="176" t="s">
        <v>170</v>
      </c>
      <c r="J82" s="176" t="s">
        <v>139</v>
      </c>
      <c r="K82" s="177" t="s">
        <v>171</v>
      </c>
      <c r="L82" s="178"/>
      <c r="M82" s="94" t="s">
        <v>19</v>
      </c>
      <c r="N82" s="95" t="s">
        <v>39</v>
      </c>
      <c r="O82" s="95" t="s">
        <v>172</v>
      </c>
      <c r="P82" s="95" t="s">
        <v>173</v>
      </c>
      <c r="Q82" s="95" t="s">
        <v>174</v>
      </c>
      <c r="R82" s="95" t="s">
        <v>175</v>
      </c>
      <c r="S82" s="95" t="s">
        <v>176</v>
      </c>
      <c r="T82" s="96" t="s">
        <v>177</v>
      </c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</row>
    <row r="83" s="2" customFormat="1" ht="22.8" customHeight="1">
      <c r="A83" s="40"/>
      <c r="B83" s="41"/>
      <c r="C83" s="101" t="s">
        <v>178</v>
      </c>
      <c r="D83" s="42"/>
      <c r="E83" s="42"/>
      <c r="F83" s="42"/>
      <c r="G83" s="42"/>
      <c r="H83" s="42"/>
      <c r="I83" s="42"/>
      <c r="J83" s="179">
        <f>BK83</f>
        <v>0</v>
      </c>
      <c r="K83" s="42"/>
      <c r="L83" s="46"/>
      <c r="M83" s="97"/>
      <c r="N83" s="180"/>
      <c r="O83" s="98"/>
      <c r="P83" s="181">
        <f>P84+P91+P147+P151</f>
        <v>0</v>
      </c>
      <c r="Q83" s="98"/>
      <c r="R83" s="181">
        <f>R84+R91+R147+R151</f>
        <v>0</v>
      </c>
      <c r="S83" s="98"/>
      <c r="T83" s="182">
        <f>T84+T91+T147+T151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140</v>
      </c>
      <c r="BK83" s="183">
        <f>BK84+BK91+BK147+BK151</f>
        <v>0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916</v>
      </c>
      <c r="F84" s="187" t="s">
        <v>917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SUM(P85:P90)</f>
        <v>0</v>
      </c>
      <c r="Q84" s="192"/>
      <c r="R84" s="193">
        <f>SUM(R85:R90)</f>
        <v>0</v>
      </c>
      <c r="S84" s="192"/>
      <c r="T84" s="194">
        <f>SUM(T85:T90)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79</v>
      </c>
      <c r="AT84" s="196" t="s">
        <v>68</v>
      </c>
      <c r="AU84" s="196" t="s">
        <v>69</v>
      </c>
      <c r="AY84" s="195" t="s">
        <v>180</v>
      </c>
      <c r="BK84" s="197">
        <f>SUM(BK85:BK90)</f>
        <v>0</v>
      </c>
    </row>
    <row r="85" s="2" customFormat="1" ht="33" customHeight="1">
      <c r="A85" s="40"/>
      <c r="B85" s="41"/>
      <c r="C85" s="198" t="s">
        <v>77</v>
      </c>
      <c r="D85" s="198" t="s">
        <v>181</v>
      </c>
      <c r="E85" s="199" t="s">
        <v>2311</v>
      </c>
      <c r="F85" s="200" t="s">
        <v>2312</v>
      </c>
      <c r="G85" s="201" t="s">
        <v>307</v>
      </c>
      <c r="H85" s="202">
        <v>55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216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216</v>
      </c>
      <c r="BM85" s="209" t="s">
        <v>79</v>
      </c>
    </row>
    <row r="86" s="2" customFormat="1">
      <c r="A86" s="40"/>
      <c r="B86" s="41"/>
      <c r="C86" s="42"/>
      <c r="D86" s="213" t="s">
        <v>217</v>
      </c>
      <c r="E86" s="42"/>
      <c r="F86" s="234" t="s">
        <v>1756</v>
      </c>
      <c r="G86" s="42"/>
      <c r="H86" s="42"/>
      <c r="I86" s="235"/>
      <c r="J86" s="42"/>
      <c r="K86" s="42"/>
      <c r="L86" s="46"/>
      <c r="M86" s="236"/>
      <c r="N86" s="237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217</v>
      </c>
      <c r="AU86" s="19" t="s">
        <v>77</v>
      </c>
    </row>
    <row r="87" s="2" customFormat="1" ht="33" customHeight="1">
      <c r="A87" s="40"/>
      <c r="B87" s="41"/>
      <c r="C87" s="198" t="s">
        <v>79</v>
      </c>
      <c r="D87" s="198" t="s">
        <v>181</v>
      </c>
      <c r="E87" s="199" t="s">
        <v>2313</v>
      </c>
      <c r="F87" s="200" t="s">
        <v>2314</v>
      </c>
      <c r="G87" s="201" t="s">
        <v>307</v>
      </c>
      <c r="H87" s="202">
        <v>4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216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216</v>
      </c>
      <c r="BM87" s="209" t="s">
        <v>185</v>
      </c>
    </row>
    <row r="88" s="2" customFormat="1" ht="16.5" customHeight="1">
      <c r="A88" s="40"/>
      <c r="B88" s="41"/>
      <c r="C88" s="198" t="s">
        <v>195</v>
      </c>
      <c r="D88" s="198" t="s">
        <v>181</v>
      </c>
      <c r="E88" s="199" t="s">
        <v>2315</v>
      </c>
      <c r="F88" s="200" t="s">
        <v>2316</v>
      </c>
      <c r="G88" s="201" t="s">
        <v>307</v>
      </c>
      <c r="H88" s="202">
        <v>2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216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216</v>
      </c>
      <c r="BM88" s="209" t="s">
        <v>198</v>
      </c>
    </row>
    <row r="89" s="2" customFormat="1">
      <c r="A89" s="40"/>
      <c r="B89" s="41"/>
      <c r="C89" s="42"/>
      <c r="D89" s="213" t="s">
        <v>217</v>
      </c>
      <c r="E89" s="42"/>
      <c r="F89" s="234" t="s">
        <v>1756</v>
      </c>
      <c r="G89" s="42"/>
      <c r="H89" s="42"/>
      <c r="I89" s="235"/>
      <c r="J89" s="42"/>
      <c r="K89" s="42"/>
      <c r="L89" s="46"/>
      <c r="M89" s="236"/>
      <c r="N89" s="237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217</v>
      </c>
      <c r="AU89" s="19" t="s">
        <v>77</v>
      </c>
    </row>
    <row r="90" s="2" customFormat="1" ht="24.15" customHeight="1">
      <c r="A90" s="40"/>
      <c r="B90" s="41"/>
      <c r="C90" s="198" t="s">
        <v>185</v>
      </c>
      <c r="D90" s="198" t="s">
        <v>181</v>
      </c>
      <c r="E90" s="199" t="s">
        <v>2317</v>
      </c>
      <c r="F90" s="200" t="s">
        <v>2318</v>
      </c>
      <c r="G90" s="201" t="s">
        <v>823</v>
      </c>
      <c r="H90" s="271"/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216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216</v>
      </c>
      <c r="BM90" s="209" t="s">
        <v>201</v>
      </c>
    </row>
    <row r="91" s="11" customFormat="1" ht="25.92" customHeight="1">
      <c r="A91" s="11"/>
      <c r="B91" s="184"/>
      <c r="C91" s="185"/>
      <c r="D91" s="186" t="s">
        <v>68</v>
      </c>
      <c r="E91" s="187" t="s">
        <v>2319</v>
      </c>
      <c r="F91" s="187" t="s">
        <v>90</v>
      </c>
      <c r="G91" s="185"/>
      <c r="H91" s="185"/>
      <c r="I91" s="188"/>
      <c r="J91" s="189">
        <f>BK91</f>
        <v>0</v>
      </c>
      <c r="K91" s="185"/>
      <c r="L91" s="190"/>
      <c r="M91" s="191"/>
      <c r="N91" s="192"/>
      <c r="O91" s="192"/>
      <c r="P91" s="193">
        <f>SUM(P92:P146)</f>
        <v>0</v>
      </c>
      <c r="Q91" s="192"/>
      <c r="R91" s="193">
        <f>SUM(R92:R146)</f>
        <v>0</v>
      </c>
      <c r="S91" s="192"/>
      <c r="T91" s="194">
        <f>SUM(T92:T146)</f>
        <v>0</v>
      </c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R91" s="195" t="s">
        <v>77</v>
      </c>
      <c r="AT91" s="196" t="s">
        <v>68</v>
      </c>
      <c r="AU91" s="196" t="s">
        <v>69</v>
      </c>
      <c r="AY91" s="195" t="s">
        <v>180</v>
      </c>
      <c r="BK91" s="197">
        <f>SUM(BK92:BK146)</f>
        <v>0</v>
      </c>
    </row>
    <row r="92" s="2" customFormat="1" ht="24.15" customHeight="1">
      <c r="A92" s="40"/>
      <c r="B92" s="41"/>
      <c r="C92" s="198" t="s">
        <v>202</v>
      </c>
      <c r="D92" s="198" t="s">
        <v>181</v>
      </c>
      <c r="E92" s="199" t="s">
        <v>2320</v>
      </c>
      <c r="F92" s="200" t="s">
        <v>2321</v>
      </c>
      <c r="G92" s="201" t="s">
        <v>385</v>
      </c>
      <c r="H92" s="202">
        <v>28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205</v>
      </c>
    </row>
    <row r="93" s="2" customFormat="1" ht="24.15" customHeight="1">
      <c r="A93" s="40"/>
      <c r="B93" s="41"/>
      <c r="C93" s="198" t="s">
        <v>198</v>
      </c>
      <c r="D93" s="198" t="s">
        <v>181</v>
      </c>
      <c r="E93" s="199" t="s">
        <v>2322</v>
      </c>
      <c r="F93" s="200" t="s">
        <v>2323</v>
      </c>
      <c r="G93" s="201" t="s">
        <v>385</v>
      </c>
      <c r="H93" s="202">
        <v>4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8</v>
      </c>
    </row>
    <row r="94" s="2" customFormat="1" ht="24.15" customHeight="1">
      <c r="A94" s="40"/>
      <c r="B94" s="41"/>
      <c r="C94" s="198" t="s">
        <v>209</v>
      </c>
      <c r="D94" s="198" t="s">
        <v>181</v>
      </c>
      <c r="E94" s="199" t="s">
        <v>2324</v>
      </c>
      <c r="F94" s="200" t="s">
        <v>2325</v>
      </c>
      <c r="G94" s="201" t="s">
        <v>385</v>
      </c>
      <c r="H94" s="202">
        <v>5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212</v>
      </c>
    </row>
    <row r="95" s="2" customFormat="1" ht="24.15" customHeight="1">
      <c r="A95" s="40"/>
      <c r="B95" s="41"/>
      <c r="C95" s="198" t="s">
        <v>201</v>
      </c>
      <c r="D95" s="198" t="s">
        <v>181</v>
      </c>
      <c r="E95" s="199" t="s">
        <v>2326</v>
      </c>
      <c r="F95" s="200" t="s">
        <v>2327</v>
      </c>
      <c r="G95" s="201" t="s">
        <v>385</v>
      </c>
      <c r="H95" s="202">
        <v>2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216</v>
      </c>
    </row>
    <row r="96" s="2" customFormat="1" ht="24.15" customHeight="1">
      <c r="A96" s="40"/>
      <c r="B96" s="41"/>
      <c r="C96" s="198" t="s">
        <v>220</v>
      </c>
      <c r="D96" s="198" t="s">
        <v>181</v>
      </c>
      <c r="E96" s="199" t="s">
        <v>2328</v>
      </c>
      <c r="F96" s="200" t="s">
        <v>2329</v>
      </c>
      <c r="G96" s="201" t="s">
        <v>385</v>
      </c>
      <c r="H96" s="202">
        <v>8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223</v>
      </c>
    </row>
    <row r="97" s="2" customFormat="1" ht="24.15" customHeight="1">
      <c r="A97" s="40"/>
      <c r="B97" s="41"/>
      <c r="C97" s="198" t="s">
        <v>205</v>
      </c>
      <c r="D97" s="198" t="s">
        <v>181</v>
      </c>
      <c r="E97" s="199" t="s">
        <v>2330</v>
      </c>
      <c r="F97" s="200" t="s">
        <v>2331</v>
      </c>
      <c r="G97" s="201" t="s">
        <v>385</v>
      </c>
      <c r="H97" s="202">
        <v>9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228</v>
      </c>
    </row>
    <row r="98" s="2" customFormat="1" ht="24.15" customHeight="1">
      <c r="A98" s="40"/>
      <c r="B98" s="41"/>
      <c r="C98" s="198" t="s">
        <v>229</v>
      </c>
      <c r="D98" s="198" t="s">
        <v>181</v>
      </c>
      <c r="E98" s="199" t="s">
        <v>2332</v>
      </c>
      <c r="F98" s="200" t="s">
        <v>2333</v>
      </c>
      <c r="G98" s="201" t="s">
        <v>385</v>
      </c>
      <c r="H98" s="202">
        <v>3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232</v>
      </c>
    </row>
    <row r="99" s="2" customFormat="1" ht="24.15" customHeight="1">
      <c r="A99" s="40"/>
      <c r="B99" s="41"/>
      <c r="C99" s="198" t="s">
        <v>8</v>
      </c>
      <c r="D99" s="198" t="s">
        <v>181</v>
      </c>
      <c r="E99" s="199" t="s">
        <v>2334</v>
      </c>
      <c r="F99" s="200" t="s">
        <v>2335</v>
      </c>
      <c r="G99" s="201" t="s">
        <v>385</v>
      </c>
      <c r="H99" s="202">
        <v>9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236</v>
      </c>
    </row>
    <row r="100" s="2" customFormat="1" ht="24.15" customHeight="1">
      <c r="A100" s="40"/>
      <c r="B100" s="41"/>
      <c r="C100" s="198" t="s">
        <v>263</v>
      </c>
      <c r="D100" s="198" t="s">
        <v>181</v>
      </c>
      <c r="E100" s="199" t="s">
        <v>2336</v>
      </c>
      <c r="F100" s="200" t="s">
        <v>2337</v>
      </c>
      <c r="G100" s="201" t="s">
        <v>385</v>
      </c>
      <c r="H100" s="202">
        <v>9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266</v>
      </c>
    </row>
    <row r="101" s="2" customFormat="1" ht="24.15" customHeight="1">
      <c r="A101" s="40"/>
      <c r="B101" s="41"/>
      <c r="C101" s="198" t="s">
        <v>212</v>
      </c>
      <c r="D101" s="198" t="s">
        <v>181</v>
      </c>
      <c r="E101" s="199" t="s">
        <v>2338</v>
      </c>
      <c r="F101" s="200" t="s">
        <v>2339</v>
      </c>
      <c r="G101" s="201" t="s">
        <v>385</v>
      </c>
      <c r="H101" s="202">
        <v>13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275</v>
      </c>
    </row>
    <row r="102" s="2" customFormat="1" ht="24.15" customHeight="1">
      <c r="A102" s="40"/>
      <c r="B102" s="41"/>
      <c r="C102" s="198" t="s">
        <v>304</v>
      </c>
      <c r="D102" s="198" t="s">
        <v>181</v>
      </c>
      <c r="E102" s="199" t="s">
        <v>2340</v>
      </c>
      <c r="F102" s="200" t="s">
        <v>2341</v>
      </c>
      <c r="G102" s="201" t="s">
        <v>385</v>
      </c>
      <c r="H102" s="202">
        <v>5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308</v>
      </c>
    </row>
    <row r="103" s="2" customFormat="1" ht="16.5" customHeight="1">
      <c r="A103" s="40"/>
      <c r="B103" s="41"/>
      <c r="C103" s="198" t="s">
        <v>216</v>
      </c>
      <c r="D103" s="198" t="s">
        <v>181</v>
      </c>
      <c r="E103" s="199" t="s">
        <v>2342</v>
      </c>
      <c r="F103" s="200" t="s">
        <v>2343</v>
      </c>
      <c r="G103" s="201" t="s">
        <v>385</v>
      </c>
      <c r="H103" s="202">
        <v>10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315</v>
      </c>
    </row>
    <row r="104" s="2" customFormat="1" ht="16.5" customHeight="1">
      <c r="A104" s="40"/>
      <c r="B104" s="41"/>
      <c r="C104" s="198" t="s">
        <v>317</v>
      </c>
      <c r="D104" s="198" t="s">
        <v>181</v>
      </c>
      <c r="E104" s="199" t="s">
        <v>2344</v>
      </c>
      <c r="F104" s="200" t="s">
        <v>2345</v>
      </c>
      <c r="G104" s="201" t="s">
        <v>385</v>
      </c>
      <c r="H104" s="202">
        <v>6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321</v>
      </c>
    </row>
    <row r="105" s="2" customFormat="1" ht="21.75" customHeight="1">
      <c r="A105" s="40"/>
      <c r="B105" s="41"/>
      <c r="C105" s="198" t="s">
        <v>223</v>
      </c>
      <c r="D105" s="198" t="s">
        <v>181</v>
      </c>
      <c r="E105" s="199" t="s">
        <v>2346</v>
      </c>
      <c r="F105" s="200" t="s">
        <v>2347</v>
      </c>
      <c r="G105" s="201" t="s">
        <v>385</v>
      </c>
      <c r="H105" s="202">
        <v>5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330</v>
      </c>
    </row>
    <row r="106" s="2" customFormat="1" ht="16.5" customHeight="1">
      <c r="A106" s="40"/>
      <c r="B106" s="41"/>
      <c r="C106" s="198" t="s">
        <v>352</v>
      </c>
      <c r="D106" s="198" t="s">
        <v>181</v>
      </c>
      <c r="E106" s="199" t="s">
        <v>2348</v>
      </c>
      <c r="F106" s="200" t="s">
        <v>2349</v>
      </c>
      <c r="G106" s="201" t="s">
        <v>385</v>
      </c>
      <c r="H106" s="202">
        <v>6</v>
      </c>
      <c r="I106" s="203"/>
      <c r="J106" s="204">
        <f>ROUND(I106*H106,2)</f>
        <v>0</v>
      </c>
      <c r="K106" s="200" t="s">
        <v>19</v>
      </c>
      <c r="L106" s="46"/>
      <c r="M106" s="205" t="s">
        <v>19</v>
      </c>
      <c r="N106" s="206" t="s">
        <v>40</v>
      </c>
      <c r="O106" s="86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09" t="s">
        <v>185</v>
      </c>
      <c r="AT106" s="209" t="s">
        <v>181</v>
      </c>
      <c r="AU106" s="209" t="s">
        <v>77</v>
      </c>
      <c r="AY106" s="19" t="s">
        <v>180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9" t="s">
        <v>77</v>
      </c>
      <c r="BK106" s="210">
        <f>ROUND(I106*H106,2)</f>
        <v>0</v>
      </c>
      <c r="BL106" s="19" t="s">
        <v>185</v>
      </c>
      <c r="BM106" s="209" t="s">
        <v>355</v>
      </c>
    </row>
    <row r="107" s="2" customFormat="1" ht="16.5" customHeight="1">
      <c r="A107" s="40"/>
      <c r="B107" s="41"/>
      <c r="C107" s="198" t="s">
        <v>228</v>
      </c>
      <c r="D107" s="198" t="s">
        <v>181</v>
      </c>
      <c r="E107" s="199" t="s">
        <v>2350</v>
      </c>
      <c r="F107" s="200" t="s">
        <v>2351</v>
      </c>
      <c r="G107" s="201" t="s">
        <v>385</v>
      </c>
      <c r="H107" s="202">
        <v>5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378</v>
      </c>
    </row>
    <row r="108" s="2" customFormat="1" ht="21.75" customHeight="1">
      <c r="A108" s="40"/>
      <c r="B108" s="41"/>
      <c r="C108" s="198" t="s">
        <v>7</v>
      </c>
      <c r="D108" s="198" t="s">
        <v>181</v>
      </c>
      <c r="E108" s="199" t="s">
        <v>2352</v>
      </c>
      <c r="F108" s="200" t="s">
        <v>2353</v>
      </c>
      <c r="G108" s="201" t="s">
        <v>385</v>
      </c>
      <c r="H108" s="202">
        <v>12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381</v>
      </c>
    </row>
    <row r="109" s="2" customFormat="1" ht="16.5" customHeight="1">
      <c r="A109" s="40"/>
      <c r="B109" s="41"/>
      <c r="C109" s="198" t="s">
        <v>232</v>
      </c>
      <c r="D109" s="198" t="s">
        <v>181</v>
      </c>
      <c r="E109" s="199" t="s">
        <v>2354</v>
      </c>
      <c r="F109" s="200" t="s">
        <v>2355</v>
      </c>
      <c r="G109" s="201" t="s">
        <v>716</v>
      </c>
      <c r="H109" s="202">
        <v>2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386</v>
      </c>
    </row>
    <row r="110" s="2" customFormat="1" ht="16.5" customHeight="1">
      <c r="A110" s="40"/>
      <c r="B110" s="41"/>
      <c r="C110" s="198" t="s">
        <v>388</v>
      </c>
      <c r="D110" s="198" t="s">
        <v>181</v>
      </c>
      <c r="E110" s="199" t="s">
        <v>2356</v>
      </c>
      <c r="F110" s="200" t="s">
        <v>2357</v>
      </c>
      <c r="G110" s="201" t="s">
        <v>1556</v>
      </c>
      <c r="H110" s="202">
        <v>2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392</v>
      </c>
    </row>
    <row r="111" s="2" customFormat="1" ht="24.15" customHeight="1">
      <c r="A111" s="40"/>
      <c r="B111" s="41"/>
      <c r="C111" s="198" t="s">
        <v>236</v>
      </c>
      <c r="D111" s="198" t="s">
        <v>181</v>
      </c>
      <c r="E111" s="199" t="s">
        <v>2358</v>
      </c>
      <c r="F111" s="200" t="s">
        <v>2359</v>
      </c>
      <c r="G111" s="201" t="s">
        <v>716</v>
      </c>
      <c r="H111" s="202">
        <v>1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397</v>
      </c>
    </row>
    <row r="112" s="2" customFormat="1" ht="24.15" customHeight="1">
      <c r="A112" s="40"/>
      <c r="B112" s="41"/>
      <c r="C112" s="198" t="s">
        <v>469</v>
      </c>
      <c r="D112" s="198" t="s">
        <v>181</v>
      </c>
      <c r="E112" s="199" t="s">
        <v>2360</v>
      </c>
      <c r="F112" s="200" t="s">
        <v>2361</v>
      </c>
      <c r="G112" s="201" t="s">
        <v>716</v>
      </c>
      <c r="H112" s="202">
        <v>1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472</v>
      </c>
    </row>
    <row r="113" s="2" customFormat="1" ht="16.5" customHeight="1">
      <c r="A113" s="40"/>
      <c r="B113" s="41"/>
      <c r="C113" s="198" t="s">
        <v>266</v>
      </c>
      <c r="D113" s="198" t="s">
        <v>181</v>
      </c>
      <c r="E113" s="199" t="s">
        <v>2362</v>
      </c>
      <c r="F113" s="200" t="s">
        <v>2363</v>
      </c>
      <c r="G113" s="201" t="s">
        <v>716</v>
      </c>
      <c r="H113" s="202">
        <v>1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527</v>
      </c>
    </row>
    <row r="114" s="2" customFormat="1" ht="16.5" customHeight="1">
      <c r="A114" s="40"/>
      <c r="B114" s="41"/>
      <c r="C114" s="198" t="s">
        <v>528</v>
      </c>
      <c r="D114" s="198" t="s">
        <v>181</v>
      </c>
      <c r="E114" s="199" t="s">
        <v>2364</v>
      </c>
      <c r="F114" s="200" t="s">
        <v>2365</v>
      </c>
      <c r="G114" s="201" t="s">
        <v>716</v>
      </c>
      <c r="H114" s="202">
        <v>1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531</v>
      </c>
    </row>
    <row r="115" s="2" customFormat="1" ht="24.15" customHeight="1">
      <c r="A115" s="40"/>
      <c r="B115" s="41"/>
      <c r="C115" s="198" t="s">
        <v>275</v>
      </c>
      <c r="D115" s="198" t="s">
        <v>181</v>
      </c>
      <c r="E115" s="199" t="s">
        <v>2366</v>
      </c>
      <c r="F115" s="200" t="s">
        <v>2367</v>
      </c>
      <c r="G115" s="201" t="s">
        <v>1556</v>
      </c>
      <c r="H115" s="202">
        <v>1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536</v>
      </c>
    </row>
    <row r="116" s="2" customFormat="1" ht="24.15" customHeight="1">
      <c r="A116" s="40"/>
      <c r="B116" s="41"/>
      <c r="C116" s="198" t="s">
        <v>538</v>
      </c>
      <c r="D116" s="198" t="s">
        <v>181</v>
      </c>
      <c r="E116" s="199" t="s">
        <v>2368</v>
      </c>
      <c r="F116" s="200" t="s">
        <v>2369</v>
      </c>
      <c r="G116" s="201" t="s">
        <v>716</v>
      </c>
      <c r="H116" s="202">
        <v>1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541</v>
      </c>
    </row>
    <row r="117" s="2" customFormat="1" ht="24.15" customHeight="1">
      <c r="A117" s="40"/>
      <c r="B117" s="41"/>
      <c r="C117" s="198" t="s">
        <v>308</v>
      </c>
      <c r="D117" s="198" t="s">
        <v>181</v>
      </c>
      <c r="E117" s="199" t="s">
        <v>2370</v>
      </c>
      <c r="F117" s="200" t="s">
        <v>2371</v>
      </c>
      <c r="G117" s="201" t="s">
        <v>716</v>
      </c>
      <c r="H117" s="202">
        <v>1</v>
      </c>
      <c r="I117" s="203"/>
      <c r="J117" s="204">
        <f>ROUND(I117*H117,2)</f>
        <v>0</v>
      </c>
      <c r="K117" s="200" t="s">
        <v>19</v>
      </c>
      <c r="L117" s="46"/>
      <c r="M117" s="205" t="s">
        <v>19</v>
      </c>
      <c r="N117" s="206" t="s">
        <v>40</v>
      </c>
      <c r="O117" s="86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9" t="s">
        <v>185</v>
      </c>
      <c r="AT117" s="209" t="s">
        <v>181</v>
      </c>
      <c r="AU117" s="209" t="s">
        <v>77</v>
      </c>
      <c r="AY117" s="19" t="s">
        <v>180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9" t="s">
        <v>77</v>
      </c>
      <c r="BK117" s="210">
        <f>ROUND(I117*H117,2)</f>
        <v>0</v>
      </c>
      <c r="BL117" s="19" t="s">
        <v>185</v>
      </c>
      <c r="BM117" s="209" t="s">
        <v>545</v>
      </c>
    </row>
    <row r="118" s="2" customFormat="1" ht="21.75" customHeight="1">
      <c r="A118" s="40"/>
      <c r="B118" s="41"/>
      <c r="C118" s="198" t="s">
        <v>550</v>
      </c>
      <c r="D118" s="198" t="s">
        <v>181</v>
      </c>
      <c r="E118" s="199" t="s">
        <v>2372</v>
      </c>
      <c r="F118" s="200" t="s">
        <v>2373</v>
      </c>
      <c r="G118" s="201" t="s">
        <v>716</v>
      </c>
      <c r="H118" s="202">
        <v>1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553</v>
      </c>
    </row>
    <row r="119" s="2" customFormat="1" ht="21.75" customHeight="1">
      <c r="A119" s="40"/>
      <c r="B119" s="41"/>
      <c r="C119" s="198" t="s">
        <v>315</v>
      </c>
      <c r="D119" s="198" t="s">
        <v>181</v>
      </c>
      <c r="E119" s="199" t="s">
        <v>2374</v>
      </c>
      <c r="F119" s="200" t="s">
        <v>2375</v>
      </c>
      <c r="G119" s="201" t="s">
        <v>716</v>
      </c>
      <c r="H119" s="202">
        <v>1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560</v>
      </c>
    </row>
    <row r="120" s="2" customFormat="1" ht="24.15" customHeight="1">
      <c r="A120" s="40"/>
      <c r="B120" s="41"/>
      <c r="C120" s="198" t="s">
        <v>563</v>
      </c>
      <c r="D120" s="198" t="s">
        <v>181</v>
      </c>
      <c r="E120" s="199" t="s">
        <v>2376</v>
      </c>
      <c r="F120" s="200" t="s">
        <v>2377</v>
      </c>
      <c r="G120" s="201" t="s">
        <v>716</v>
      </c>
      <c r="H120" s="202">
        <v>2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566</v>
      </c>
    </row>
    <row r="121" s="2" customFormat="1" ht="24.15" customHeight="1">
      <c r="A121" s="40"/>
      <c r="B121" s="41"/>
      <c r="C121" s="198" t="s">
        <v>321</v>
      </c>
      <c r="D121" s="198" t="s">
        <v>181</v>
      </c>
      <c r="E121" s="199" t="s">
        <v>2378</v>
      </c>
      <c r="F121" s="200" t="s">
        <v>2379</v>
      </c>
      <c r="G121" s="201" t="s">
        <v>716</v>
      </c>
      <c r="H121" s="202">
        <v>2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576</v>
      </c>
    </row>
    <row r="122" s="2" customFormat="1" ht="24.15" customHeight="1">
      <c r="A122" s="40"/>
      <c r="B122" s="41"/>
      <c r="C122" s="198" t="s">
        <v>580</v>
      </c>
      <c r="D122" s="198" t="s">
        <v>181</v>
      </c>
      <c r="E122" s="199" t="s">
        <v>2380</v>
      </c>
      <c r="F122" s="200" t="s">
        <v>2381</v>
      </c>
      <c r="G122" s="201" t="s">
        <v>1556</v>
      </c>
      <c r="H122" s="202">
        <v>5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583</v>
      </c>
    </row>
    <row r="123" s="2" customFormat="1" ht="24.15" customHeight="1">
      <c r="A123" s="40"/>
      <c r="B123" s="41"/>
      <c r="C123" s="198" t="s">
        <v>330</v>
      </c>
      <c r="D123" s="198" t="s">
        <v>181</v>
      </c>
      <c r="E123" s="199" t="s">
        <v>2382</v>
      </c>
      <c r="F123" s="200" t="s">
        <v>2383</v>
      </c>
      <c r="G123" s="201" t="s">
        <v>716</v>
      </c>
      <c r="H123" s="202">
        <v>4</v>
      </c>
      <c r="I123" s="203"/>
      <c r="J123" s="204">
        <f>ROUND(I123*H123,2)</f>
        <v>0</v>
      </c>
      <c r="K123" s="200" t="s">
        <v>19</v>
      </c>
      <c r="L123" s="46"/>
      <c r="M123" s="205" t="s">
        <v>19</v>
      </c>
      <c r="N123" s="206" t="s">
        <v>40</v>
      </c>
      <c r="O123" s="86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9" t="s">
        <v>185</v>
      </c>
      <c r="AT123" s="209" t="s">
        <v>181</v>
      </c>
      <c r="AU123" s="209" t="s">
        <v>77</v>
      </c>
      <c r="AY123" s="19" t="s">
        <v>180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9" t="s">
        <v>77</v>
      </c>
      <c r="BK123" s="210">
        <f>ROUND(I123*H123,2)</f>
        <v>0</v>
      </c>
      <c r="BL123" s="19" t="s">
        <v>185</v>
      </c>
      <c r="BM123" s="209" t="s">
        <v>586</v>
      </c>
    </row>
    <row r="124" s="2" customFormat="1" ht="24.15" customHeight="1">
      <c r="A124" s="40"/>
      <c r="B124" s="41"/>
      <c r="C124" s="198" t="s">
        <v>589</v>
      </c>
      <c r="D124" s="198" t="s">
        <v>181</v>
      </c>
      <c r="E124" s="199" t="s">
        <v>2384</v>
      </c>
      <c r="F124" s="200" t="s">
        <v>2385</v>
      </c>
      <c r="G124" s="201" t="s">
        <v>716</v>
      </c>
      <c r="H124" s="202">
        <v>4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592</v>
      </c>
    </row>
    <row r="125" s="2" customFormat="1" ht="24.15" customHeight="1">
      <c r="A125" s="40"/>
      <c r="B125" s="41"/>
      <c r="C125" s="198" t="s">
        <v>355</v>
      </c>
      <c r="D125" s="198" t="s">
        <v>181</v>
      </c>
      <c r="E125" s="199" t="s">
        <v>2386</v>
      </c>
      <c r="F125" s="200" t="s">
        <v>2387</v>
      </c>
      <c r="G125" s="201" t="s">
        <v>716</v>
      </c>
      <c r="H125" s="202">
        <v>4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596</v>
      </c>
    </row>
    <row r="126" s="2" customFormat="1" ht="24.15" customHeight="1">
      <c r="A126" s="40"/>
      <c r="B126" s="41"/>
      <c r="C126" s="198" t="s">
        <v>598</v>
      </c>
      <c r="D126" s="198" t="s">
        <v>181</v>
      </c>
      <c r="E126" s="199" t="s">
        <v>2388</v>
      </c>
      <c r="F126" s="200" t="s">
        <v>2389</v>
      </c>
      <c r="G126" s="201" t="s">
        <v>1556</v>
      </c>
      <c r="H126" s="202">
        <v>1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601</v>
      </c>
    </row>
    <row r="127" s="2" customFormat="1" ht="24.15" customHeight="1">
      <c r="A127" s="40"/>
      <c r="B127" s="41"/>
      <c r="C127" s="198" t="s">
        <v>378</v>
      </c>
      <c r="D127" s="198" t="s">
        <v>181</v>
      </c>
      <c r="E127" s="199" t="s">
        <v>2390</v>
      </c>
      <c r="F127" s="200" t="s">
        <v>2391</v>
      </c>
      <c r="G127" s="201" t="s">
        <v>1556</v>
      </c>
      <c r="H127" s="202">
        <v>4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604</v>
      </c>
    </row>
    <row r="128" s="2" customFormat="1" ht="24.15" customHeight="1">
      <c r="A128" s="40"/>
      <c r="B128" s="41"/>
      <c r="C128" s="198" t="s">
        <v>605</v>
      </c>
      <c r="D128" s="198" t="s">
        <v>181</v>
      </c>
      <c r="E128" s="199" t="s">
        <v>2392</v>
      </c>
      <c r="F128" s="200" t="s">
        <v>2393</v>
      </c>
      <c r="G128" s="201" t="s">
        <v>1556</v>
      </c>
      <c r="H128" s="202">
        <v>2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608</v>
      </c>
    </row>
    <row r="129" s="2" customFormat="1" ht="16.5" customHeight="1">
      <c r="A129" s="40"/>
      <c r="B129" s="41"/>
      <c r="C129" s="198" t="s">
        <v>381</v>
      </c>
      <c r="D129" s="198" t="s">
        <v>181</v>
      </c>
      <c r="E129" s="199" t="s">
        <v>2394</v>
      </c>
      <c r="F129" s="200" t="s">
        <v>2395</v>
      </c>
      <c r="G129" s="201" t="s">
        <v>1556</v>
      </c>
      <c r="H129" s="202">
        <v>1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611</v>
      </c>
    </row>
    <row r="130" s="2" customFormat="1" ht="16.5" customHeight="1">
      <c r="A130" s="40"/>
      <c r="B130" s="41"/>
      <c r="C130" s="198" t="s">
        <v>614</v>
      </c>
      <c r="D130" s="198" t="s">
        <v>181</v>
      </c>
      <c r="E130" s="199" t="s">
        <v>2396</v>
      </c>
      <c r="F130" s="200" t="s">
        <v>2397</v>
      </c>
      <c r="G130" s="201" t="s">
        <v>1556</v>
      </c>
      <c r="H130" s="202">
        <v>1</v>
      </c>
      <c r="I130" s="203"/>
      <c r="J130" s="204">
        <f>ROUND(I130*H130,2)</f>
        <v>0</v>
      </c>
      <c r="K130" s="200" t="s">
        <v>19</v>
      </c>
      <c r="L130" s="46"/>
      <c r="M130" s="205" t="s">
        <v>19</v>
      </c>
      <c r="N130" s="206" t="s">
        <v>40</v>
      </c>
      <c r="O130" s="86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9" t="s">
        <v>185</v>
      </c>
      <c r="AT130" s="209" t="s">
        <v>181</v>
      </c>
      <c r="AU130" s="209" t="s">
        <v>77</v>
      </c>
      <c r="AY130" s="19" t="s">
        <v>180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9" t="s">
        <v>77</v>
      </c>
      <c r="BK130" s="210">
        <f>ROUND(I130*H130,2)</f>
        <v>0</v>
      </c>
      <c r="BL130" s="19" t="s">
        <v>185</v>
      </c>
      <c r="BM130" s="209" t="s">
        <v>617</v>
      </c>
    </row>
    <row r="131" s="2" customFormat="1" ht="16.5" customHeight="1">
      <c r="A131" s="40"/>
      <c r="B131" s="41"/>
      <c r="C131" s="198" t="s">
        <v>386</v>
      </c>
      <c r="D131" s="198" t="s">
        <v>181</v>
      </c>
      <c r="E131" s="199" t="s">
        <v>2398</v>
      </c>
      <c r="F131" s="200" t="s">
        <v>2399</v>
      </c>
      <c r="G131" s="201" t="s">
        <v>716</v>
      </c>
      <c r="H131" s="202">
        <v>1</v>
      </c>
      <c r="I131" s="203"/>
      <c r="J131" s="204">
        <f>ROUND(I131*H131,2)</f>
        <v>0</v>
      </c>
      <c r="K131" s="200" t="s">
        <v>19</v>
      </c>
      <c r="L131" s="46"/>
      <c r="M131" s="205" t="s">
        <v>19</v>
      </c>
      <c r="N131" s="206" t="s">
        <v>40</v>
      </c>
      <c r="O131" s="86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09" t="s">
        <v>185</v>
      </c>
      <c r="AT131" s="209" t="s">
        <v>181</v>
      </c>
      <c r="AU131" s="209" t="s">
        <v>77</v>
      </c>
      <c r="AY131" s="19" t="s">
        <v>180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9" t="s">
        <v>77</v>
      </c>
      <c r="BK131" s="210">
        <f>ROUND(I131*H131,2)</f>
        <v>0</v>
      </c>
      <c r="BL131" s="19" t="s">
        <v>185</v>
      </c>
      <c r="BM131" s="209" t="s">
        <v>621</v>
      </c>
    </row>
    <row r="132" s="2" customFormat="1" ht="21.75" customHeight="1">
      <c r="A132" s="40"/>
      <c r="B132" s="41"/>
      <c r="C132" s="198" t="s">
        <v>624</v>
      </c>
      <c r="D132" s="198" t="s">
        <v>181</v>
      </c>
      <c r="E132" s="199" t="s">
        <v>2400</v>
      </c>
      <c r="F132" s="200" t="s">
        <v>2401</v>
      </c>
      <c r="G132" s="201" t="s">
        <v>716</v>
      </c>
      <c r="H132" s="202">
        <v>1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185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185</v>
      </c>
      <c r="BM132" s="209" t="s">
        <v>627</v>
      </c>
    </row>
    <row r="133" s="2" customFormat="1" ht="21.75" customHeight="1">
      <c r="A133" s="40"/>
      <c r="B133" s="41"/>
      <c r="C133" s="198" t="s">
        <v>392</v>
      </c>
      <c r="D133" s="198" t="s">
        <v>181</v>
      </c>
      <c r="E133" s="199" t="s">
        <v>2402</v>
      </c>
      <c r="F133" s="200" t="s">
        <v>2403</v>
      </c>
      <c r="G133" s="201" t="s">
        <v>716</v>
      </c>
      <c r="H133" s="202">
        <v>1</v>
      </c>
      <c r="I133" s="203"/>
      <c r="J133" s="204">
        <f>ROUND(I133*H133,2)</f>
        <v>0</v>
      </c>
      <c r="K133" s="200" t="s">
        <v>19</v>
      </c>
      <c r="L133" s="46"/>
      <c r="M133" s="205" t="s">
        <v>19</v>
      </c>
      <c r="N133" s="206" t="s">
        <v>40</v>
      </c>
      <c r="O133" s="86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9" t="s">
        <v>185</v>
      </c>
      <c r="AT133" s="209" t="s">
        <v>181</v>
      </c>
      <c r="AU133" s="209" t="s">
        <v>77</v>
      </c>
      <c r="AY133" s="19" t="s">
        <v>180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9" t="s">
        <v>77</v>
      </c>
      <c r="BK133" s="210">
        <f>ROUND(I133*H133,2)</f>
        <v>0</v>
      </c>
      <c r="BL133" s="19" t="s">
        <v>185</v>
      </c>
      <c r="BM133" s="209" t="s">
        <v>630</v>
      </c>
    </row>
    <row r="134" s="2" customFormat="1" ht="21.75" customHeight="1">
      <c r="A134" s="40"/>
      <c r="B134" s="41"/>
      <c r="C134" s="198" t="s">
        <v>634</v>
      </c>
      <c r="D134" s="198" t="s">
        <v>181</v>
      </c>
      <c r="E134" s="199" t="s">
        <v>2404</v>
      </c>
      <c r="F134" s="200" t="s">
        <v>2405</v>
      </c>
      <c r="G134" s="201" t="s">
        <v>716</v>
      </c>
      <c r="H134" s="202">
        <v>1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185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185</v>
      </c>
      <c r="BM134" s="209" t="s">
        <v>637</v>
      </c>
    </row>
    <row r="135" s="2" customFormat="1" ht="16.5" customHeight="1">
      <c r="A135" s="40"/>
      <c r="B135" s="41"/>
      <c r="C135" s="198" t="s">
        <v>397</v>
      </c>
      <c r="D135" s="198" t="s">
        <v>181</v>
      </c>
      <c r="E135" s="199" t="s">
        <v>2406</v>
      </c>
      <c r="F135" s="200" t="s">
        <v>2407</v>
      </c>
      <c r="G135" s="201" t="s">
        <v>716</v>
      </c>
      <c r="H135" s="202">
        <v>1</v>
      </c>
      <c r="I135" s="203"/>
      <c r="J135" s="204">
        <f>ROUND(I135*H135,2)</f>
        <v>0</v>
      </c>
      <c r="K135" s="200" t="s">
        <v>19</v>
      </c>
      <c r="L135" s="46"/>
      <c r="M135" s="205" t="s">
        <v>19</v>
      </c>
      <c r="N135" s="206" t="s">
        <v>40</v>
      </c>
      <c r="O135" s="86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9" t="s">
        <v>185</v>
      </c>
      <c r="AT135" s="209" t="s">
        <v>181</v>
      </c>
      <c r="AU135" s="209" t="s">
        <v>77</v>
      </c>
      <c r="AY135" s="19" t="s">
        <v>180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9" t="s">
        <v>77</v>
      </c>
      <c r="BK135" s="210">
        <f>ROUND(I135*H135,2)</f>
        <v>0</v>
      </c>
      <c r="BL135" s="19" t="s">
        <v>185</v>
      </c>
      <c r="BM135" s="209" t="s">
        <v>647</v>
      </c>
    </row>
    <row r="136" s="2" customFormat="1" ht="33" customHeight="1">
      <c r="A136" s="40"/>
      <c r="B136" s="41"/>
      <c r="C136" s="198" t="s">
        <v>666</v>
      </c>
      <c r="D136" s="198" t="s">
        <v>181</v>
      </c>
      <c r="E136" s="199" t="s">
        <v>2408</v>
      </c>
      <c r="F136" s="200" t="s">
        <v>2409</v>
      </c>
      <c r="G136" s="201" t="s">
        <v>1556</v>
      </c>
      <c r="H136" s="202">
        <v>1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942</v>
      </c>
    </row>
    <row r="137" s="2" customFormat="1">
      <c r="A137" s="40"/>
      <c r="B137" s="41"/>
      <c r="C137" s="42"/>
      <c r="D137" s="213" t="s">
        <v>217</v>
      </c>
      <c r="E137" s="42"/>
      <c r="F137" s="234" t="s">
        <v>2410</v>
      </c>
      <c r="G137" s="42"/>
      <c r="H137" s="42"/>
      <c r="I137" s="235"/>
      <c r="J137" s="42"/>
      <c r="K137" s="42"/>
      <c r="L137" s="46"/>
      <c r="M137" s="236"/>
      <c r="N137" s="237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217</v>
      </c>
      <c r="AU137" s="19" t="s">
        <v>77</v>
      </c>
    </row>
    <row r="138" s="2" customFormat="1" ht="33" customHeight="1">
      <c r="A138" s="40"/>
      <c r="B138" s="41"/>
      <c r="C138" s="198" t="s">
        <v>472</v>
      </c>
      <c r="D138" s="198" t="s">
        <v>181</v>
      </c>
      <c r="E138" s="199" t="s">
        <v>2411</v>
      </c>
      <c r="F138" s="200" t="s">
        <v>2412</v>
      </c>
      <c r="G138" s="201" t="s">
        <v>716</v>
      </c>
      <c r="H138" s="202">
        <v>1</v>
      </c>
      <c r="I138" s="203"/>
      <c r="J138" s="204">
        <f>ROUND(I138*H138,2)</f>
        <v>0</v>
      </c>
      <c r="K138" s="200" t="s">
        <v>19</v>
      </c>
      <c r="L138" s="46"/>
      <c r="M138" s="205" t="s">
        <v>19</v>
      </c>
      <c r="N138" s="206" t="s">
        <v>40</v>
      </c>
      <c r="O138" s="86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09" t="s">
        <v>185</v>
      </c>
      <c r="AT138" s="209" t="s">
        <v>181</v>
      </c>
      <c r="AU138" s="209" t="s">
        <v>77</v>
      </c>
      <c r="AY138" s="19" t="s">
        <v>180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9" t="s">
        <v>77</v>
      </c>
      <c r="BK138" s="210">
        <f>ROUND(I138*H138,2)</f>
        <v>0</v>
      </c>
      <c r="BL138" s="19" t="s">
        <v>185</v>
      </c>
      <c r="BM138" s="209" t="s">
        <v>669</v>
      </c>
    </row>
    <row r="139" s="2" customFormat="1">
      <c r="A139" s="40"/>
      <c r="B139" s="41"/>
      <c r="C139" s="42"/>
      <c r="D139" s="213" t="s">
        <v>217</v>
      </c>
      <c r="E139" s="42"/>
      <c r="F139" s="234" t="s">
        <v>2413</v>
      </c>
      <c r="G139" s="42"/>
      <c r="H139" s="42"/>
      <c r="I139" s="235"/>
      <c r="J139" s="42"/>
      <c r="K139" s="42"/>
      <c r="L139" s="46"/>
      <c r="M139" s="236"/>
      <c r="N139" s="237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217</v>
      </c>
      <c r="AU139" s="19" t="s">
        <v>77</v>
      </c>
    </row>
    <row r="140" s="2" customFormat="1" ht="24.15" customHeight="1">
      <c r="A140" s="40"/>
      <c r="B140" s="41"/>
      <c r="C140" s="198" t="s">
        <v>693</v>
      </c>
      <c r="D140" s="198" t="s">
        <v>181</v>
      </c>
      <c r="E140" s="199" t="s">
        <v>2414</v>
      </c>
      <c r="F140" s="200" t="s">
        <v>2415</v>
      </c>
      <c r="G140" s="201" t="s">
        <v>716</v>
      </c>
      <c r="H140" s="202">
        <v>2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185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185</v>
      </c>
      <c r="BM140" s="209" t="s">
        <v>980</v>
      </c>
    </row>
    <row r="141" s="2" customFormat="1" ht="33" customHeight="1">
      <c r="A141" s="40"/>
      <c r="B141" s="41"/>
      <c r="C141" s="198" t="s">
        <v>527</v>
      </c>
      <c r="D141" s="198" t="s">
        <v>181</v>
      </c>
      <c r="E141" s="199" t="s">
        <v>2416</v>
      </c>
      <c r="F141" s="200" t="s">
        <v>2417</v>
      </c>
      <c r="G141" s="201" t="s">
        <v>1556</v>
      </c>
      <c r="H141" s="202">
        <v>1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185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185</v>
      </c>
      <c r="BM141" s="209" t="s">
        <v>705</v>
      </c>
    </row>
    <row r="142" s="2" customFormat="1">
      <c r="A142" s="40"/>
      <c r="B142" s="41"/>
      <c r="C142" s="42"/>
      <c r="D142" s="213" t="s">
        <v>217</v>
      </c>
      <c r="E142" s="42"/>
      <c r="F142" s="234" t="s">
        <v>2418</v>
      </c>
      <c r="G142" s="42"/>
      <c r="H142" s="42"/>
      <c r="I142" s="235"/>
      <c r="J142" s="42"/>
      <c r="K142" s="42"/>
      <c r="L142" s="46"/>
      <c r="M142" s="236"/>
      <c r="N142" s="237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217</v>
      </c>
      <c r="AU142" s="19" t="s">
        <v>77</v>
      </c>
    </row>
    <row r="143" s="2" customFormat="1" ht="24.15" customHeight="1">
      <c r="A143" s="40"/>
      <c r="B143" s="41"/>
      <c r="C143" s="198" t="s">
        <v>708</v>
      </c>
      <c r="D143" s="198" t="s">
        <v>181</v>
      </c>
      <c r="E143" s="199" t="s">
        <v>2419</v>
      </c>
      <c r="F143" s="200" t="s">
        <v>2420</v>
      </c>
      <c r="G143" s="201" t="s">
        <v>1704</v>
      </c>
      <c r="H143" s="202">
        <v>6</v>
      </c>
      <c r="I143" s="203"/>
      <c r="J143" s="204">
        <f>ROUND(I143*H143,2)</f>
        <v>0</v>
      </c>
      <c r="K143" s="200" t="s">
        <v>19</v>
      </c>
      <c r="L143" s="46"/>
      <c r="M143" s="205" t="s">
        <v>19</v>
      </c>
      <c r="N143" s="206" t="s">
        <v>40</v>
      </c>
      <c r="O143" s="86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09" t="s">
        <v>185</v>
      </c>
      <c r="AT143" s="209" t="s">
        <v>181</v>
      </c>
      <c r="AU143" s="209" t="s">
        <v>77</v>
      </c>
      <c r="AY143" s="19" t="s">
        <v>180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9" t="s">
        <v>77</v>
      </c>
      <c r="BK143" s="210">
        <f>ROUND(I143*H143,2)</f>
        <v>0</v>
      </c>
      <c r="BL143" s="19" t="s">
        <v>185</v>
      </c>
      <c r="BM143" s="209" t="s">
        <v>711</v>
      </c>
    </row>
    <row r="144" s="2" customFormat="1" ht="16.5" customHeight="1">
      <c r="A144" s="40"/>
      <c r="B144" s="41"/>
      <c r="C144" s="198" t="s">
        <v>531</v>
      </c>
      <c r="D144" s="198" t="s">
        <v>181</v>
      </c>
      <c r="E144" s="199" t="s">
        <v>2421</v>
      </c>
      <c r="F144" s="200" t="s">
        <v>2422</v>
      </c>
      <c r="G144" s="201" t="s">
        <v>716</v>
      </c>
      <c r="H144" s="202">
        <v>1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717</v>
      </c>
    </row>
    <row r="145" s="2" customFormat="1" ht="24.15" customHeight="1">
      <c r="A145" s="40"/>
      <c r="B145" s="41"/>
      <c r="C145" s="198" t="s">
        <v>718</v>
      </c>
      <c r="D145" s="198" t="s">
        <v>181</v>
      </c>
      <c r="E145" s="199" t="s">
        <v>2423</v>
      </c>
      <c r="F145" s="200" t="s">
        <v>2424</v>
      </c>
      <c r="G145" s="201" t="s">
        <v>823</v>
      </c>
      <c r="H145" s="271"/>
      <c r="I145" s="203"/>
      <c r="J145" s="204">
        <f>ROUND(I145*H145,2)</f>
        <v>0</v>
      </c>
      <c r="K145" s="200" t="s">
        <v>19</v>
      </c>
      <c r="L145" s="46"/>
      <c r="M145" s="205" t="s">
        <v>19</v>
      </c>
      <c r="N145" s="206" t="s">
        <v>40</v>
      </c>
      <c r="O145" s="8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9" t="s">
        <v>185</v>
      </c>
      <c r="AT145" s="209" t="s">
        <v>181</v>
      </c>
      <c r="AU145" s="209" t="s">
        <v>77</v>
      </c>
      <c r="AY145" s="19" t="s">
        <v>180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9" t="s">
        <v>77</v>
      </c>
      <c r="BK145" s="210">
        <f>ROUND(I145*H145,2)</f>
        <v>0</v>
      </c>
      <c r="BL145" s="19" t="s">
        <v>185</v>
      </c>
      <c r="BM145" s="209" t="s">
        <v>721</v>
      </c>
    </row>
    <row r="146" s="2" customFormat="1" ht="16.5" customHeight="1">
      <c r="A146" s="40"/>
      <c r="B146" s="41"/>
      <c r="C146" s="198" t="s">
        <v>536</v>
      </c>
      <c r="D146" s="198" t="s">
        <v>181</v>
      </c>
      <c r="E146" s="199" t="s">
        <v>2189</v>
      </c>
      <c r="F146" s="200" t="s">
        <v>2190</v>
      </c>
      <c r="G146" s="201" t="s">
        <v>2191</v>
      </c>
      <c r="H146" s="202">
        <v>1</v>
      </c>
      <c r="I146" s="203"/>
      <c r="J146" s="204">
        <f>ROUND(I146*H146,2)</f>
        <v>0</v>
      </c>
      <c r="K146" s="200" t="s">
        <v>19</v>
      </c>
      <c r="L146" s="46"/>
      <c r="M146" s="205" t="s">
        <v>19</v>
      </c>
      <c r="N146" s="206" t="s">
        <v>40</v>
      </c>
      <c r="O146" s="86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9" t="s">
        <v>185</v>
      </c>
      <c r="AT146" s="209" t="s">
        <v>181</v>
      </c>
      <c r="AU146" s="209" t="s">
        <v>77</v>
      </c>
      <c r="AY146" s="19" t="s">
        <v>180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9" t="s">
        <v>77</v>
      </c>
      <c r="BK146" s="210">
        <f>ROUND(I146*H146,2)</f>
        <v>0</v>
      </c>
      <c r="BL146" s="19" t="s">
        <v>185</v>
      </c>
      <c r="BM146" s="209" t="s">
        <v>724</v>
      </c>
    </row>
    <row r="147" s="11" customFormat="1" ht="25.92" customHeight="1">
      <c r="A147" s="11"/>
      <c r="B147" s="184"/>
      <c r="C147" s="185"/>
      <c r="D147" s="186" t="s">
        <v>68</v>
      </c>
      <c r="E147" s="187" t="s">
        <v>1371</v>
      </c>
      <c r="F147" s="187" t="s">
        <v>1372</v>
      </c>
      <c r="G147" s="185"/>
      <c r="H147" s="185"/>
      <c r="I147" s="188"/>
      <c r="J147" s="189">
        <f>BK147</f>
        <v>0</v>
      </c>
      <c r="K147" s="185"/>
      <c r="L147" s="190"/>
      <c r="M147" s="191"/>
      <c r="N147" s="192"/>
      <c r="O147" s="192"/>
      <c r="P147" s="193">
        <f>SUM(P148:P150)</f>
        <v>0</v>
      </c>
      <c r="Q147" s="192"/>
      <c r="R147" s="193">
        <f>SUM(R148:R150)</f>
        <v>0</v>
      </c>
      <c r="S147" s="192"/>
      <c r="T147" s="194">
        <f>SUM(T148:T150)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5" t="s">
        <v>77</v>
      </c>
      <c r="AT147" s="196" t="s">
        <v>68</v>
      </c>
      <c r="AU147" s="196" t="s">
        <v>69</v>
      </c>
      <c r="AY147" s="195" t="s">
        <v>180</v>
      </c>
      <c r="BK147" s="197">
        <f>SUM(BK148:BK150)</f>
        <v>0</v>
      </c>
    </row>
    <row r="148" s="2" customFormat="1" ht="33" customHeight="1">
      <c r="A148" s="40"/>
      <c r="B148" s="41"/>
      <c r="C148" s="198" t="s">
        <v>725</v>
      </c>
      <c r="D148" s="198" t="s">
        <v>181</v>
      </c>
      <c r="E148" s="199" t="s">
        <v>2425</v>
      </c>
      <c r="F148" s="200" t="s">
        <v>2426</v>
      </c>
      <c r="G148" s="201" t="s">
        <v>19</v>
      </c>
      <c r="H148" s="202">
        <v>0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185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185</v>
      </c>
      <c r="BM148" s="209" t="s">
        <v>728</v>
      </c>
    </row>
    <row r="149" s="2" customFormat="1">
      <c r="A149" s="40"/>
      <c r="B149" s="41"/>
      <c r="C149" s="42"/>
      <c r="D149" s="213" t="s">
        <v>217</v>
      </c>
      <c r="E149" s="42"/>
      <c r="F149" s="234" t="s">
        <v>2427</v>
      </c>
      <c r="G149" s="42"/>
      <c r="H149" s="42"/>
      <c r="I149" s="235"/>
      <c r="J149" s="42"/>
      <c r="K149" s="42"/>
      <c r="L149" s="46"/>
      <c r="M149" s="236"/>
      <c r="N149" s="237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217</v>
      </c>
      <c r="AU149" s="19" t="s">
        <v>77</v>
      </c>
    </row>
    <row r="150" s="2" customFormat="1" ht="24.15" customHeight="1">
      <c r="A150" s="40"/>
      <c r="B150" s="41"/>
      <c r="C150" s="198" t="s">
        <v>541</v>
      </c>
      <c r="D150" s="198" t="s">
        <v>181</v>
      </c>
      <c r="E150" s="199" t="s">
        <v>2428</v>
      </c>
      <c r="F150" s="200" t="s">
        <v>2429</v>
      </c>
      <c r="G150" s="201" t="s">
        <v>391</v>
      </c>
      <c r="H150" s="202">
        <v>40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185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185</v>
      </c>
      <c r="BM150" s="209" t="s">
        <v>731</v>
      </c>
    </row>
    <row r="151" s="11" customFormat="1" ht="25.92" customHeight="1">
      <c r="A151" s="11"/>
      <c r="B151" s="184"/>
      <c r="C151" s="185"/>
      <c r="D151" s="186" t="s">
        <v>68</v>
      </c>
      <c r="E151" s="187" t="s">
        <v>1439</v>
      </c>
      <c r="F151" s="187" t="s">
        <v>1440</v>
      </c>
      <c r="G151" s="185"/>
      <c r="H151" s="185"/>
      <c r="I151" s="188"/>
      <c r="J151" s="189">
        <f>BK151</f>
        <v>0</v>
      </c>
      <c r="K151" s="185"/>
      <c r="L151" s="190"/>
      <c r="M151" s="191"/>
      <c r="N151" s="192"/>
      <c r="O151" s="192"/>
      <c r="P151" s="193">
        <f>SUM(P152:P155)</f>
        <v>0</v>
      </c>
      <c r="Q151" s="192"/>
      <c r="R151" s="193">
        <f>SUM(R152:R155)</f>
        <v>0</v>
      </c>
      <c r="S151" s="192"/>
      <c r="T151" s="194">
        <f>SUM(T152:T155)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5" t="s">
        <v>77</v>
      </c>
      <c r="AT151" s="196" t="s">
        <v>68</v>
      </c>
      <c r="AU151" s="196" t="s">
        <v>69</v>
      </c>
      <c r="AY151" s="195" t="s">
        <v>180</v>
      </c>
      <c r="BK151" s="197">
        <f>SUM(BK152:BK155)</f>
        <v>0</v>
      </c>
    </row>
    <row r="152" s="2" customFormat="1" ht="24.15" customHeight="1">
      <c r="A152" s="40"/>
      <c r="B152" s="41"/>
      <c r="C152" s="198" t="s">
        <v>732</v>
      </c>
      <c r="D152" s="198" t="s">
        <v>181</v>
      </c>
      <c r="E152" s="199" t="s">
        <v>1910</v>
      </c>
      <c r="F152" s="200" t="s">
        <v>2430</v>
      </c>
      <c r="G152" s="201" t="s">
        <v>1443</v>
      </c>
      <c r="H152" s="202">
        <v>1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185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185</v>
      </c>
      <c r="BM152" s="209" t="s">
        <v>735</v>
      </c>
    </row>
    <row r="153" s="2" customFormat="1">
      <c r="A153" s="40"/>
      <c r="B153" s="41"/>
      <c r="C153" s="42"/>
      <c r="D153" s="213" t="s">
        <v>217</v>
      </c>
      <c r="E153" s="42"/>
      <c r="F153" s="234" t="s">
        <v>2431</v>
      </c>
      <c r="G153" s="42"/>
      <c r="H153" s="42"/>
      <c r="I153" s="235"/>
      <c r="J153" s="42"/>
      <c r="K153" s="42"/>
      <c r="L153" s="46"/>
      <c r="M153" s="236"/>
      <c r="N153" s="23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217</v>
      </c>
      <c r="AU153" s="19" t="s">
        <v>77</v>
      </c>
    </row>
    <row r="154" s="2" customFormat="1" ht="24.15" customHeight="1">
      <c r="A154" s="40"/>
      <c r="B154" s="41"/>
      <c r="C154" s="198" t="s">
        <v>545</v>
      </c>
      <c r="D154" s="198" t="s">
        <v>181</v>
      </c>
      <c r="E154" s="199" t="s">
        <v>1912</v>
      </c>
      <c r="F154" s="200" t="s">
        <v>2307</v>
      </c>
      <c r="G154" s="201" t="s">
        <v>1443</v>
      </c>
      <c r="H154" s="202">
        <v>1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185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185</v>
      </c>
      <c r="BM154" s="209" t="s">
        <v>738</v>
      </c>
    </row>
    <row r="155" s="2" customFormat="1">
      <c r="A155" s="40"/>
      <c r="B155" s="41"/>
      <c r="C155" s="42"/>
      <c r="D155" s="213" t="s">
        <v>217</v>
      </c>
      <c r="E155" s="42"/>
      <c r="F155" s="234" t="s">
        <v>2308</v>
      </c>
      <c r="G155" s="42"/>
      <c r="H155" s="42"/>
      <c r="I155" s="235"/>
      <c r="J155" s="42"/>
      <c r="K155" s="42"/>
      <c r="L155" s="46"/>
      <c r="M155" s="273"/>
      <c r="N155" s="274"/>
      <c r="O155" s="275"/>
      <c r="P155" s="275"/>
      <c r="Q155" s="275"/>
      <c r="R155" s="275"/>
      <c r="S155" s="275"/>
      <c r="T155" s="276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217</v>
      </c>
      <c r="AU155" s="19" t="s">
        <v>77</v>
      </c>
    </row>
    <row r="156" s="2" customFormat="1" ht="6.96" customHeight="1">
      <c r="A156" s="40"/>
      <c r="B156" s="61"/>
      <c r="C156" s="62"/>
      <c r="D156" s="62"/>
      <c r="E156" s="62"/>
      <c r="F156" s="62"/>
      <c r="G156" s="62"/>
      <c r="H156" s="62"/>
      <c r="I156" s="62"/>
      <c r="J156" s="62"/>
      <c r="K156" s="62"/>
      <c r="L156" s="46"/>
      <c r="M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</row>
  </sheetData>
  <sheetProtection sheet="1" autoFilter="0" formatColumns="0" formatRows="0" objects="1" scenarios="1" spinCount="100000" saltValue="prmKuWC+84/04SiQKLT83JoEdTomBuLUlzZAEC2+cgsX7Zb1wzOvkP/S8ioOe4uVXO4fChAudy4kmxVCjUZ8lQ==" hashValue="L8It78Pm9yTdT/5iXt0zipdiEKEANPVX0FQPPOTZ2saPY/LZtyFgOzOSQb53UsZxY36CFXnCgrF8CPlqmLAxmQ==" algorithmName="SHA-512" password="A077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2432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ROUND((SUM(BE83:BE245)),  2)</f>
        <v>0</v>
      </c>
      <c r="G33" s="40"/>
      <c r="H33" s="40"/>
      <c r="I33" s="150">
        <v>0.20999999999999999</v>
      </c>
      <c r="J33" s="149">
        <f>ROUND(((SUM(BE83:BE245))*I33),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ROUND((SUM(BF83:BF245)),  2)</f>
        <v>0</v>
      </c>
      <c r="G34" s="40"/>
      <c r="H34" s="40"/>
      <c r="I34" s="150">
        <v>0.12</v>
      </c>
      <c r="J34" s="149">
        <f>ROUND(((SUM(BF83:BF245))*I34),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ROUND((SUM(BG83:BG245)),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ROUND((SUM(BH83:BH245)),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ROUND((SUM(BI83:BI245)),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D.1.4.4 - Silnoproud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2433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2434</v>
      </c>
      <c r="E61" s="170"/>
      <c r="F61" s="170"/>
      <c r="G61" s="170"/>
      <c r="H61" s="170"/>
      <c r="I61" s="170"/>
      <c r="J61" s="171">
        <f>J93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2435</v>
      </c>
      <c r="E62" s="170"/>
      <c r="F62" s="170"/>
      <c r="G62" s="170"/>
      <c r="H62" s="170"/>
      <c r="I62" s="170"/>
      <c r="J62" s="171">
        <f>J234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164</v>
      </c>
      <c r="E63" s="170"/>
      <c r="F63" s="170"/>
      <c r="G63" s="170"/>
      <c r="H63" s="170"/>
      <c r="I63" s="170"/>
      <c r="J63" s="171">
        <f>J240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166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ZOO Hodonín, Pavilon Akvárií, rozpočet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135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D.1.4.4 - Silnoproud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3. 4. 2024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0" customFormat="1" ht="29.28" customHeight="1">
      <c r="A82" s="173"/>
      <c r="B82" s="174"/>
      <c r="C82" s="175" t="s">
        <v>167</v>
      </c>
      <c r="D82" s="176" t="s">
        <v>54</v>
      </c>
      <c r="E82" s="176" t="s">
        <v>50</v>
      </c>
      <c r="F82" s="176" t="s">
        <v>51</v>
      </c>
      <c r="G82" s="176" t="s">
        <v>168</v>
      </c>
      <c r="H82" s="176" t="s">
        <v>169</v>
      </c>
      <c r="I82" s="176" t="s">
        <v>170</v>
      </c>
      <c r="J82" s="176" t="s">
        <v>139</v>
      </c>
      <c r="K82" s="177" t="s">
        <v>171</v>
      </c>
      <c r="L82" s="178"/>
      <c r="M82" s="94" t="s">
        <v>19</v>
      </c>
      <c r="N82" s="95" t="s">
        <v>39</v>
      </c>
      <c r="O82" s="95" t="s">
        <v>172</v>
      </c>
      <c r="P82" s="95" t="s">
        <v>173</v>
      </c>
      <c r="Q82" s="95" t="s">
        <v>174</v>
      </c>
      <c r="R82" s="95" t="s">
        <v>175</v>
      </c>
      <c r="S82" s="95" t="s">
        <v>176</v>
      </c>
      <c r="T82" s="96" t="s">
        <v>177</v>
      </c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</row>
    <row r="83" s="2" customFormat="1" ht="22.8" customHeight="1">
      <c r="A83" s="40"/>
      <c r="B83" s="41"/>
      <c r="C83" s="101" t="s">
        <v>178</v>
      </c>
      <c r="D83" s="42"/>
      <c r="E83" s="42"/>
      <c r="F83" s="42"/>
      <c r="G83" s="42"/>
      <c r="H83" s="42"/>
      <c r="I83" s="42"/>
      <c r="J83" s="179">
        <f>BK83</f>
        <v>0</v>
      </c>
      <c r="K83" s="42"/>
      <c r="L83" s="46"/>
      <c r="M83" s="97"/>
      <c r="N83" s="180"/>
      <c r="O83" s="98"/>
      <c r="P83" s="181">
        <f>P84+P93+P234+P240</f>
        <v>0</v>
      </c>
      <c r="Q83" s="98"/>
      <c r="R83" s="181">
        <f>R84+R93+R234+R240</f>
        <v>0</v>
      </c>
      <c r="S83" s="98"/>
      <c r="T83" s="182">
        <f>T84+T93+T234+T240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140</v>
      </c>
      <c r="BK83" s="183">
        <f>BK84+BK93+BK234+BK240</f>
        <v>0</v>
      </c>
    </row>
    <row r="84" s="11" customFormat="1" ht="25.92" customHeight="1">
      <c r="A84" s="11"/>
      <c r="B84" s="184"/>
      <c r="C84" s="185"/>
      <c r="D84" s="186" t="s">
        <v>68</v>
      </c>
      <c r="E84" s="187" t="s">
        <v>926</v>
      </c>
      <c r="F84" s="187" t="s">
        <v>2436</v>
      </c>
      <c r="G84" s="185"/>
      <c r="H84" s="185"/>
      <c r="I84" s="188"/>
      <c r="J84" s="189">
        <f>BK84</f>
        <v>0</v>
      </c>
      <c r="K84" s="185"/>
      <c r="L84" s="190"/>
      <c r="M84" s="191"/>
      <c r="N84" s="192"/>
      <c r="O84" s="192"/>
      <c r="P84" s="193">
        <f>SUM(P85:P92)</f>
        <v>0</v>
      </c>
      <c r="Q84" s="192"/>
      <c r="R84" s="193">
        <f>SUM(R85:R92)</f>
        <v>0</v>
      </c>
      <c r="S84" s="192"/>
      <c r="T84" s="194">
        <f>SUM(T85:T92)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5" t="s">
        <v>77</v>
      </c>
      <c r="AT84" s="196" t="s">
        <v>68</v>
      </c>
      <c r="AU84" s="196" t="s">
        <v>69</v>
      </c>
      <c r="AY84" s="195" t="s">
        <v>180</v>
      </c>
      <c r="BK84" s="197">
        <f>SUM(BK85:BK92)</f>
        <v>0</v>
      </c>
    </row>
    <row r="85" s="2" customFormat="1" ht="37.8" customHeight="1">
      <c r="A85" s="40"/>
      <c r="B85" s="41"/>
      <c r="C85" s="198" t="s">
        <v>77</v>
      </c>
      <c r="D85" s="198" t="s">
        <v>181</v>
      </c>
      <c r="E85" s="199" t="s">
        <v>2437</v>
      </c>
      <c r="F85" s="200" t="s">
        <v>2438</v>
      </c>
      <c r="G85" s="201" t="s">
        <v>1556</v>
      </c>
      <c r="H85" s="202">
        <v>250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79</v>
      </c>
    </row>
    <row r="86" s="2" customFormat="1">
      <c r="A86" s="40"/>
      <c r="B86" s="41"/>
      <c r="C86" s="42"/>
      <c r="D86" s="213" t="s">
        <v>217</v>
      </c>
      <c r="E86" s="42"/>
      <c r="F86" s="234" t="s">
        <v>2439</v>
      </c>
      <c r="G86" s="42"/>
      <c r="H86" s="42"/>
      <c r="I86" s="235"/>
      <c r="J86" s="42"/>
      <c r="K86" s="42"/>
      <c r="L86" s="46"/>
      <c r="M86" s="236"/>
      <c r="N86" s="237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217</v>
      </c>
      <c r="AU86" s="19" t="s">
        <v>77</v>
      </c>
    </row>
    <row r="87" s="2" customFormat="1" ht="24.15" customHeight="1">
      <c r="A87" s="40"/>
      <c r="B87" s="41"/>
      <c r="C87" s="198" t="s">
        <v>79</v>
      </c>
      <c r="D87" s="198" t="s">
        <v>181</v>
      </c>
      <c r="E87" s="199" t="s">
        <v>2440</v>
      </c>
      <c r="F87" s="200" t="s">
        <v>2441</v>
      </c>
      <c r="G87" s="201" t="s">
        <v>1556</v>
      </c>
      <c r="H87" s="202">
        <v>364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185</v>
      </c>
    </row>
    <row r="88" s="2" customFormat="1" ht="24.15" customHeight="1">
      <c r="A88" s="40"/>
      <c r="B88" s="41"/>
      <c r="C88" s="198" t="s">
        <v>195</v>
      </c>
      <c r="D88" s="198" t="s">
        <v>181</v>
      </c>
      <c r="E88" s="199" t="s">
        <v>2442</v>
      </c>
      <c r="F88" s="200" t="s">
        <v>2443</v>
      </c>
      <c r="G88" s="201" t="s">
        <v>1556</v>
      </c>
      <c r="H88" s="202">
        <v>150</v>
      </c>
      <c r="I88" s="203"/>
      <c r="J88" s="204">
        <f>ROUND(I88*H88,2)</f>
        <v>0</v>
      </c>
      <c r="K88" s="200" t="s">
        <v>19</v>
      </c>
      <c r="L88" s="46"/>
      <c r="M88" s="205" t="s">
        <v>19</v>
      </c>
      <c r="N88" s="206" t="s">
        <v>40</v>
      </c>
      <c r="O88" s="86"/>
      <c r="P88" s="207">
        <f>O88*H88</f>
        <v>0</v>
      </c>
      <c r="Q88" s="207">
        <v>0</v>
      </c>
      <c r="R88" s="207">
        <f>Q88*H88</f>
        <v>0</v>
      </c>
      <c r="S88" s="207">
        <v>0</v>
      </c>
      <c r="T88" s="208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09" t="s">
        <v>185</v>
      </c>
      <c r="AT88" s="209" t="s">
        <v>181</v>
      </c>
      <c r="AU88" s="209" t="s">
        <v>77</v>
      </c>
      <c r="AY88" s="19" t="s">
        <v>180</v>
      </c>
      <c r="BE88" s="210">
        <f>IF(N88="základní",J88,0)</f>
        <v>0</v>
      </c>
      <c r="BF88" s="210">
        <f>IF(N88="snížená",J88,0)</f>
        <v>0</v>
      </c>
      <c r="BG88" s="210">
        <f>IF(N88="zákl. přenesená",J88,0)</f>
        <v>0</v>
      </c>
      <c r="BH88" s="210">
        <f>IF(N88="sníž. přenesená",J88,0)</f>
        <v>0</v>
      </c>
      <c r="BI88" s="210">
        <f>IF(N88="nulová",J88,0)</f>
        <v>0</v>
      </c>
      <c r="BJ88" s="19" t="s">
        <v>77</v>
      </c>
      <c r="BK88" s="210">
        <f>ROUND(I88*H88,2)</f>
        <v>0</v>
      </c>
      <c r="BL88" s="19" t="s">
        <v>185</v>
      </c>
      <c r="BM88" s="209" t="s">
        <v>198</v>
      </c>
    </row>
    <row r="89" s="2" customFormat="1" ht="49.05" customHeight="1">
      <c r="A89" s="40"/>
      <c r="B89" s="41"/>
      <c r="C89" s="198" t="s">
        <v>185</v>
      </c>
      <c r="D89" s="198" t="s">
        <v>181</v>
      </c>
      <c r="E89" s="199" t="s">
        <v>2444</v>
      </c>
      <c r="F89" s="200" t="s">
        <v>2445</v>
      </c>
      <c r="G89" s="201" t="s">
        <v>1556</v>
      </c>
      <c r="H89" s="202">
        <v>150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201</v>
      </c>
    </row>
    <row r="90" s="2" customFormat="1" ht="16.5" customHeight="1">
      <c r="A90" s="40"/>
      <c r="B90" s="41"/>
      <c r="C90" s="198" t="s">
        <v>202</v>
      </c>
      <c r="D90" s="198" t="s">
        <v>181</v>
      </c>
      <c r="E90" s="199" t="s">
        <v>2446</v>
      </c>
      <c r="F90" s="200" t="s">
        <v>2447</v>
      </c>
      <c r="G90" s="201" t="s">
        <v>1556</v>
      </c>
      <c r="H90" s="202">
        <v>150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205</v>
      </c>
    </row>
    <row r="91" s="2" customFormat="1" ht="37.8" customHeight="1">
      <c r="A91" s="40"/>
      <c r="B91" s="41"/>
      <c r="C91" s="198" t="s">
        <v>198</v>
      </c>
      <c r="D91" s="198" t="s">
        <v>181</v>
      </c>
      <c r="E91" s="199" t="s">
        <v>2448</v>
      </c>
      <c r="F91" s="200" t="s">
        <v>2449</v>
      </c>
      <c r="G91" s="201" t="s">
        <v>1556</v>
      </c>
      <c r="H91" s="202">
        <v>300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8</v>
      </c>
    </row>
    <row r="92" s="2" customFormat="1">
      <c r="A92" s="40"/>
      <c r="B92" s="41"/>
      <c r="C92" s="42"/>
      <c r="D92" s="213" t="s">
        <v>217</v>
      </c>
      <c r="E92" s="42"/>
      <c r="F92" s="234" t="s">
        <v>2439</v>
      </c>
      <c r="G92" s="42"/>
      <c r="H92" s="42"/>
      <c r="I92" s="235"/>
      <c r="J92" s="42"/>
      <c r="K92" s="42"/>
      <c r="L92" s="46"/>
      <c r="M92" s="236"/>
      <c r="N92" s="237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217</v>
      </c>
      <c r="AU92" s="19" t="s">
        <v>77</v>
      </c>
    </row>
    <row r="93" s="11" customFormat="1" ht="25.92" customHeight="1">
      <c r="A93" s="11"/>
      <c r="B93" s="184"/>
      <c r="C93" s="185"/>
      <c r="D93" s="186" t="s">
        <v>68</v>
      </c>
      <c r="E93" s="187" t="s">
        <v>2450</v>
      </c>
      <c r="F93" s="187" t="s">
        <v>2451</v>
      </c>
      <c r="G93" s="185"/>
      <c r="H93" s="185"/>
      <c r="I93" s="188"/>
      <c r="J93" s="189">
        <f>BK93</f>
        <v>0</v>
      </c>
      <c r="K93" s="185"/>
      <c r="L93" s="190"/>
      <c r="M93" s="191"/>
      <c r="N93" s="192"/>
      <c r="O93" s="192"/>
      <c r="P93" s="193">
        <f>SUM(P94:P233)</f>
        <v>0</v>
      </c>
      <c r="Q93" s="192"/>
      <c r="R93" s="193">
        <f>SUM(R94:R233)</f>
        <v>0</v>
      </c>
      <c r="S93" s="192"/>
      <c r="T93" s="194">
        <f>SUM(T94:T233)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5" t="s">
        <v>77</v>
      </c>
      <c r="AT93" s="196" t="s">
        <v>68</v>
      </c>
      <c r="AU93" s="196" t="s">
        <v>69</v>
      </c>
      <c r="AY93" s="195" t="s">
        <v>180</v>
      </c>
      <c r="BK93" s="197">
        <f>SUM(BK94:BK233)</f>
        <v>0</v>
      </c>
    </row>
    <row r="94" s="2" customFormat="1" ht="24.15" customHeight="1">
      <c r="A94" s="40"/>
      <c r="B94" s="41"/>
      <c r="C94" s="198" t="s">
        <v>209</v>
      </c>
      <c r="D94" s="198" t="s">
        <v>181</v>
      </c>
      <c r="E94" s="199" t="s">
        <v>2452</v>
      </c>
      <c r="F94" s="200" t="s">
        <v>2453</v>
      </c>
      <c r="G94" s="201" t="s">
        <v>2454</v>
      </c>
      <c r="H94" s="202">
        <v>1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212</v>
      </c>
    </row>
    <row r="95" s="2" customFormat="1" ht="16.5" customHeight="1">
      <c r="A95" s="40"/>
      <c r="B95" s="41"/>
      <c r="C95" s="198" t="s">
        <v>201</v>
      </c>
      <c r="D95" s="198" t="s">
        <v>181</v>
      </c>
      <c r="E95" s="199" t="s">
        <v>2455</v>
      </c>
      <c r="F95" s="200" t="s">
        <v>2456</v>
      </c>
      <c r="G95" s="201" t="s">
        <v>1556</v>
      </c>
      <c r="H95" s="202">
        <v>1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216</v>
      </c>
    </row>
    <row r="96" s="2" customFormat="1" ht="24.15" customHeight="1">
      <c r="A96" s="40"/>
      <c r="B96" s="41"/>
      <c r="C96" s="198" t="s">
        <v>220</v>
      </c>
      <c r="D96" s="198" t="s">
        <v>181</v>
      </c>
      <c r="E96" s="199" t="s">
        <v>2457</v>
      </c>
      <c r="F96" s="200" t="s">
        <v>2458</v>
      </c>
      <c r="G96" s="201" t="s">
        <v>2454</v>
      </c>
      <c r="H96" s="202">
        <v>1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223</v>
      </c>
    </row>
    <row r="97" s="2" customFormat="1" ht="24.15" customHeight="1">
      <c r="A97" s="40"/>
      <c r="B97" s="41"/>
      <c r="C97" s="198" t="s">
        <v>205</v>
      </c>
      <c r="D97" s="198" t="s">
        <v>181</v>
      </c>
      <c r="E97" s="199" t="s">
        <v>2459</v>
      </c>
      <c r="F97" s="200" t="s">
        <v>2460</v>
      </c>
      <c r="G97" s="201" t="s">
        <v>1556</v>
      </c>
      <c r="H97" s="202">
        <v>1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228</v>
      </c>
    </row>
    <row r="98" s="2" customFormat="1" ht="16.5" customHeight="1">
      <c r="A98" s="40"/>
      <c r="B98" s="41"/>
      <c r="C98" s="198" t="s">
        <v>229</v>
      </c>
      <c r="D98" s="198" t="s">
        <v>181</v>
      </c>
      <c r="E98" s="199" t="s">
        <v>2461</v>
      </c>
      <c r="F98" s="200" t="s">
        <v>2462</v>
      </c>
      <c r="G98" s="201" t="s">
        <v>716</v>
      </c>
      <c r="H98" s="202">
        <v>1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232</v>
      </c>
    </row>
    <row r="99" s="2" customFormat="1" ht="21.75" customHeight="1">
      <c r="A99" s="40"/>
      <c r="B99" s="41"/>
      <c r="C99" s="198" t="s">
        <v>8</v>
      </c>
      <c r="D99" s="198" t="s">
        <v>181</v>
      </c>
      <c r="E99" s="199" t="s">
        <v>2463</v>
      </c>
      <c r="F99" s="200" t="s">
        <v>2464</v>
      </c>
      <c r="G99" s="201" t="s">
        <v>1556</v>
      </c>
      <c r="H99" s="202">
        <v>1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236</v>
      </c>
    </row>
    <row r="100" s="2" customFormat="1" ht="37.8" customHeight="1">
      <c r="A100" s="40"/>
      <c r="B100" s="41"/>
      <c r="C100" s="198" t="s">
        <v>263</v>
      </c>
      <c r="D100" s="198" t="s">
        <v>181</v>
      </c>
      <c r="E100" s="199" t="s">
        <v>2465</v>
      </c>
      <c r="F100" s="200" t="s">
        <v>2466</v>
      </c>
      <c r="G100" s="201" t="s">
        <v>1556</v>
      </c>
      <c r="H100" s="202">
        <v>2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266</v>
      </c>
    </row>
    <row r="101" s="2" customFormat="1" ht="37.8" customHeight="1">
      <c r="A101" s="40"/>
      <c r="B101" s="41"/>
      <c r="C101" s="198" t="s">
        <v>212</v>
      </c>
      <c r="D101" s="198" t="s">
        <v>181</v>
      </c>
      <c r="E101" s="199" t="s">
        <v>2467</v>
      </c>
      <c r="F101" s="200" t="s">
        <v>2468</v>
      </c>
      <c r="G101" s="201" t="s">
        <v>1556</v>
      </c>
      <c r="H101" s="202">
        <v>1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275</v>
      </c>
    </row>
    <row r="102" s="2" customFormat="1" ht="37.8" customHeight="1">
      <c r="A102" s="40"/>
      <c r="B102" s="41"/>
      <c r="C102" s="198" t="s">
        <v>304</v>
      </c>
      <c r="D102" s="198" t="s">
        <v>181</v>
      </c>
      <c r="E102" s="199" t="s">
        <v>2469</v>
      </c>
      <c r="F102" s="200" t="s">
        <v>2470</v>
      </c>
      <c r="G102" s="201" t="s">
        <v>1556</v>
      </c>
      <c r="H102" s="202">
        <v>7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308</v>
      </c>
    </row>
    <row r="103" s="2" customFormat="1" ht="37.8" customHeight="1">
      <c r="A103" s="40"/>
      <c r="B103" s="41"/>
      <c r="C103" s="198" t="s">
        <v>216</v>
      </c>
      <c r="D103" s="198" t="s">
        <v>181</v>
      </c>
      <c r="E103" s="199" t="s">
        <v>2471</v>
      </c>
      <c r="F103" s="200" t="s">
        <v>2472</v>
      </c>
      <c r="G103" s="201" t="s">
        <v>1556</v>
      </c>
      <c r="H103" s="202">
        <v>3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315</v>
      </c>
    </row>
    <row r="104" s="2" customFormat="1" ht="16.5" customHeight="1">
      <c r="A104" s="40"/>
      <c r="B104" s="41"/>
      <c r="C104" s="198" t="s">
        <v>317</v>
      </c>
      <c r="D104" s="198" t="s">
        <v>181</v>
      </c>
      <c r="E104" s="199" t="s">
        <v>2473</v>
      </c>
      <c r="F104" s="200" t="s">
        <v>2474</v>
      </c>
      <c r="G104" s="201" t="s">
        <v>1556</v>
      </c>
      <c r="H104" s="202">
        <v>13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321</v>
      </c>
    </row>
    <row r="105" s="2" customFormat="1" ht="37.8" customHeight="1">
      <c r="A105" s="40"/>
      <c r="B105" s="41"/>
      <c r="C105" s="198" t="s">
        <v>223</v>
      </c>
      <c r="D105" s="198" t="s">
        <v>181</v>
      </c>
      <c r="E105" s="199" t="s">
        <v>2475</v>
      </c>
      <c r="F105" s="200" t="s">
        <v>2476</v>
      </c>
      <c r="G105" s="201" t="s">
        <v>1556</v>
      </c>
      <c r="H105" s="202">
        <v>10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330</v>
      </c>
    </row>
    <row r="106" s="2" customFormat="1" ht="37.8" customHeight="1">
      <c r="A106" s="40"/>
      <c r="B106" s="41"/>
      <c r="C106" s="198" t="s">
        <v>352</v>
      </c>
      <c r="D106" s="198" t="s">
        <v>181</v>
      </c>
      <c r="E106" s="199" t="s">
        <v>2477</v>
      </c>
      <c r="F106" s="200" t="s">
        <v>2478</v>
      </c>
      <c r="G106" s="201" t="s">
        <v>1556</v>
      </c>
      <c r="H106" s="202">
        <v>6</v>
      </c>
      <c r="I106" s="203"/>
      <c r="J106" s="204">
        <f>ROUND(I106*H106,2)</f>
        <v>0</v>
      </c>
      <c r="K106" s="200" t="s">
        <v>19</v>
      </c>
      <c r="L106" s="46"/>
      <c r="M106" s="205" t="s">
        <v>19</v>
      </c>
      <c r="N106" s="206" t="s">
        <v>40</v>
      </c>
      <c r="O106" s="86"/>
      <c r="P106" s="207">
        <f>O106*H106</f>
        <v>0</v>
      </c>
      <c r="Q106" s="207">
        <v>0</v>
      </c>
      <c r="R106" s="207">
        <f>Q106*H106</f>
        <v>0</v>
      </c>
      <c r="S106" s="207">
        <v>0</v>
      </c>
      <c r="T106" s="208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09" t="s">
        <v>185</v>
      </c>
      <c r="AT106" s="209" t="s">
        <v>181</v>
      </c>
      <c r="AU106" s="209" t="s">
        <v>77</v>
      </c>
      <c r="AY106" s="19" t="s">
        <v>180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9" t="s">
        <v>77</v>
      </c>
      <c r="BK106" s="210">
        <f>ROUND(I106*H106,2)</f>
        <v>0</v>
      </c>
      <c r="BL106" s="19" t="s">
        <v>185</v>
      </c>
      <c r="BM106" s="209" t="s">
        <v>355</v>
      </c>
    </row>
    <row r="107" s="2" customFormat="1" ht="37.8" customHeight="1">
      <c r="A107" s="40"/>
      <c r="B107" s="41"/>
      <c r="C107" s="198" t="s">
        <v>228</v>
      </c>
      <c r="D107" s="198" t="s">
        <v>181</v>
      </c>
      <c r="E107" s="199" t="s">
        <v>2479</v>
      </c>
      <c r="F107" s="200" t="s">
        <v>2480</v>
      </c>
      <c r="G107" s="201" t="s">
        <v>1556</v>
      </c>
      <c r="H107" s="202">
        <v>1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378</v>
      </c>
    </row>
    <row r="108" s="2" customFormat="1" ht="21.75" customHeight="1">
      <c r="A108" s="40"/>
      <c r="B108" s="41"/>
      <c r="C108" s="198" t="s">
        <v>7</v>
      </c>
      <c r="D108" s="198" t="s">
        <v>181</v>
      </c>
      <c r="E108" s="199" t="s">
        <v>2481</v>
      </c>
      <c r="F108" s="200" t="s">
        <v>2482</v>
      </c>
      <c r="G108" s="201" t="s">
        <v>1556</v>
      </c>
      <c r="H108" s="202">
        <v>17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381</v>
      </c>
    </row>
    <row r="109" s="2" customFormat="1" ht="44.25" customHeight="1">
      <c r="A109" s="40"/>
      <c r="B109" s="41"/>
      <c r="C109" s="198" t="s">
        <v>232</v>
      </c>
      <c r="D109" s="198" t="s">
        <v>181</v>
      </c>
      <c r="E109" s="199" t="s">
        <v>2483</v>
      </c>
      <c r="F109" s="200" t="s">
        <v>2484</v>
      </c>
      <c r="G109" s="201" t="s">
        <v>1556</v>
      </c>
      <c r="H109" s="202">
        <v>15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386</v>
      </c>
    </row>
    <row r="110" s="2" customFormat="1" ht="44.25" customHeight="1">
      <c r="A110" s="40"/>
      <c r="B110" s="41"/>
      <c r="C110" s="198" t="s">
        <v>388</v>
      </c>
      <c r="D110" s="198" t="s">
        <v>181</v>
      </c>
      <c r="E110" s="199" t="s">
        <v>2485</v>
      </c>
      <c r="F110" s="200" t="s">
        <v>2486</v>
      </c>
      <c r="G110" s="201" t="s">
        <v>1556</v>
      </c>
      <c r="H110" s="202">
        <v>14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392</v>
      </c>
    </row>
    <row r="111" s="2" customFormat="1" ht="44.25" customHeight="1">
      <c r="A111" s="40"/>
      <c r="B111" s="41"/>
      <c r="C111" s="198" t="s">
        <v>236</v>
      </c>
      <c r="D111" s="198" t="s">
        <v>181</v>
      </c>
      <c r="E111" s="199" t="s">
        <v>2487</v>
      </c>
      <c r="F111" s="200" t="s">
        <v>2488</v>
      </c>
      <c r="G111" s="201" t="s">
        <v>1556</v>
      </c>
      <c r="H111" s="202">
        <v>14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397</v>
      </c>
    </row>
    <row r="112" s="2" customFormat="1" ht="21.75" customHeight="1">
      <c r="A112" s="40"/>
      <c r="B112" s="41"/>
      <c r="C112" s="198" t="s">
        <v>469</v>
      </c>
      <c r="D112" s="198" t="s">
        <v>181</v>
      </c>
      <c r="E112" s="199" t="s">
        <v>2489</v>
      </c>
      <c r="F112" s="200" t="s">
        <v>2490</v>
      </c>
      <c r="G112" s="201" t="s">
        <v>1556</v>
      </c>
      <c r="H112" s="202">
        <v>43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472</v>
      </c>
    </row>
    <row r="113" s="2" customFormat="1" ht="37.8" customHeight="1">
      <c r="A113" s="40"/>
      <c r="B113" s="41"/>
      <c r="C113" s="198" t="s">
        <v>266</v>
      </c>
      <c r="D113" s="198" t="s">
        <v>181</v>
      </c>
      <c r="E113" s="199" t="s">
        <v>2491</v>
      </c>
      <c r="F113" s="200" t="s">
        <v>2492</v>
      </c>
      <c r="G113" s="201" t="s">
        <v>1556</v>
      </c>
      <c r="H113" s="202">
        <v>5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527</v>
      </c>
    </row>
    <row r="114" s="2" customFormat="1" ht="21.75" customHeight="1">
      <c r="A114" s="40"/>
      <c r="B114" s="41"/>
      <c r="C114" s="198" t="s">
        <v>528</v>
      </c>
      <c r="D114" s="198" t="s">
        <v>181</v>
      </c>
      <c r="E114" s="199" t="s">
        <v>2493</v>
      </c>
      <c r="F114" s="200" t="s">
        <v>2494</v>
      </c>
      <c r="G114" s="201" t="s">
        <v>1556</v>
      </c>
      <c r="H114" s="202">
        <v>5</v>
      </c>
      <c r="I114" s="203"/>
      <c r="J114" s="204">
        <f>ROUND(I114*H114,2)</f>
        <v>0</v>
      </c>
      <c r="K114" s="200" t="s">
        <v>19</v>
      </c>
      <c r="L114" s="46"/>
      <c r="M114" s="205" t="s">
        <v>19</v>
      </c>
      <c r="N114" s="206" t="s">
        <v>40</v>
      </c>
      <c r="O114" s="86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531</v>
      </c>
    </row>
    <row r="115" s="2" customFormat="1" ht="16.5" customHeight="1">
      <c r="A115" s="40"/>
      <c r="B115" s="41"/>
      <c r="C115" s="198" t="s">
        <v>275</v>
      </c>
      <c r="D115" s="198" t="s">
        <v>181</v>
      </c>
      <c r="E115" s="199" t="s">
        <v>2495</v>
      </c>
      <c r="F115" s="200" t="s">
        <v>2496</v>
      </c>
      <c r="G115" s="201" t="s">
        <v>716</v>
      </c>
      <c r="H115" s="202">
        <v>1</v>
      </c>
      <c r="I115" s="203"/>
      <c r="J115" s="204">
        <f>ROUND(I115*H115,2)</f>
        <v>0</v>
      </c>
      <c r="K115" s="200" t="s">
        <v>19</v>
      </c>
      <c r="L115" s="46"/>
      <c r="M115" s="205" t="s">
        <v>19</v>
      </c>
      <c r="N115" s="206" t="s">
        <v>40</v>
      </c>
      <c r="O115" s="86"/>
      <c r="P115" s="207">
        <f>O115*H115</f>
        <v>0</v>
      </c>
      <c r="Q115" s="207">
        <v>0</v>
      </c>
      <c r="R115" s="207">
        <f>Q115*H115</f>
        <v>0</v>
      </c>
      <c r="S115" s="207">
        <v>0</v>
      </c>
      <c r="T115" s="208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09" t="s">
        <v>185</v>
      </c>
      <c r="AT115" s="209" t="s">
        <v>181</v>
      </c>
      <c r="AU115" s="209" t="s">
        <v>77</v>
      </c>
      <c r="AY115" s="19" t="s">
        <v>180</v>
      </c>
      <c r="BE115" s="210">
        <f>IF(N115="základní",J115,0)</f>
        <v>0</v>
      </c>
      <c r="BF115" s="210">
        <f>IF(N115="snížená",J115,0)</f>
        <v>0</v>
      </c>
      <c r="BG115" s="210">
        <f>IF(N115="zákl. přenesená",J115,0)</f>
        <v>0</v>
      </c>
      <c r="BH115" s="210">
        <f>IF(N115="sníž. přenesená",J115,0)</f>
        <v>0</v>
      </c>
      <c r="BI115" s="210">
        <f>IF(N115="nulová",J115,0)</f>
        <v>0</v>
      </c>
      <c r="BJ115" s="19" t="s">
        <v>77</v>
      </c>
      <c r="BK115" s="210">
        <f>ROUND(I115*H115,2)</f>
        <v>0</v>
      </c>
      <c r="BL115" s="19" t="s">
        <v>185</v>
      </c>
      <c r="BM115" s="209" t="s">
        <v>536</v>
      </c>
    </row>
    <row r="116" s="2" customFormat="1" ht="16.5" customHeight="1">
      <c r="A116" s="40"/>
      <c r="B116" s="41"/>
      <c r="C116" s="198" t="s">
        <v>538</v>
      </c>
      <c r="D116" s="198" t="s">
        <v>181</v>
      </c>
      <c r="E116" s="199" t="s">
        <v>2497</v>
      </c>
      <c r="F116" s="200" t="s">
        <v>2498</v>
      </c>
      <c r="G116" s="201" t="s">
        <v>716</v>
      </c>
      <c r="H116" s="202">
        <v>3</v>
      </c>
      <c r="I116" s="203"/>
      <c r="J116" s="204">
        <f>ROUND(I116*H116,2)</f>
        <v>0</v>
      </c>
      <c r="K116" s="200" t="s">
        <v>19</v>
      </c>
      <c r="L116" s="46"/>
      <c r="M116" s="205" t="s">
        <v>19</v>
      </c>
      <c r="N116" s="206" t="s">
        <v>40</v>
      </c>
      <c r="O116" s="86"/>
      <c r="P116" s="207">
        <f>O116*H116</f>
        <v>0</v>
      </c>
      <c r="Q116" s="207">
        <v>0</v>
      </c>
      <c r="R116" s="207">
        <f>Q116*H116</f>
        <v>0</v>
      </c>
      <c r="S116" s="207">
        <v>0</v>
      </c>
      <c r="T116" s="208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09" t="s">
        <v>185</v>
      </c>
      <c r="AT116" s="209" t="s">
        <v>181</v>
      </c>
      <c r="AU116" s="209" t="s">
        <v>77</v>
      </c>
      <c r="AY116" s="19" t="s">
        <v>180</v>
      </c>
      <c r="BE116" s="210">
        <f>IF(N116="základní",J116,0)</f>
        <v>0</v>
      </c>
      <c r="BF116" s="210">
        <f>IF(N116="snížená",J116,0)</f>
        <v>0</v>
      </c>
      <c r="BG116" s="210">
        <f>IF(N116="zákl. přenesená",J116,0)</f>
        <v>0</v>
      </c>
      <c r="BH116" s="210">
        <f>IF(N116="sníž. přenesená",J116,0)</f>
        <v>0</v>
      </c>
      <c r="BI116" s="210">
        <f>IF(N116="nulová",J116,0)</f>
        <v>0</v>
      </c>
      <c r="BJ116" s="19" t="s">
        <v>77</v>
      </c>
      <c r="BK116" s="210">
        <f>ROUND(I116*H116,2)</f>
        <v>0</v>
      </c>
      <c r="BL116" s="19" t="s">
        <v>185</v>
      </c>
      <c r="BM116" s="209" t="s">
        <v>541</v>
      </c>
    </row>
    <row r="117" s="2" customFormat="1" ht="16.5" customHeight="1">
      <c r="A117" s="40"/>
      <c r="B117" s="41"/>
      <c r="C117" s="198" t="s">
        <v>308</v>
      </c>
      <c r="D117" s="198" t="s">
        <v>181</v>
      </c>
      <c r="E117" s="199" t="s">
        <v>2499</v>
      </c>
      <c r="F117" s="200" t="s">
        <v>2500</v>
      </c>
      <c r="G117" s="201" t="s">
        <v>1556</v>
      </c>
      <c r="H117" s="202">
        <v>4</v>
      </c>
      <c r="I117" s="203"/>
      <c r="J117" s="204">
        <f>ROUND(I117*H117,2)</f>
        <v>0</v>
      </c>
      <c r="K117" s="200" t="s">
        <v>19</v>
      </c>
      <c r="L117" s="46"/>
      <c r="M117" s="205" t="s">
        <v>19</v>
      </c>
      <c r="N117" s="206" t="s">
        <v>40</v>
      </c>
      <c r="O117" s="86"/>
      <c r="P117" s="207">
        <f>O117*H117</f>
        <v>0</v>
      </c>
      <c r="Q117" s="207">
        <v>0</v>
      </c>
      <c r="R117" s="207">
        <f>Q117*H117</f>
        <v>0</v>
      </c>
      <c r="S117" s="207">
        <v>0</v>
      </c>
      <c r="T117" s="208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09" t="s">
        <v>185</v>
      </c>
      <c r="AT117" s="209" t="s">
        <v>181</v>
      </c>
      <c r="AU117" s="209" t="s">
        <v>77</v>
      </c>
      <c r="AY117" s="19" t="s">
        <v>180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9" t="s">
        <v>77</v>
      </c>
      <c r="BK117" s="210">
        <f>ROUND(I117*H117,2)</f>
        <v>0</v>
      </c>
      <c r="BL117" s="19" t="s">
        <v>185</v>
      </c>
      <c r="BM117" s="209" t="s">
        <v>545</v>
      </c>
    </row>
    <row r="118" s="2" customFormat="1" ht="24.15" customHeight="1">
      <c r="A118" s="40"/>
      <c r="B118" s="41"/>
      <c r="C118" s="198" t="s">
        <v>550</v>
      </c>
      <c r="D118" s="198" t="s">
        <v>181</v>
      </c>
      <c r="E118" s="199" t="s">
        <v>2501</v>
      </c>
      <c r="F118" s="200" t="s">
        <v>2502</v>
      </c>
      <c r="G118" s="201" t="s">
        <v>1556</v>
      </c>
      <c r="H118" s="202">
        <v>1</v>
      </c>
      <c r="I118" s="203"/>
      <c r="J118" s="204">
        <f>ROUND(I118*H118,2)</f>
        <v>0</v>
      </c>
      <c r="K118" s="200" t="s">
        <v>19</v>
      </c>
      <c r="L118" s="46"/>
      <c r="M118" s="205" t="s">
        <v>19</v>
      </c>
      <c r="N118" s="206" t="s">
        <v>40</v>
      </c>
      <c r="O118" s="86"/>
      <c r="P118" s="207">
        <f>O118*H118</f>
        <v>0</v>
      </c>
      <c r="Q118" s="207">
        <v>0</v>
      </c>
      <c r="R118" s="207">
        <f>Q118*H118</f>
        <v>0</v>
      </c>
      <c r="S118" s="207">
        <v>0</v>
      </c>
      <c r="T118" s="208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09" t="s">
        <v>185</v>
      </c>
      <c r="AT118" s="209" t="s">
        <v>181</v>
      </c>
      <c r="AU118" s="209" t="s">
        <v>77</v>
      </c>
      <c r="AY118" s="19" t="s">
        <v>180</v>
      </c>
      <c r="BE118" s="210">
        <f>IF(N118="základní",J118,0)</f>
        <v>0</v>
      </c>
      <c r="BF118" s="210">
        <f>IF(N118="snížená",J118,0)</f>
        <v>0</v>
      </c>
      <c r="BG118" s="210">
        <f>IF(N118="zákl. přenesená",J118,0)</f>
        <v>0</v>
      </c>
      <c r="BH118" s="210">
        <f>IF(N118="sníž. přenesená",J118,0)</f>
        <v>0</v>
      </c>
      <c r="BI118" s="210">
        <f>IF(N118="nulová",J118,0)</f>
        <v>0</v>
      </c>
      <c r="BJ118" s="19" t="s">
        <v>77</v>
      </c>
      <c r="BK118" s="210">
        <f>ROUND(I118*H118,2)</f>
        <v>0</v>
      </c>
      <c r="BL118" s="19" t="s">
        <v>185</v>
      </c>
      <c r="BM118" s="209" t="s">
        <v>553</v>
      </c>
    </row>
    <row r="119" s="2" customFormat="1" ht="16.5" customHeight="1">
      <c r="A119" s="40"/>
      <c r="B119" s="41"/>
      <c r="C119" s="198" t="s">
        <v>315</v>
      </c>
      <c r="D119" s="198" t="s">
        <v>181</v>
      </c>
      <c r="E119" s="199" t="s">
        <v>2503</v>
      </c>
      <c r="F119" s="200" t="s">
        <v>2504</v>
      </c>
      <c r="G119" s="201" t="s">
        <v>1556</v>
      </c>
      <c r="H119" s="202">
        <v>1</v>
      </c>
      <c r="I119" s="203"/>
      <c r="J119" s="204">
        <f>ROUND(I119*H119,2)</f>
        <v>0</v>
      </c>
      <c r="K119" s="200" t="s">
        <v>19</v>
      </c>
      <c r="L119" s="46"/>
      <c r="M119" s="205" t="s">
        <v>19</v>
      </c>
      <c r="N119" s="206" t="s">
        <v>40</v>
      </c>
      <c r="O119" s="86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09" t="s">
        <v>185</v>
      </c>
      <c r="AT119" s="209" t="s">
        <v>181</v>
      </c>
      <c r="AU119" s="209" t="s">
        <v>77</v>
      </c>
      <c r="AY119" s="19" t="s">
        <v>180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9" t="s">
        <v>77</v>
      </c>
      <c r="BK119" s="210">
        <f>ROUND(I119*H119,2)</f>
        <v>0</v>
      </c>
      <c r="BL119" s="19" t="s">
        <v>185</v>
      </c>
      <c r="BM119" s="209" t="s">
        <v>560</v>
      </c>
    </row>
    <row r="120" s="2" customFormat="1" ht="24.15" customHeight="1">
      <c r="A120" s="40"/>
      <c r="B120" s="41"/>
      <c r="C120" s="198" t="s">
        <v>563</v>
      </c>
      <c r="D120" s="198" t="s">
        <v>181</v>
      </c>
      <c r="E120" s="199" t="s">
        <v>2505</v>
      </c>
      <c r="F120" s="200" t="s">
        <v>2506</v>
      </c>
      <c r="G120" s="201" t="s">
        <v>1556</v>
      </c>
      <c r="H120" s="202">
        <v>1</v>
      </c>
      <c r="I120" s="203"/>
      <c r="J120" s="204">
        <f>ROUND(I120*H120,2)</f>
        <v>0</v>
      </c>
      <c r="K120" s="200" t="s">
        <v>19</v>
      </c>
      <c r="L120" s="46"/>
      <c r="M120" s="205" t="s">
        <v>19</v>
      </c>
      <c r="N120" s="206" t="s">
        <v>40</v>
      </c>
      <c r="O120" s="86"/>
      <c r="P120" s="207">
        <f>O120*H120</f>
        <v>0</v>
      </c>
      <c r="Q120" s="207">
        <v>0</v>
      </c>
      <c r="R120" s="207">
        <f>Q120*H120</f>
        <v>0</v>
      </c>
      <c r="S120" s="207">
        <v>0</v>
      </c>
      <c r="T120" s="208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09" t="s">
        <v>185</v>
      </c>
      <c r="AT120" s="209" t="s">
        <v>181</v>
      </c>
      <c r="AU120" s="209" t="s">
        <v>77</v>
      </c>
      <c r="AY120" s="19" t="s">
        <v>180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9" t="s">
        <v>77</v>
      </c>
      <c r="BK120" s="210">
        <f>ROUND(I120*H120,2)</f>
        <v>0</v>
      </c>
      <c r="BL120" s="19" t="s">
        <v>185</v>
      </c>
      <c r="BM120" s="209" t="s">
        <v>566</v>
      </c>
    </row>
    <row r="121" s="2" customFormat="1" ht="24.15" customHeight="1">
      <c r="A121" s="40"/>
      <c r="B121" s="41"/>
      <c r="C121" s="198" t="s">
        <v>321</v>
      </c>
      <c r="D121" s="198" t="s">
        <v>181</v>
      </c>
      <c r="E121" s="199" t="s">
        <v>2507</v>
      </c>
      <c r="F121" s="200" t="s">
        <v>2508</v>
      </c>
      <c r="G121" s="201" t="s">
        <v>1556</v>
      </c>
      <c r="H121" s="202">
        <v>1</v>
      </c>
      <c r="I121" s="203"/>
      <c r="J121" s="204">
        <f>ROUND(I121*H121,2)</f>
        <v>0</v>
      </c>
      <c r="K121" s="200" t="s">
        <v>19</v>
      </c>
      <c r="L121" s="46"/>
      <c r="M121" s="205" t="s">
        <v>19</v>
      </c>
      <c r="N121" s="206" t="s">
        <v>40</v>
      </c>
      <c r="O121" s="86"/>
      <c r="P121" s="207">
        <f>O121*H121</f>
        <v>0</v>
      </c>
      <c r="Q121" s="207">
        <v>0</v>
      </c>
      <c r="R121" s="207">
        <f>Q121*H121</f>
        <v>0</v>
      </c>
      <c r="S121" s="207">
        <v>0</v>
      </c>
      <c r="T121" s="208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09" t="s">
        <v>185</v>
      </c>
      <c r="AT121" s="209" t="s">
        <v>181</v>
      </c>
      <c r="AU121" s="209" t="s">
        <v>77</v>
      </c>
      <c r="AY121" s="19" t="s">
        <v>180</v>
      </c>
      <c r="BE121" s="210">
        <f>IF(N121="základní",J121,0)</f>
        <v>0</v>
      </c>
      <c r="BF121" s="210">
        <f>IF(N121="snížená",J121,0)</f>
        <v>0</v>
      </c>
      <c r="BG121" s="210">
        <f>IF(N121="zákl. přenesená",J121,0)</f>
        <v>0</v>
      </c>
      <c r="BH121" s="210">
        <f>IF(N121="sníž. přenesená",J121,0)</f>
        <v>0</v>
      </c>
      <c r="BI121" s="210">
        <f>IF(N121="nulová",J121,0)</f>
        <v>0</v>
      </c>
      <c r="BJ121" s="19" t="s">
        <v>77</v>
      </c>
      <c r="BK121" s="210">
        <f>ROUND(I121*H121,2)</f>
        <v>0</v>
      </c>
      <c r="BL121" s="19" t="s">
        <v>185</v>
      </c>
      <c r="BM121" s="209" t="s">
        <v>576</v>
      </c>
    </row>
    <row r="122" s="2" customFormat="1" ht="37.8" customHeight="1">
      <c r="A122" s="40"/>
      <c r="B122" s="41"/>
      <c r="C122" s="198" t="s">
        <v>580</v>
      </c>
      <c r="D122" s="198" t="s">
        <v>181</v>
      </c>
      <c r="E122" s="199" t="s">
        <v>2509</v>
      </c>
      <c r="F122" s="200" t="s">
        <v>2510</v>
      </c>
      <c r="G122" s="201" t="s">
        <v>1556</v>
      </c>
      <c r="H122" s="202">
        <v>1</v>
      </c>
      <c r="I122" s="203"/>
      <c r="J122" s="204">
        <f>ROUND(I122*H122,2)</f>
        <v>0</v>
      </c>
      <c r="K122" s="200" t="s">
        <v>19</v>
      </c>
      <c r="L122" s="46"/>
      <c r="M122" s="205" t="s">
        <v>19</v>
      </c>
      <c r="N122" s="206" t="s">
        <v>40</v>
      </c>
      <c r="O122" s="86"/>
      <c r="P122" s="207">
        <f>O122*H122</f>
        <v>0</v>
      </c>
      <c r="Q122" s="207">
        <v>0</v>
      </c>
      <c r="R122" s="207">
        <f>Q122*H122</f>
        <v>0</v>
      </c>
      <c r="S122" s="207">
        <v>0</v>
      </c>
      <c r="T122" s="208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09" t="s">
        <v>185</v>
      </c>
      <c r="AT122" s="209" t="s">
        <v>181</v>
      </c>
      <c r="AU122" s="209" t="s">
        <v>77</v>
      </c>
      <c r="AY122" s="19" t="s">
        <v>180</v>
      </c>
      <c r="BE122" s="210">
        <f>IF(N122="základní",J122,0)</f>
        <v>0</v>
      </c>
      <c r="BF122" s="210">
        <f>IF(N122="snížená",J122,0)</f>
        <v>0</v>
      </c>
      <c r="BG122" s="210">
        <f>IF(N122="zákl. přenesená",J122,0)</f>
        <v>0</v>
      </c>
      <c r="BH122" s="210">
        <f>IF(N122="sníž. přenesená",J122,0)</f>
        <v>0</v>
      </c>
      <c r="BI122" s="210">
        <f>IF(N122="nulová",J122,0)</f>
        <v>0</v>
      </c>
      <c r="BJ122" s="19" t="s">
        <v>77</v>
      </c>
      <c r="BK122" s="210">
        <f>ROUND(I122*H122,2)</f>
        <v>0</v>
      </c>
      <c r="BL122" s="19" t="s">
        <v>185</v>
      </c>
      <c r="BM122" s="209" t="s">
        <v>583</v>
      </c>
    </row>
    <row r="123" s="2" customFormat="1" ht="24.15" customHeight="1">
      <c r="A123" s="40"/>
      <c r="B123" s="41"/>
      <c r="C123" s="198" t="s">
        <v>330</v>
      </c>
      <c r="D123" s="198" t="s">
        <v>181</v>
      </c>
      <c r="E123" s="199" t="s">
        <v>2511</v>
      </c>
      <c r="F123" s="200" t="s">
        <v>2512</v>
      </c>
      <c r="G123" s="201" t="s">
        <v>1556</v>
      </c>
      <c r="H123" s="202">
        <v>20</v>
      </c>
      <c r="I123" s="203"/>
      <c r="J123" s="204">
        <f>ROUND(I123*H123,2)</f>
        <v>0</v>
      </c>
      <c r="K123" s="200" t="s">
        <v>19</v>
      </c>
      <c r="L123" s="46"/>
      <c r="M123" s="205" t="s">
        <v>19</v>
      </c>
      <c r="N123" s="206" t="s">
        <v>40</v>
      </c>
      <c r="O123" s="86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09" t="s">
        <v>185</v>
      </c>
      <c r="AT123" s="209" t="s">
        <v>181</v>
      </c>
      <c r="AU123" s="209" t="s">
        <v>77</v>
      </c>
      <c r="AY123" s="19" t="s">
        <v>180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9" t="s">
        <v>77</v>
      </c>
      <c r="BK123" s="210">
        <f>ROUND(I123*H123,2)</f>
        <v>0</v>
      </c>
      <c r="BL123" s="19" t="s">
        <v>185</v>
      </c>
      <c r="BM123" s="209" t="s">
        <v>586</v>
      </c>
    </row>
    <row r="124" s="2" customFormat="1" ht="24.15" customHeight="1">
      <c r="A124" s="40"/>
      <c r="B124" s="41"/>
      <c r="C124" s="198" t="s">
        <v>589</v>
      </c>
      <c r="D124" s="198" t="s">
        <v>181</v>
      </c>
      <c r="E124" s="199" t="s">
        <v>2513</v>
      </c>
      <c r="F124" s="200" t="s">
        <v>2514</v>
      </c>
      <c r="G124" s="201" t="s">
        <v>1556</v>
      </c>
      <c r="H124" s="202">
        <v>170</v>
      </c>
      <c r="I124" s="203"/>
      <c r="J124" s="204">
        <f>ROUND(I124*H124,2)</f>
        <v>0</v>
      </c>
      <c r="K124" s="200" t="s">
        <v>19</v>
      </c>
      <c r="L124" s="46"/>
      <c r="M124" s="205" t="s">
        <v>19</v>
      </c>
      <c r="N124" s="206" t="s">
        <v>40</v>
      </c>
      <c r="O124" s="86"/>
      <c r="P124" s="207">
        <f>O124*H124</f>
        <v>0</v>
      </c>
      <c r="Q124" s="207">
        <v>0</v>
      </c>
      <c r="R124" s="207">
        <f>Q124*H124</f>
        <v>0</v>
      </c>
      <c r="S124" s="207">
        <v>0</v>
      </c>
      <c r="T124" s="208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09" t="s">
        <v>185</v>
      </c>
      <c r="AT124" s="209" t="s">
        <v>181</v>
      </c>
      <c r="AU124" s="209" t="s">
        <v>77</v>
      </c>
      <c r="AY124" s="19" t="s">
        <v>180</v>
      </c>
      <c r="BE124" s="210">
        <f>IF(N124="základní",J124,0)</f>
        <v>0</v>
      </c>
      <c r="BF124" s="210">
        <f>IF(N124="snížená",J124,0)</f>
        <v>0</v>
      </c>
      <c r="BG124" s="210">
        <f>IF(N124="zákl. přenesená",J124,0)</f>
        <v>0</v>
      </c>
      <c r="BH124" s="210">
        <f>IF(N124="sníž. přenesená",J124,0)</f>
        <v>0</v>
      </c>
      <c r="BI124" s="210">
        <f>IF(N124="nulová",J124,0)</f>
        <v>0</v>
      </c>
      <c r="BJ124" s="19" t="s">
        <v>77</v>
      </c>
      <c r="BK124" s="210">
        <f>ROUND(I124*H124,2)</f>
        <v>0</v>
      </c>
      <c r="BL124" s="19" t="s">
        <v>185</v>
      </c>
      <c r="BM124" s="209" t="s">
        <v>592</v>
      </c>
    </row>
    <row r="125" s="2" customFormat="1" ht="16.5" customHeight="1">
      <c r="A125" s="40"/>
      <c r="B125" s="41"/>
      <c r="C125" s="198" t="s">
        <v>355</v>
      </c>
      <c r="D125" s="198" t="s">
        <v>181</v>
      </c>
      <c r="E125" s="199" t="s">
        <v>2515</v>
      </c>
      <c r="F125" s="200" t="s">
        <v>2516</v>
      </c>
      <c r="G125" s="201" t="s">
        <v>1556</v>
      </c>
      <c r="H125" s="202">
        <v>170</v>
      </c>
      <c r="I125" s="203"/>
      <c r="J125" s="204">
        <f>ROUND(I125*H125,2)</f>
        <v>0</v>
      </c>
      <c r="K125" s="200" t="s">
        <v>19</v>
      </c>
      <c r="L125" s="46"/>
      <c r="M125" s="205" t="s">
        <v>19</v>
      </c>
      <c r="N125" s="206" t="s">
        <v>40</v>
      </c>
      <c r="O125" s="86"/>
      <c r="P125" s="207">
        <f>O125*H125</f>
        <v>0</v>
      </c>
      <c r="Q125" s="207">
        <v>0</v>
      </c>
      <c r="R125" s="207">
        <f>Q125*H125</f>
        <v>0</v>
      </c>
      <c r="S125" s="207">
        <v>0</v>
      </c>
      <c r="T125" s="208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09" t="s">
        <v>185</v>
      </c>
      <c r="AT125" s="209" t="s">
        <v>181</v>
      </c>
      <c r="AU125" s="209" t="s">
        <v>77</v>
      </c>
      <c r="AY125" s="19" t="s">
        <v>180</v>
      </c>
      <c r="BE125" s="210">
        <f>IF(N125="základní",J125,0)</f>
        <v>0</v>
      </c>
      <c r="BF125" s="210">
        <f>IF(N125="snížená",J125,0)</f>
        <v>0</v>
      </c>
      <c r="BG125" s="210">
        <f>IF(N125="zákl. přenesená",J125,0)</f>
        <v>0</v>
      </c>
      <c r="BH125" s="210">
        <f>IF(N125="sníž. přenesená",J125,0)</f>
        <v>0</v>
      </c>
      <c r="BI125" s="210">
        <f>IF(N125="nulová",J125,0)</f>
        <v>0</v>
      </c>
      <c r="BJ125" s="19" t="s">
        <v>77</v>
      </c>
      <c r="BK125" s="210">
        <f>ROUND(I125*H125,2)</f>
        <v>0</v>
      </c>
      <c r="BL125" s="19" t="s">
        <v>185</v>
      </c>
      <c r="BM125" s="209" t="s">
        <v>596</v>
      </c>
    </row>
    <row r="126" s="2" customFormat="1" ht="24.15" customHeight="1">
      <c r="A126" s="40"/>
      <c r="B126" s="41"/>
      <c r="C126" s="198" t="s">
        <v>598</v>
      </c>
      <c r="D126" s="198" t="s">
        <v>181</v>
      </c>
      <c r="E126" s="199" t="s">
        <v>2517</v>
      </c>
      <c r="F126" s="200" t="s">
        <v>2518</v>
      </c>
      <c r="G126" s="201" t="s">
        <v>1556</v>
      </c>
      <c r="H126" s="202">
        <v>150</v>
      </c>
      <c r="I126" s="203"/>
      <c r="J126" s="204">
        <f>ROUND(I126*H126,2)</f>
        <v>0</v>
      </c>
      <c r="K126" s="200" t="s">
        <v>19</v>
      </c>
      <c r="L126" s="46"/>
      <c r="M126" s="205" t="s">
        <v>19</v>
      </c>
      <c r="N126" s="206" t="s">
        <v>40</v>
      </c>
      <c r="O126" s="86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09" t="s">
        <v>185</v>
      </c>
      <c r="AT126" s="209" t="s">
        <v>181</v>
      </c>
      <c r="AU126" s="209" t="s">
        <v>77</v>
      </c>
      <c r="AY126" s="19" t="s">
        <v>180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9" t="s">
        <v>77</v>
      </c>
      <c r="BK126" s="210">
        <f>ROUND(I126*H126,2)</f>
        <v>0</v>
      </c>
      <c r="BL126" s="19" t="s">
        <v>185</v>
      </c>
      <c r="BM126" s="209" t="s">
        <v>601</v>
      </c>
    </row>
    <row r="127" s="2" customFormat="1" ht="24.15" customHeight="1">
      <c r="A127" s="40"/>
      <c r="B127" s="41"/>
      <c r="C127" s="198" t="s">
        <v>378</v>
      </c>
      <c r="D127" s="198" t="s">
        <v>181</v>
      </c>
      <c r="E127" s="199" t="s">
        <v>2519</v>
      </c>
      <c r="F127" s="200" t="s">
        <v>2520</v>
      </c>
      <c r="G127" s="201" t="s">
        <v>1556</v>
      </c>
      <c r="H127" s="202">
        <v>35</v>
      </c>
      <c r="I127" s="203"/>
      <c r="J127" s="204">
        <f>ROUND(I127*H127,2)</f>
        <v>0</v>
      </c>
      <c r="K127" s="200" t="s">
        <v>19</v>
      </c>
      <c r="L127" s="46"/>
      <c r="M127" s="205" t="s">
        <v>19</v>
      </c>
      <c r="N127" s="206" t="s">
        <v>40</v>
      </c>
      <c r="O127" s="86"/>
      <c r="P127" s="207">
        <f>O127*H127</f>
        <v>0</v>
      </c>
      <c r="Q127" s="207">
        <v>0</v>
      </c>
      <c r="R127" s="207">
        <f>Q127*H127</f>
        <v>0</v>
      </c>
      <c r="S127" s="207">
        <v>0</v>
      </c>
      <c r="T127" s="208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09" t="s">
        <v>185</v>
      </c>
      <c r="AT127" s="209" t="s">
        <v>181</v>
      </c>
      <c r="AU127" s="209" t="s">
        <v>77</v>
      </c>
      <c r="AY127" s="19" t="s">
        <v>180</v>
      </c>
      <c r="BE127" s="210">
        <f>IF(N127="základní",J127,0)</f>
        <v>0</v>
      </c>
      <c r="BF127" s="210">
        <f>IF(N127="snížená",J127,0)</f>
        <v>0</v>
      </c>
      <c r="BG127" s="210">
        <f>IF(N127="zákl. přenesená",J127,0)</f>
        <v>0</v>
      </c>
      <c r="BH127" s="210">
        <f>IF(N127="sníž. přenesená",J127,0)</f>
        <v>0</v>
      </c>
      <c r="BI127" s="210">
        <f>IF(N127="nulová",J127,0)</f>
        <v>0</v>
      </c>
      <c r="BJ127" s="19" t="s">
        <v>77</v>
      </c>
      <c r="BK127" s="210">
        <f>ROUND(I127*H127,2)</f>
        <v>0</v>
      </c>
      <c r="BL127" s="19" t="s">
        <v>185</v>
      </c>
      <c r="BM127" s="209" t="s">
        <v>604</v>
      </c>
    </row>
    <row r="128" s="2" customFormat="1" ht="55.5" customHeight="1">
      <c r="A128" s="40"/>
      <c r="B128" s="41"/>
      <c r="C128" s="198" t="s">
        <v>605</v>
      </c>
      <c r="D128" s="198" t="s">
        <v>181</v>
      </c>
      <c r="E128" s="199" t="s">
        <v>2521</v>
      </c>
      <c r="F128" s="200" t="s">
        <v>2522</v>
      </c>
      <c r="G128" s="201" t="s">
        <v>385</v>
      </c>
      <c r="H128" s="202">
        <v>120</v>
      </c>
      <c r="I128" s="203"/>
      <c r="J128" s="204">
        <f>ROUND(I128*H128,2)</f>
        <v>0</v>
      </c>
      <c r="K128" s="200" t="s">
        <v>19</v>
      </c>
      <c r="L128" s="46"/>
      <c r="M128" s="205" t="s">
        <v>19</v>
      </c>
      <c r="N128" s="206" t="s">
        <v>40</v>
      </c>
      <c r="O128" s="86"/>
      <c r="P128" s="207">
        <f>O128*H128</f>
        <v>0</v>
      </c>
      <c r="Q128" s="207">
        <v>0</v>
      </c>
      <c r="R128" s="207">
        <f>Q128*H128</f>
        <v>0</v>
      </c>
      <c r="S128" s="207">
        <v>0</v>
      </c>
      <c r="T128" s="208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09" t="s">
        <v>185</v>
      </c>
      <c r="AT128" s="209" t="s">
        <v>181</v>
      </c>
      <c r="AU128" s="209" t="s">
        <v>77</v>
      </c>
      <c r="AY128" s="19" t="s">
        <v>180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9" t="s">
        <v>77</v>
      </c>
      <c r="BK128" s="210">
        <f>ROUND(I128*H128,2)</f>
        <v>0</v>
      </c>
      <c r="BL128" s="19" t="s">
        <v>185</v>
      </c>
      <c r="BM128" s="209" t="s">
        <v>608</v>
      </c>
    </row>
    <row r="129" s="2" customFormat="1" ht="21.75" customHeight="1">
      <c r="A129" s="40"/>
      <c r="B129" s="41"/>
      <c r="C129" s="198" t="s">
        <v>381</v>
      </c>
      <c r="D129" s="198" t="s">
        <v>181</v>
      </c>
      <c r="E129" s="199" t="s">
        <v>2523</v>
      </c>
      <c r="F129" s="200" t="s">
        <v>2524</v>
      </c>
      <c r="G129" s="201" t="s">
        <v>385</v>
      </c>
      <c r="H129" s="202">
        <v>120</v>
      </c>
      <c r="I129" s="203"/>
      <c r="J129" s="204">
        <f>ROUND(I129*H129,2)</f>
        <v>0</v>
      </c>
      <c r="K129" s="200" t="s">
        <v>19</v>
      </c>
      <c r="L129" s="46"/>
      <c r="M129" s="205" t="s">
        <v>19</v>
      </c>
      <c r="N129" s="206" t="s">
        <v>40</v>
      </c>
      <c r="O129" s="86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09" t="s">
        <v>185</v>
      </c>
      <c r="AT129" s="209" t="s">
        <v>181</v>
      </c>
      <c r="AU129" s="209" t="s">
        <v>77</v>
      </c>
      <c r="AY129" s="19" t="s">
        <v>180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9" t="s">
        <v>77</v>
      </c>
      <c r="BK129" s="210">
        <f>ROUND(I129*H129,2)</f>
        <v>0</v>
      </c>
      <c r="BL129" s="19" t="s">
        <v>185</v>
      </c>
      <c r="BM129" s="209" t="s">
        <v>611</v>
      </c>
    </row>
    <row r="130" s="2" customFormat="1" ht="21.75" customHeight="1">
      <c r="A130" s="40"/>
      <c r="B130" s="41"/>
      <c r="C130" s="198" t="s">
        <v>614</v>
      </c>
      <c r="D130" s="198" t="s">
        <v>181</v>
      </c>
      <c r="E130" s="199" t="s">
        <v>2525</v>
      </c>
      <c r="F130" s="200" t="s">
        <v>2526</v>
      </c>
      <c r="G130" s="201" t="s">
        <v>385</v>
      </c>
      <c r="H130" s="202">
        <v>80</v>
      </c>
      <c r="I130" s="203"/>
      <c r="J130" s="204">
        <f>ROUND(I130*H130,2)</f>
        <v>0</v>
      </c>
      <c r="K130" s="200" t="s">
        <v>19</v>
      </c>
      <c r="L130" s="46"/>
      <c r="M130" s="205" t="s">
        <v>19</v>
      </c>
      <c r="N130" s="206" t="s">
        <v>40</v>
      </c>
      <c r="O130" s="86"/>
      <c r="P130" s="207">
        <f>O130*H130</f>
        <v>0</v>
      </c>
      <c r="Q130" s="207">
        <v>0</v>
      </c>
      <c r="R130" s="207">
        <f>Q130*H130</f>
        <v>0</v>
      </c>
      <c r="S130" s="207">
        <v>0</v>
      </c>
      <c r="T130" s="208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09" t="s">
        <v>185</v>
      </c>
      <c r="AT130" s="209" t="s">
        <v>181</v>
      </c>
      <c r="AU130" s="209" t="s">
        <v>77</v>
      </c>
      <c r="AY130" s="19" t="s">
        <v>180</v>
      </c>
      <c r="BE130" s="210">
        <f>IF(N130="základní",J130,0)</f>
        <v>0</v>
      </c>
      <c r="BF130" s="210">
        <f>IF(N130="snížená",J130,0)</f>
        <v>0</v>
      </c>
      <c r="BG130" s="210">
        <f>IF(N130="zákl. přenesená",J130,0)</f>
        <v>0</v>
      </c>
      <c r="BH130" s="210">
        <f>IF(N130="sníž. přenesená",J130,0)</f>
        <v>0</v>
      </c>
      <c r="BI130" s="210">
        <f>IF(N130="nulová",J130,0)</f>
        <v>0</v>
      </c>
      <c r="BJ130" s="19" t="s">
        <v>77</v>
      </c>
      <c r="BK130" s="210">
        <f>ROUND(I130*H130,2)</f>
        <v>0</v>
      </c>
      <c r="BL130" s="19" t="s">
        <v>185</v>
      </c>
      <c r="BM130" s="209" t="s">
        <v>617</v>
      </c>
    </row>
    <row r="131" s="2" customFormat="1" ht="24.15" customHeight="1">
      <c r="A131" s="40"/>
      <c r="B131" s="41"/>
      <c r="C131" s="198" t="s">
        <v>386</v>
      </c>
      <c r="D131" s="198" t="s">
        <v>181</v>
      </c>
      <c r="E131" s="199" t="s">
        <v>2527</v>
      </c>
      <c r="F131" s="200" t="s">
        <v>2528</v>
      </c>
      <c r="G131" s="201" t="s">
        <v>385</v>
      </c>
      <c r="H131" s="202">
        <v>840</v>
      </c>
      <c r="I131" s="203"/>
      <c r="J131" s="204">
        <f>ROUND(I131*H131,2)</f>
        <v>0</v>
      </c>
      <c r="K131" s="200" t="s">
        <v>19</v>
      </c>
      <c r="L131" s="46"/>
      <c r="M131" s="205" t="s">
        <v>19</v>
      </c>
      <c r="N131" s="206" t="s">
        <v>40</v>
      </c>
      <c r="O131" s="86"/>
      <c r="P131" s="207">
        <f>O131*H131</f>
        <v>0</v>
      </c>
      <c r="Q131" s="207">
        <v>0</v>
      </c>
      <c r="R131" s="207">
        <f>Q131*H131</f>
        <v>0</v>
      </c>
      <c r="S131" s="207">
        <v>0</v>
      </c>
      <c r="T131" s="208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09" t="s">
        <v>185</v>
      </c>
      <c r="AT131" s="209" t="s">
        <v>181</v>
      </c>
      <c r="AU131" s="209" t="s">
        <v>77</v>
      </c>
      <c r="AY131" s="19" t="s">
        <v>180</v>
      </c>
      <c r="BE131" s="210">
        <f>IF(N131="základní",J131,0)</f>
        <v>0</v>
      </c>
      <c r="BF131" s="210">
        <f>IF(N131="snížená",J131,0)</f>
        <v>0</v>
      </c>
      <c r="BG131" s="210">
        <f>IF(N131="zákl. přenesená",J131,0)</f>
        <v>0</v>
      </c>
      <c r="BH131" s="210">
        <f>IF(N131="sníž. přenesená",J131,0)</f>
        <v>0</v>
      </c>
      <c r="BI131" s="210">
        <f>IF(N131="nulová",J131,0)</f>
        <v>0</v>
      </c>
      <c r="BJ131" s="19" t="s">
        <v>77</v>
      </c>
      <c r="BK131" s="210">
        <f>ROUND(I131*H131,2)</f>
        <v>0</v>
      </c>
      <c r="BL131" s="19" t="s">
        <v>185</v>
      </c>
      <c r="BM131" s="209" t="s">
        <v>621</v>
      </c>
    </row>
    <row r="132" s="2" customFormat="1" ht="24.15" customHeight="1">
      <c r="A132" s="40"/>
      <c r="B132" s="41"/>
      <c r="C132" s="198" t="s">
        <v>624</v>
      </c>
      <c r="D132" s="198" t="s">
        <v>181</v>
      </c>
      <c r="E132" s="199" t="s">
        <v>2529</v>
      </c>
      <c r="F132" s="200" t="s">
        <v>2530</v>
      </c>
      <c r="G132" s="201" t="s">
        <v>385</v>
      </c>
      <c r="H132" s="202">
        <v>230</v>
      </c>
      <c r="I132" s="203"/>
      <c r="J132" s="204">
        <f>ROUND(I132*H132,2)</f>
        <v>0</v>
      </c>
      <c r="K132" s="200" t="s">
        <v>19</v>
      </c>
      <c r="L132" s="46"/>
      <c r="M132" s="205" t="s">
        <v>19</v>
      </c>
      <c r="N132" s="206" t="s">
        <v>40</v>
      </c>
      <c r="O132" s="86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09" t="s">
        <v>185</v>
      </c>
      <c r="AT132" s="209" t="s">
        <v>181</v>
      </c>
      <c r="AU132" s="209" t="s">
        <v>77</v>
      </c>
      <c r="AY132" s="19" t="s">
        <v>180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9" t="s">
        <v>77</v>
      </c>
      <c r="BK132" s="210">
        <f>ROUND(I132*H132,2)</f>
        <v>0</v>
      </c>
      <c r="BL132" s="19" t="s">
        <v>185</v>
      </c>
      <c r="BM132" s="209" t="s">
        <v>627</v>
      </c>
    </row>
    <row r="133" s="2" customFormat="1" ht="24.15" customHeight="1">
      <c r="A133" s="40"/>
      <c r="B133" s="41"/>
      <c r="C133" s="198" t="s">
        <v>392</v>
      </c>
      <c r="D133" s="198" t="s">
        <v>181</v>
      </c>
      <c r="E133" s="199" t="s">
        <v>2531</v>
      </c>
      <c r="F133" s="200" t="s">
        <v>2532</v>
      </c>
      <c r="G133" s="201" t="s">
        <v>385</v>
      </c>
      <c r="H133" s="202">
        <v>170</v>
      </c>
      <c r="I133" s="203"/>
      <c r="J133" s="204">
        <f>ROUND(I133*H133,2)</f>
        <v>0</v>
      </c>
      <c r="K133" s="200" t="s">
        <v>19</v>
      </c>
      <c r="L133" s="46"/>
      <c r="M133" s="205" t="s">
        <v>19</v>
      </c>
      <c r="N133" s="206" t="s">
        <v>40</v>
      </c>
      <c r="O133" s="86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09" t="s">
        <v>185</v>
      </c>
      <c r="AT133" s="209" t="s">
        <v>181</v>
      </c>
      <c r="AU133" s="209" t="s">
        <v>77</v>
      </c>
      <c r="AY133" s="19" t="s">
        <v>180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9" t="s">
        <v>77</v>
      </c>
      <c r="BK133" s="210">
        <f>ROUND(I133*H133,2)</f>
        <v>0</v>
      </c>
      <c r="BL133" s="19" t="s">
        <v>185</v>
      </c>
      <c r="BM133" s="209" t="s">
        <v>630</v>
      </c>
    </row>
    <row r="134" s="2" customFormat="1" ht="24.15" customHeight="1">
      <c r="A134" s="40"/>
      <c r="B134" s="41"/>
      <c r="C134" s="198" t="s">
        <v>634</v>
      </c>
      <c r="D134" s="198" t="s">
        <v>181</v>
      </c>
      <c r="E134" s="199" t="s">
        <v>2533</v>
      </c>
      <c r="F134" s="200" t="s">
        <v>2534</v>
      </c>
      <c r="G134" s="201" t="s">
        <v>385</v>
      </c>
      <c r="H134" s="202">
        <v>1385</v>
      </c>
      <c r="I134" s="203"/>
      <c r="J134" s="204">
        <f>ROUND(I134*H134,2)</f>
        <v>0</v>
      </c>
      <c r="K134" s="200" t="s">
        <v>19</v>
      </c>
      <c r="L134" s="46"/>
      <c r="M134" s="205" t="s">
        <v>19</v>
      </c>
      <c r="N134" s="206" t="s">
        <v>40</v>
      </c>
      <c r="O134" s="86"/>
      <c r="P134" s="207">
        <f>O134*H134</f>
        <v>0</v>
      </c>
      <c r="Q134" s="207">
        <v>0</v>
      </c>
      <c r="R134" s="207">
        <f>Q134*H134</f>
        <v>0</v>
      </c>
      <c r="S134" s="207">
        <v>0</v>
      </c>
      <c r="T134" s="208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09" t="s">
        <v>185</v>
      </c>
      <c r="AT134" s="209" t="s">
        <v>181</v>
      </c>
      <c r="AU134" s="209" t="s">
        <v>77</v>
      </c>
      <c r="AY134" s="19" t="s">
        <v>180</v>
      </c>
      <c r="BE134" s="210">
        <f>IF(N134="základní",J134,0)</f>
        <v>0</v>
      </c>
      <c r="BF134" s="210">
        <f>IF(N134="snížená",J134,0)</f>
        <v>0</v>
      </c>
      <c r="BG134" s="210">
        <f>IF(N134="zákl. přenesená",J134,0)</f>
        <v>0</v>
      </c>
      <c r="BH134" s="210">
        <f>IF(N134="sníž. přenesená",J134,0)</f>
        <v>0</v>
      </c>
      <c r="BI134" s="210">
        <f>IF(N134="nulová",J134,0)</f>
        <v>0</v>
      </c>
      <c r="BJ134" s="19" t="s">
        <v>77</v>
      </c>
      <c r="BK134" s="210">
        <f>ROUND(I134*H134,2)</f>
        <v>0</v>
      </c>
      <c r="BL134" s="19" t="s">
        <v>185</v>
      </c>
      <c r="BM134" s="209" t="s">
        <v>637</v>
      </c>
    </row>
    <row r="135" s="2" customFormat="1" ht="24.15" customHeight="1">
      <c r="A135" s="40"/>
      <c r="B135" s="41"/>
      <c r="C135" s="198" t="s">
        <v>397</v>
      </c>
      <c r="D135" s="198" t="s">
        <v>181</v>
      </c>
      <c r="E135" s="199" t="s">
        <v>2535</v>
      </c>
      <c r="F135" s="200" t="s">
        <v>2536</v>
      </c>
      <c r="G135" s="201" t="s">
        <v>385</v>
      </c>
      <c r="H135" s="202">
        <v>320</v>
      </c>
      <c r="I135" s="203"/>
      <c r="J135" s="204">
        <f>ROUND(I135*H135,2)</f>
        <v>0</v>
      </c>
      <c r="K135" s="200" t="s">
        <v>19</v>
      </c>
      <c r="L135" s="46"/>
      <c r="M135" s="205" t="s">
        <v>19</v>
      </c>
      <c r="N135" s="206" t="s">
        <v>40</v>
      </c>
      <c r="O135" s="86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09" t="s">
        <v>185</v>
      </c>
      <c r="AT135" s="209" t="s">
        <v>181</v>
      </c>
      <c r="AU135" s="209" t="s">
        <v>77</v>
      </c>
      <c r="AY135" s="19" t="s">
        <v>180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9" t="s">
        <v>77</v>
      </c>
      <c r="BK135" s="210">
        <f>ROUND(I135*H135,2)</f>
        <v>0</v>
      </c>
      <c r="BL135" s="19" t="s">
        <v>185</v>
      </c>
      <c r="BM135" s="209" t="s">
        <v>647</v>
      </c>
    </row>
    <row r="136" s="2" customFormat="1" ht="33" customHeight="1">
      <c r="A136" s="40"/>
      <c r="B136" s="41"/>
      <c r="C136" s="198" t="s">
        <v>666</v>
      </c>
      <c r="D136" s="198" t="s">
        <v>181</v>
      </c>
      <c r="E136" s="199" t="s">
        <v>2537</v>
      </c>
      <c r="F136" s="200" t="s">
        <v>2538</v>
      </c>
      <c r="G136" s="201" t="s">
        <v>385</v>
      </c>
      <c r="H136" s="202">
        <v>75</v>
      </c>
      <c r="I136" s="203"/>
      <c r="J136" s="204">
        <f>ROUND(I136*H136,2)</f>
        <v>0</v>
      </c>
      <c r="K136" s="200" t="s">
        <v>19</v>
      </c>
      <c r="L136" s="46"/>
      <c r="M136" s="205" t="s">
        <v>19</v>
      </c>
      <c r="N136" s="206" t="s">
        <v>40</v>
      </c>
      <c r="O136" s="86"/>
      <c r="P136" s="207">
        <f>O136*H136</f>
        <v>0</v>
      </c>
      <c r="Q136" s="207">
        <v>0</v>
      </c>
      <c r="R136" s="207">
        <f>Q136*H136</f>
        <v>0</v>
      </c>
      <c r="S136" s="207">
        <v>0</v>
      </c>
      <c r="T136" s="208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09" t="s">
        <v>185</v>
      </c>
      <c r="AT136" s="209" t="s">
        <v>181</v>
      </c>
      <c r="AU136" s="209" t="s">
        <v>77</v>
      </c>
      <c r="AY136" s="19" t="s">
        <v>180</v>
      </c>
      <c r="BE136" s="210">
        <f>IF(N136="základní",J136,0)</f>
        <v>0</v>
      </c>
      <c r="BF136" s="210">
        <f>IF(N136="snížená",J136,0)</f>
        <v>0</v>
      </c>
      <c r="BG136" s="210">
        <f>IF(N136="zákl. přenesená",J136,0)</f>
        <v>0</v>
      </c>
      <c r="BH136" s="210">
        <f>IF(N136="sníž. přenesená",J136,0)</f>
        <v>0</v>
      </c>
      <c r="BI136" s="210">
        <f>IF(N136="nulová",J136,0)</f>
        <v>0</v>
      </c>
      <c r="BJ136" s="19" t="s">
        <v>77</v>
      </c>
      <c r="BK136" s="210">
        <f>ROUND(I136*H136,2)</f>
        <v>0</v>
      </c>
      <c r="BL136" s="19" t="s">
        <v>185</v>
      </c>
      <c r="BM136" s="209" t="s">
        <v>942</v>
      </c>
    </row>
    <row r="137" s="2" customFormat="1" ht="37.8" customHeight="1">
      <c r="A137" s="40"/>
      <c r="B137" s="41"/>
      <c r="C137" s="198" t="s">
        <v>472</v>
      </c>
      <c r="D137" s="198" t="s">
        <v>181</v>
      </c>
      <c r="E137" s="199" t="s">
        <v>2539</v>
      </c>
      <c r="F137" s="200" t="s">
        <v>2540</v>
      </c>
      <c r="G137" s="201" t="s">
        <v>1556</v>
      </c>
      <c r="H137" s="202">
        <v>1</v>
      </c>
      <c r="I137" s="203"/>
      <c r="J137" s="204">
        <f>ROUND(I137*H137,2)</f>
        <v>0</v>
      </c>
      <c r="K137" s="200" t="s">
        <v>19</v>
      </c>
      <c r="L137" s="46"/>
      <c r="M137" s="205" t="s">
        <v>19</v>
      </c>
      <c r="N137" s="206" t="s">
        <v>40</v>
      </c>
      <c r="O137" s="86"/>
      <c r="P137" s="207">
        <f>O137*H137</f>
        <v>0</v>
      </c>
      <c r="Q137" s="207">
        <v>0</v>
      </c>
      <c r="R137" s="207">
        <f>Q137*H137</f>
        <v>0</v>
      </c>
      <c r="S137" s="207">
        <v>0</v>
      </c>
      <c r="T137" s="208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09" t="s">
        <v>185</v>
      </c>
      <c r="AT137" s="209" t="s">
        <v>181</v>
      </c>
      <c r="AU137" s="209" t="s">
        <v>77</v>
      </c>
      <c r="AY137" s="19" t="s">
        <v>180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9" t="s">
        <v>77</v>
      </c>
      <c r="BK137" s="210">
        <f>ROUND(I137*H137,2)</f>
        <v>0</v>
      </c>
      <c r="BL137" s="19" t="s">
        <v>185</v>
      </c>
      <c r="BM137" s="209" t="s">
        <v>669</v>
      </c>
    </row>
    <row r="138" s="2" customFormat="1" ht="37.8" customHeight="1">
      <c r="A138" s="40"/>
      <c r="B138" s="41"/>
      <c r="C138" s="198" t="s">
        <v>693</v>
      </c>
      <c r="D138" s="198" t="s">
        <v>181</v>
      </c>
      <c r="E138" s="199" t="s">
        <v>2541</v>
      </c>
      <c r="F138" s="200" t="s">
        <v>2542</v>
      </c>
      <c r="G138" s="201" t="s">
        <v>1556</v>
      </c>
      <c r="H138" s="202">
        <v>8</v>
      </c>
      <c r="I138" s="203"/>
      <c r="J138" s="204">
        <f>ROUND(I138*H138,2)</f>
        <v>0</v>
      </c>
      <c r="K138" s="200" t="s">
        <v>19</v>
      </c>
      <c r="L138" s="46"/>
      <c r="M138" s="205" t="s">
        <v>19</v>
      </c>
      <c r="N138" s="206" t="s">
        <v>40</v>
      </c>
      <c r="O138" s="86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09" t="s">
        <v>185</v>
      </c>
      <c r="AT138" s="209" t="s">
        <v>181</v>
      </c>
      <c r="AU138" s="209" t="s">
        <v>77</v>
      </c>
      <c r="AY138" s="19" t="s">
        <v>180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9" t="s">
        <v>77</v>
      </c>
      <c r="BK138" s="210">
        <f>ROUND(I138*H138,2)</f>
        <v>0</v>
      </c>
      <c r="BL138" s="19" t="s">
        <v>185</v>
      </c>
      <c r="BM138" s="209" t="s">
        <v>980</v>
      </c>
    </row>
    <row r="139" s="2" customFormat="1" ht="37.8" customHeight="1">
      <c r="A139" s="40"/>
      <c r="B139" s="41"/>
      <c r="C139" s="198" t="s">
        <v>527</v>
      </c>
      <c r="D139" s="198" t="s">
        <v>181</v>
      </c>
      <c r="E139" s="199" t="s">
        <v>2543</v>
      </c>
      <c r="F139" s="200" t="s">
        <v>2544</v>
      </c>
      <c r="G139" s="201" t="s">
        <v>1556</v>
      </c>
      <c r="H139" s="202">
        <v>8</v>
      </c>
      <c r="I139" s="203"/>
      <c r="J139" s="204">
        <f>ROUND(I139*H139,2)</f>
        <v>0</v>
      </c>
      <c r="K139" s="200" t="s">
        <v>19</v>
      </c>
      <c r="L139" s="46"/>
      <c r="M139" s="205" t="s">
        <v>19</v>
      </c>
      <c r="N139" s="206" t="s">
        <v>40</v>
      </c>
      <c r="O139" s="86"/>
      <c r="P139" s="207">
        <f>O139*H139</f>
        <v>0</v>
      </c>
      <c r="Q139" s="207">
        <v>0</v>
      </c>
      <c r="R139" s="207">
        <f>Q139*H139</f>
        <v>0</v>
      </c>
      <c r="S139" s="207">
        <v>0</v>
      </c>
      <c r="T139" s="208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09" t="s">
        <v>185</v>
      </c>
      <c r="AT139" s="209" t="s">
        <v>181</v>
      </c>
      <c r="AU139" s="209" t="s">
        <v>77</v>
      </c>
      <c r="AY139" s="19" t="s">
        <v>180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9" t="s">
        <v>77</v>
      </c>
      <c r="BK139" s="210">
        <f>ROUND(I139*H139,2)</f>
        <v>0</v>
      </c>
      <c r="BL139" s="19" t="s">
        <v>185</v>
      </c>
      <c r="BM139" s="209" t="s">
        <v>705</v>
      </c>
    </row>
    <row r="140" s="2" customFormat="1" ht="37.8" customHeight="1">
      <c r="A140" s="40"/>
      <c r="B140" s="41"/>
      <c r="C140" s="198" t="s">
        <v>708</v>
      </c>
      <c r="D140" s="198" t="s">
        <v>181</v>
      </c>
      <c r="E140" s="199" t="s">
        <v>2545</v>
      </c>
      <c r="F140" s="200" t="s">
        <v>2546</v>
      </c>
      <c r="G140" s="201" t="s">
        <v>1556</v>
      </c>
      <c r="H140" s="202">
        <v>3</v>
      </c>
      <c r="I140" s="203"/>
      <c r="J140" s="204">
        <f>ROUND(I140*H140,2)</f>
        <v>0</v>
      </c>
      <c r="K140" s="200" t="s">
        <v>19</v>
      </c>
      <c r="L140" s="46"/>
      <c r="M140" s="205" t="s">
        <v>19</v>
      </c>
      <c r="N140" s="206" t="s">
        <v>40</v>
      </c>
      <c r="O140" s="86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09" t="s">
        <v>185</v>
      </c>
      <c r="AT140" s="209" t="s">
        <v>181</v>
      </c>
      <c r="AU140" s="209" t="s">
        <v>77</v>
      </c>
      <c r="AY140" s="19" t="s">
        <v>180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9" t="s">
        <v>77</v>
      </c>
      <c r="BK140" s="210">
        <f>ROUND(I140*H140,2)</f>
        <v>0</v>
      </c>
      <c r="BL140" s="19" t="s">
        <v>185</v>
      </c>
      <c r="BM140" s="209" t="s">
        <v>711</v>
      </c>
    </row>
    <row r="141" s="2" customFormat="1" ht="24.15" customHeight="1">
      <c r="A141" s="40"/>
      <c r="B141" s="41"/>
      <c r="C141" s="198" t="s">
        <v>531</v>
      </c>
      <c r="D141" s="198" t="s">
        <v>181</v>
      </c>
      <c r="E141" s="199" t="s">
        <v>2547</v>
      </c>
      <c r="F141" s="200" t="s">
        <v>2548</v>
      </c>
      <c r="G141" s="201" t="s">
        <v>716</v>
      </c>
      <c r="H141" s="202">
        <v>103</v>
      </c>
      <c r="I141" s="203"/>
      <c r="J141" s="204">
        <f>ROUND(I141*H141,2)</f>
        <v>0</v>
      </c>
      <c r="K141" s="200" t="s">
        <v>19</v>
      </c>
      <c r="L141" s="46"/>
      <c r="M141" s="205" t="s">
        <v>19</v>
      </c>
      <c r="N141" s="206" t="s">
        <v>40</v>
      </c>
      <c r="O141" s="86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09" t="s">
        <v>185</v>
      </c>
      <c r="AT141" s="209" t="s">
        <v>181</v>
      </c>
      <c r="AU141" s="209" t="s">
        <v>77</v>
      </c>
      <c r="AY141" s="19" t="s">
        <v>180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9" t="s">
        <v>77</v>
      </c>
      <c r="BK141" s="210">
        <f>ROUND(I141*H141,2)</f>
        <v>0</v>
      </c>
      <c r="BL141" s="19" t="s">
        <v>185</v>
      </c>
      <c r="BM141" s="209" t="s">
        <v>717</v>
      </c>
    </row>
    <row r="142" s="2" customFormat="1" ht="24.15" customHeight="1">
      <c r="A142" s="40"/>
      <c r="B142" s="41"/>
      <c r="C142" s="198" t="s">
        <v>718</v>
      </c>
      <c r="D142" s="198" t="s">
        <v>181</v>
      </c>
      <c r="E142" s="199" t="s">
        <v>2549</v>
      </c>
      <c r="F142" s="200" t="s">
        <v>2550</v>
      </c>
      <c r="G142" s="201" t="s">
        <v>1556</v>
      </c>
      <c r="H142" s="202">
        <v>4</v>
      </c>
      <c r="I142" s="203"/>
      <c r="J142" s="204">
        <f>ROUND(I142*H142,2)</f>
        <v>0</v>
      </c>
      <c r="K142" s="200" t="s">
        <v>19</v>
      </c>
      <c r="L142" s="46"/>
      <c r="M142" s="205" t="s">
        <v>19</v>
      </c>
      <c r="N142" s="206" t="s">
        <v>40</v>
      </c>
      <c r="O142" s="86"/>
      <c r="P142" s="207">
        <f>O142*H142</f>
        <v>0</v>
      </c>
      <c r="Q142" s="207">
        <v>0</v>
      </c>
      <c r="R142" s="207">
        <f>Q142*H142</f>
        <v>0</v>
      </c>
      <c r="S142" s="207">
        <v>0</v>
      </c>
      <c r="T142" s="208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09" t="s">
        <v>185</v>
      </c>
      <c r="AT142" s="209" t="s">
        <v>181</v>
      </c>
      <c r="AU142" s="209" t="s">
        <v>77</v>
      </c>
      <c r="AY142" s="19" t="s">
        <v>180</v>
      </c>
      <c r="BE142" s="210">
        <f>IF(N142="základní",J142,0)</f>
        <v>0</v>
      </c>
      <c r="BF142" s="210">
        <f>IF(N142="snížená",J142,0)</f>
        <v>0</v>
      </c>
      <c r="BG142" s="210">
        <f>IF(N142="zákl. přenesená",J142,0)</f>
        <v>0</v>
      </c>
      <c r="BH142" s="210">
        <f>IF(N142="sníž. přenesená",J142,0)</f>
        <v>0</v>
      </c>
      <c r="BI142" s="210">
        <f>IF(N142="nulová",J142,0)</f>
        <v>0</v>
      </c>
      <c r="BJ142" s="19" t="s">
        <v>77</v>
      </c>
      <c r="BK142" s="210">
        <f>ROUND(I142*H142,2)</f>
        <v>0</v>
      </c>
      <c r="BL142" s="19" t="s">
        <v>185</v>
      </c>
      <c r="BM142" s="209" t="s">
        <v>721</v>
      </c>
    </row>
    <row r="143" s="2" customFormat="1" ht="44.25" customHeight="1">
      <c r="A143" s="40"/>
      <c r="B143" s="41"/>
      <c r="C143" s="198" t="s">
        <v>536</v>
      </c>
      <c r="D143" s="198" t="s">
        <v>181</v>
      </c>
      <c r="E143" s="199" t="s">
        <v>2551</v>
      </c>
      <c r="F143" s="200" t="s">
        <v>2552</v>
      </c>
      <c r="G143" s="201" t="s">
        <v>1556</v>
      </c>
      <c r="H143" s="202">
        <v>4</v>
      </c>
      <c r="I143" s="203"/>
      <c r="J143" s="204">
        <f>ROUND(I143*H143,2)</f>
        <v>0</v>
      </c>
      <c r="K143" s="200" t="s">
        <v>19</v>
      </c>
      <c r="L143" s="46"/>
      <c r="M143" s="205" t="s">
        <v>19</v>
      </c>
      <c r="N143" s="206" t="s">
        <v>40</v>
      </c>
      <c r="O143" s="86"/>
      <c r="P143" s="207">
        <f>O143*H143</f>
        <v>0</v>
      </c>
      <c r="Q143" s="207">
        <v>0</v>
      </c>
      <c r="R143" s="207">
        <f>Q143*H143</f>
        <v>0</v>
      </c>
      <c r="S143" s="207">
        <v>0</v>
      </c>
      <c r="T143" s="208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09" t="s">
        <v>185</v>
      </c>
      <c r="AT143" s="209" t="s">
        <v>181</v>
      </c>
      <c r="AU143" s="209" t="s">
        <v>77</v>
      </c>
      <c r="AY143" s="19" t="s">
        <v>180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9" t="s">
        <v>77</v>
      </c>
      <c r="BK143" s="210">
        <f>ROUND(I143*H143,2)</f>
        <v>0</v>
      </c>
      <c r="BL143" s="19" t="s">
        <v>185</v>
      </c>
      <c r="BM143" s="209" t="s">
        <v>724</v>
      </c>
    </row>
    <row r="144" s="2" customFormat="1" ht="37.8" customHeight="1">
      <c r="A144" s="40"/>
      <c r="B144" s="41"/>
      <c r="C144" s="198" t="s">
        <v>725</v>
      </c>
      <c r="D144" s="198" t="s">
        <v>181</v>
      </c>
      <c r="E144" s="199" t="s">
        <v>2553</v>
      </c>
      <c r="F144" s="200" t="s">
        <v>2554</v>
      </c>
      <c r="G144" s="201" t="s">
        <v>1556</v>
      </c>
      <c r="H144" s="202">
        <v>6</v>
      </c>
      <c r="I144" s="203"/>
      <c r="J144" s="204">
        <f>ROUND(I144*H144,2)</f>
        <v>0</v>
      </c>
      <c r="K144" s="200" t="s">
        <v>19</v>
      </c>
      <c r="L144" s="46"/>
      <c r="M144" s="205" t="s">
        <v>19</v>
      </c>
      <c r="N144" s="206" t="s">
        <v>40</v>
      </c>
      <c r="O144" s="86"/>
      <c r="P144" s="207">
        <f>O144*H144</f>
        <v>0</v>
      </c>
      <c r="Q144" s="207">
        <v>0</v>
      </c>
      <c r="R144" s="207">
        <f>Q144*H144</f>
        <v>0</v>
      </c>
      <c r="S144" s="207">
        <v>0</v>
      </c>
      <c r="T144" s="208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09" t="s">
        <v>185</v>
      </c>
      <c r="AT144" s="209" t="s">
        <v>181</v>
      </c>
      <c r="AU144" s="209" t="s">
        <v>77</v>
      </c>
      <c r="AY144" s="19" t="s">
        <v>180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9" t="s">
        <v>77</v>
      </c>
      <c r="BK144" s="210">
        <f>ROUND(I144*H144,2)</f>
        <v>0</v>
      </c>
      <c r="BL144" s="19" t="s">
        <v>185</v>
      </c>
      <c r="BM144" s="209" t="s">
        <v>728</v>
      </c>
    </row>
    <row r="145" s="2" customFormat="1" ht="33" customHeight="1">
      <c r="A145" s="40"/>
      <c r="B145" s="41"/>
      <c r="C145" s="198" t="s">
        <v>541</v>
      </c>
      <c r="D145" s="198" t="s">
        <v>181</v>
      </c>
      <c r="E145" s="199" t="s">
        <v>2555</v>
      </c>
      <c r="F145" s="200" t="s">
        <v>2556</v>
      </c>
      <c r="G145" s="201" t="s">
        <v>1556</v>
      </c>
      <c r="H145" s="202">
        <v>6</v>
      </c>
      <c r="I145" s="203"/>
      <c r="J145" s="204">
        <f>ROUND(I145*H145,2)</f>
        <v>0</v>
      </c>
      <c r="K145" s="200" t="s">
        <v>19</v>
      </c>
      <c r="L145" s="46"/>
      <c r="M145" s="205" t="s">
        <v>19</v>
      </c>
      <c r="N145" s="206" t="s">
        <v>40</v>
      </c>
      <c r="O145" s="86"/>
      <c r="P145" s="207">
        <f>O145*H145</f>
        <v>0</v>
      </c>
      <c r="Q145" s="207">
        <v>0</v>
      </c>
      <c r="R145" s="207">
        <f>Q145*H145</f>
        <v>0</v>
      </c>
      <c r="S145" s="207">
        <v>0</v>
      </c>
      <c r="T145" s="208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09" t="s">
        <v>185</v>
      </c>
      <c r="AT145" s="209" t="s">
        <v>181</v>
      </c>
      <c r="AU145" s="209" t="s">
        <v>77</v>
      </c>
      <c r="AY145" s="19" t="s">
        <v>180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9" t="s">
        <v>77</v>
      </c>
      <c r="BK145" s="210">
        <f>ROUND(I145*H145,2)</f>
        <v>0</v>
      </c>
      <c r="BL145" s="19" t="s">
        <v>185</v>
      </c>
      <c r="BM145" s="209" t="s">
        <v>731</v>
      </c>
    </row>
    <row r="146" s="2" customFormat="1" ht="16.5" customHeight="1">
      <c r="A146" s="40"/>
      <c r="B146" s="41"/>
      <c r="C146" s="198" t="s">
        <v>732</v>
      </c>
      <c r="D146" s="198" t="s">
        <v>181</v>
      </c>
      <c r="E146" s="199" t="s">
        <v>2557</v>
      </c>
      <c r="F146" s="200" t="s">
        <v>2558</v>
      </c>
      <c r="G146" s="201" t="s">
        <v>716</v>
      </c>
      <c r="H146" s="202">
        <v>2</v>
      </c>
      <c r="I146" s="203"/>
      <c r="J146" s="204">
        <f>ROUND(I146*H146,2)</f>
        <v>0</v>
      </c>
      <c r="K146" s="200" t="s">
        <v>19</v>
      </c>
      <c r="L146" s="46"/>
      <c r="M146" s="205" t="s">
        <v>19</v>
      </c>
      <c r="N146" s="206" t="s">
        <v>40</v>
      </c>
      <c r="O146" s="86"/>
      <c r="P146" s="207">
        <f>O146*H146</f>
        <v>0</v>
      </c>
      <c r="Q146" s="207">
        <v>0</v>
      </c>
      <c r="R146" s="207">
        <f>Q146*H146</f>
        <v>0</v>
      </c>
      <c r="S146" s="207">
        <v>0</v>
      </c>
      <c r="T146" s="208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09" t="s">
        <v>185</v>
      </c>
      <c r="AT146" s="209" t="s">
        <v>181</v>
      </c>
      <c r="AU146" s="209" t="s">
        <v>77</v>
      </c>
      <c r="AY146" s="19" t="s">
        <v>180</v>
      </c>
      <c r="BE146" s="210">
        <f>IF(N146="základní",J146,0)</f>
        <v>0</v>
      </c>
      <c r="BF146" s="210">
        <f>IF(N146="snížená",J146,0)</f>
        <v>0</v>
      </c>
      <c r="BG146" s="210">
        <f>IF(N146="zákl. přenesená",J146,0)</f>
        <v>0</v>
      </c>
      <c r="BH146" s="210">
        <f>IF(N146="sníž. přenesená",J146,0)</f>
        <v>0</v>
      </c>
      <c r="BI146" s="210">
        <f>IF(N146="nulová",J146,0)</f>
        <v>0</v>
      </c>
      <c r="BJ146" s="19" t="s">
        <v>77</v>
      </c>
      <c r="BK146" s="210">
        <f>ROUND(I146*H146,2)</f>
        <v>0</v>
      </c>
      <c r="BL146" s="19" t="s">
        <v>185</v>
      </c>
      <c r="BM146" s="209" t="s">
        <v>735</v>
      </c>
    </row>
    <row r="147" s="2" customFormat="1" ht="16.5" customHeight="1">
      <c r="A147" s="40"/>
      <c r="B147" s="41"/>
      <c r="C147" s="198" t="s">
        <v>545</v>
      </c>
      <c r="D147" s="198" t="s">
        <v>181</v>
      </c>
      <c r="E147" s="199" t="s">
        <v>2559</v>
      </c>
      <c r="F147" s="200" t="s">
        <v>2560</v>
      </c>
      <c r="G147" s="201" t="s">
        <v>1556</v>
      </c>
      <c r="H147" s="202">
        <v>2</v>
      </c>
      <c r="I147" s="203"/>
      <c r="J147" s="204">
        <f>ROUND(I147*H147,2)</f>
        <v>0</v>
      </c>
      <c r="K147" s="200" t="s">
        <v>19</v>
      </c>
      <c r="L147" s="46"/>
      <c r="M147" s="205" t="s">
        <v>19</v>
      </c>
      <c r="N147" s="206" t="s">
        <v>40</v>
      </c>
      <c r="O147" s="86"/>
      <c r="P147" s="207">
        <f>O147*H147</f>
        <v>0</v>
      </c>
      <c r="Q147" s="207">
        <v>0</v>
      </c>
      <c r="R147" s="207">
        <f>Q147*H147</f>
        <v>0</v>
      </c>
      <c r="S147" s="207">
        <v>0</v>
      </c>
      <c r="T147" s="208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09" t="s">
        <v>185</v>
      </c>
      <c r="AT147" s="209" t="s">
        <v>181</v>
      </c>
      <c r="AU147" s="209" t="s">
        <v>77</v>
      </c>
      <c r="AY147" s="19" t="s">
        <v>180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9" t="s">
        <v>77</v>
      </c>
      <c r="BK147" s="210">
        <f>ROUND(I147*H147,2)</f>
        <v>0</v>
      </c>
      <c r="BL147" s="19" t="s">
        <v>185</v>
      </c>
      <c r="BM147" s="209" t="s">
        <v>738</v>
      </c>
    </row>
    <row r="148" s="2" customFormat="1" ht="49.05" customHeight="1">
      <c r="A148" s="40"/>
      <c r="B148" s="41"/>
      <c r="C148" s="198" t="s">
        <v>612</v>
      </c>
      <c r="D148" s="198" t="s">
        <v>181</v>
      </c>
      <c r="E148" s="199" t="s">
        <v>2561</v>
      </c>
      <c r="F148" s="200" t="s">
        <v>2562</v>
      </c>
      <c r="G148" s="201" t="s">
        <v>1556</v>
      </c>
      <c r="H148" s="202">
        <v>10</v>
      </c>
      <c r="I148" s="203"/>
      <c r="J148" s="204">
        <f>ROUND(I148*H148,2)</f>
        <v>0</v>
      </c>
      <c r="K148" s="200" t="s">
        <v>19</v>
      </c>
      <c r="L148" s="46"/>
      <c r="M148" s="205" t="s">
        <v>19</v>
      </c>
      <c r="N148" s="206" t="s">
        <v>40</v>
      </c>
      <c r="O148" s="86"/>
      <c r="P148" s="207">
        <f>O148*H148</f>
        <v>0</v>
      </c>
      <c r="Q148" s="207">
        <v>0</v>
      </c>
      <c r="R148" s="207">
        <f>Q148*H148</f>
        <v>0</v>
      </c>
      <c r="S148" s="207">
        <v>0</v>
      </c>
      <c r="T148" s="208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09" t="s">
        <v>185</v>
      </c>
      <c r="AT148" s="209" t="s">
        <v>181</v>
      </c>
      <c r="AU148" s="209" t="s">
        <v>77</v>
      </c>
      <c r="AY148" s="19" t="s">
        <v>180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9" t="s">
        <v>77</v>
      </c>
      <c r="BK148" s="210">
        <f>ROUND(I148*H148,2)</f>
        <v>0</v>
      </c>
      <c r="BL148" s="19" t="s">
        <v>185</v>
      </c>
      <c r="BM148" s="209" t="s">
        <v>742</v>
      </c>
    </row>
    <row r="149" s="2" customFormat="1" ht="49.05" customHeight="1">
      <c r="A149" s="40"/>
      <c r="B149" s="41"/>
      <c r="C149" s="198" t="s">
        <v>553</v>
      </c>
      <c r="D149" s="198" t="s">
        <v>181</v>
      </c>
      <c r="E149" s="199" t="s">
        <v>2563</v>
      </c>
      <c r="F149" s="200" t="s">
        <v>2564</v>
      </c>
      <c r="G149" s="201" t="s">
        <v>1556</v>
      </c>
      <c r="H149" s="202">
        <v>4</v>
      </c>
      <c r="I149" s="203"/>
      <c r="J149" s="204">
        <f>ROUND(I149*H149,2)</f>
        <v>0</v>
      </c>
      <c r="K149" s="200" t="s">
        <v>19</v>
      </c>
      <c r="L149" s="46"/>
      <c r="M149" s="205" t="s">
        <v>19</v>
      </c>
      <c r="N149" s="206" t="s">
        <v>40</v>
      </c>
      <c r="O149" s="86"/>
      <c r="P149" s="207">
        <f>O149*H149</f>
        <v>0</v>
      </c>
      <c r="Q149" s="207">
        <v>0</v>
      </c>
      <c r="R149" s="207">
        <f>Q149*H149</f>
        <v>0</v>
      </c>
      <c r="S149" s="207">
        <v>0</v>
      </c>
      <c r="T149" s="208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09" t="s">
        <v>185</v>
      </c>
      <c r="AT149" s="209" t="s">
        <v>181</v>
      </c>
      <c r="AU149" s="209" t="s">
        <v>77</v>
      </c>
      <c r="AY149" s="19" t="s">
        <v>180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9" t="s">
        <v>77</v>
      </c>
      <c r="BK149" s="210">
        <f>ROUND(I149*H149,2)</f>
        <v>0</v>
      </c>
      <c r="BL149" s="19" t="s">
        <v>185</v>
      </c>
      <c r="BM149" s="209" t="s">
        <v>746</v>
      </c>
    </row>
    <row r="150" s="2" customFormat="1" ht="33" customHeight="1">
      <c r="A150" s="40"/>
      <c r="B150" s="41"/>
      <c r="C150" s="198" t="s">
        <v>643</v>
      </c>
      <c r="D150" s="198" t="s">
        <v>181</v>
      </c>
      <c r="E150" s="199" t="s">
        <v>2565</v>
      </c>
      <c r="F150" s="200" t="s">
        <v>2566</v>
      </c>
      <c r="G150" s="201" t="s">
        <v>1556</v>
      </c>
      <c r="H150" s="202">
        <v>2</v>
      </c>
      <c r="I150" s="203"/>
      <c r="J150" s="204">
        <f>ROUND(I150*H150,2)</f>
        <v>0</v>
      </c>
      <c r="K150" s="200" t="s">
        <v>19</v>
      </c>
      <c r="L150" s="46"/>
      <c r="M150" s="205" t="s">
        <v>19</v>
      </c>
      <c r="N150" s="206" t="s">
        <v>40</v>
      </c>
      <c r="O150" s="86"/>
      <c r="P150" s="207">
        <f>O150*H150</f>
        <v>0</v>
      </c>
      <c r="Q150" s="207">
        <v>0</v>
      </c>
      <c r="R150" s="207">
        <f>Q150*H150</f>
        <v>0</v>
      </c>
      <c r="S150" s="207">
        <v>0</v>
      </c>
      <c r="T150" s="208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09" t="s">
        <v>185</v>
      </c>
      <c r="AT150" s="209" t="s">
        <v>181</v>
      </c>
      <c r="AU150" s="209" t="s">
        <v>77</v>
      </c>
      <c r="AY150" s="19" t="s">
        <v>180</v>
      </c>
      <c r="BE150" s="210">
        <f>IF(N150="základní",J150,0)</f>
        <v>0</v>
      </c>
      <c r="BF150" s="210">
        <f>IF(N150="snížená",J150,0)</f>
        <v>0</v>
      </c>
      <c r="BG150" s="210">
        <f>IF(N150="zákl. přenesená",J150,0)</f>
        <v>0</v>
      </c>
      <c r="BH150" s="210">
        <f>IF(N150="sníž. přenesená",J150,0)</f>
        <v>0</v>
      </c>
      <c r="BI150" s="210">
        <f>IF(N150="nulová",J150,0)</f>
        <v>0</v>
      </c>
      <c r="BJ150" s="19" t="s">
        <v>77</v>
      </c>
      <c r="BK150" s="210">
        <f>ROUND(I150*H150,2)</f>
        <v>0</v>
      </c>
      <c r="BL150" s="19" t="s">
        <v>185</v>
      </c>
      <c r="BM150" s="209" t="s">
        <v>749</v>
      </c>
    </row>
    <row r="151" s="2" customFormat="1" ht="24.15" customHeight="1">
      <c r="A151" s="40"/>
      <c r="B151" s="41"/>
      <c r="C151" s="198" t="s">
        <v>560</v>
      </c>
      <c r="D151" s="198" t="s">
        <v>181</v>
      </c>
      <c r="E151" s="199" t="s">
        <v>2567</v>
      </c>
      <c r="F151" s="200" t="s">
        <v>2568</v>
      </c>
      <c r="G151" s="201" t="s">
        <v>1556</v>
      </c>
      <c r="H151" s="202">
        <v>2</v>
      </c>
      <c r="I151" s="203"/>
      <c r="J151" s="204">
        <f>ROUND(I151*H151,2)</f>
        <v>0</v>
      </c>
      <c r="K151" s="200" t="s">
        <v>19</v>
      </c>
      <c r="L151" s="46"/>
      <c r="M151" s="205" t="s">
        <v>19</v>
      </c>
      <c r="N151" s="206" t="s">
        <v>40</v>
      </c>
      <c r="O151" s="86"/>
      <c r="P151" s="207">
        <f>O151*H151</f>
        <v>0</v>
      </c>
      <c r="Q151" s="207">
        <v>0</v>
      </c>
      <c r="R151" s="207">
        <f>Q151*H151</f>
        <v>0</v>
      </c>
      <c r="S151" s="207">
        <v>0</v>
      </c>
      <c r="T151" s="208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09" t="s">
        <v>185</v>
      </c>
      <c r="AT151" s="209" t="s">
        <v>181</v>
      </c>
      <c r="AU151" s="209" t="s">
        <v>77</v>
      </c>
      <c r="AY151" s="19" t="s">
        <v>180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9" t="s">
        <v>77</v>
      </c>
      <c r="BK151" s="210">
        <f>ROUND(I151*H151,2)</f>
        <v>0</v>
      </c>
      <c r="BL151" s="19" t="s">
        <v>185</v>
      </c>
      <c r="BM151" s="209" t="s">
        <v>752</v>
      </c>
    </row>
    <row r="152" s="2" customFormat="1" ht="44.25" customHeight="1">
      <c r="A152" s="40"/>
      <c r="B152" s="41"/>
      <c r="C152" s="198" t="s">
        <v>755</v>
      </c>
      <c r="D152" s="198" t="s">
        <v>181</v>
      </c>
      <c r="E152" s="199" t="s">
        <v>2569</v>
      </c>
      <c r="F152" s="200" t="s">
        <v>2570</v>
      </c>
      <c r="G152" s="201" t="s">
        <v>1556</v>
      </c>
      <c r="H152" s="202">
        <v>15</v>
      </c>
      <c r="I152" s="203"/>
      <c r="J152" s="204">
        <f>ROUND(I152*H152,2)</f>
        <v>0</v>
      </c>
      <c r="K152" s="200" t="s">
        <v>19</v>
      </c>
      <c r="L152" s="46"/>
      <c r="M152" s="205" t="s">
        <v>19</v>
      </c>
      <c r="N152" s="206" t="s">
        <v>40</v>
      </c>
      <c r="O152" s="86"/>
      <c r="P152" s="207">
        <f>O152*H152</f>
        <v>0</v>
      </c>
      <c r="Q152" s="207">
        <v>0</v>
      </c>
      <c r="R152" s="207">
        <f>Q152*H152</f>
        <v>0</v>
      </c>
      <c r="S152" s="207">
        <v>0</v>
      </c>
      <c r="T152" s="208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09" t="s">
        <v>185</v>
      </c>
      <c r="AT152" s="209" t="s">
        <v>181</v>
      </c>
      <c r="AU152" s="209" t="s">
        <v>77</v>
      </c>
      <c r="AY152" s="19" t="s">
        <v>180</v>
      </c>
      <c r="BE152" s="210">
        <f>IF(N152="základní",J152,0)</f>
        <v>0</v>
      </c>
      <c r="BF152" s="210">
        <f>IF(N152="snížená",J152,0)</f>
        <v>0</v>
      </c>
      <c r="BG152" s="210">
        <f>IF(N152="zákl. přenesená",J152,0)</f>
        <v>0</v>
      </c>
      <c r="BH152" s="210">
        <f>IF(N152="sníž. přenesená",J152,0)</f>
        <v>0</v>
      </c>
      <c r="BI152" s="210">
        <f>IF(N152="nulová",J152,0)</f>
        <v>0</v>
      </c>
      <c r="BJ152" s="19" t="s">
        <v>77</v>
      </c>
      <c r="BK152" s="210">
        <f>ROUND(I152*H152,2)</f>
        <v>0</v>
      </c>
      <c r="BL152" s="19" t="s">
        <v>185</v>
      </c>
      <c r="BM152" s="209" t="s">
        <v>758</v>
      </c>
    </row>
    <row r="153" s="2" customFormat="1">
      <c r="A153" s="40"/>
      <c r="B153" s="41"/>
      <c r="C153" s="42"/>
      <c r="D153" s="213" t="s">
        <v>217</v>
      </c>
      <c r="E153" s="42"/>
      <c r="F153" s="234" t="s">
        <v>2571</v>
      </c>
      <c r="G153" s="42"/>
      <c r="H153" s="42"/>
      <c r="I153" s="235"/>
      <c r="J153" s="42"/>
      <c r="K153" s="42"/>
      <c r="L153" s="46"/>
      <c r="M153" s="236"/>
      <c r="N153" s="237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217</v>
      </c>
      <c r="AU153" s="19" t="s">
        <v>77</v>
      </c>
    </row>
    <row r="154" s="2" customFormat="1" ht="24.15" customHeight="1">
      <c r="A154" s="40"/>
      <c r="B154" s="41"/>
      <c r="C154" s="198" t="s">
        <v>566</v>
      </c>
      <c r="D154" s="198" t="s">
        <v>181</v>
      </c>
      <c r="E154" s="199" t="s">
        <v>2572</v>
      </c>
      <c r="F154" s="200" t="s">
        <v>2573</v>
      </c>
      <c r="G154" s="201" t="s">
        <v>716</v>
      </c>
      <c r="H154" s="202">
        <v>2</v>
      </c>
      <c r="I154" s="203"/>
      <c r="J154" s="204">
        <f>ROUND(I154*H154,2)</f>
        <v>0</v>
      </c>
      <c r="K154" s="200" t="s">
        <v>19</v>
      </c>
      <c r="L154" s="46"/>
      <c r="M154" s="205" t="s">
        <v>19</v>
      </c>
      <c r="N154" s="206" t="s">
        <v>40</v>
      </c>
      <c r="O154" s="86"/>
      <c r="P154" s="207">
        <f>O154*H154</f>
        <v>0</v>
      </c>
      <c r="Q154" s="207">
        <v>0</v>
      </c>
      <c r="R154" s="207">
        <f>Q154*H154</f>
        <v>0</v>
      </c>
      <c r="S154" s="207">
        <v>0</v>
      </c>
      <c r="T154" s="208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09" t="s">
        <v>185</v>
      </c>
      <c r="AT154" s="209" t="s">
        <v>181</v>
      </c>
      <c r="AU154" s="209" t="s">
        <v>77</v>
      </c>
      <c r="AY154" s="19" t="s">
        <v>180</v>
      </c>
      <c r="BE154" s="210">
        <f>IF(N154="základní",J154,0)</f>
        <v>0</v>
      </c>
      <c r="BF154" s="210">
        <f>IF(N154="snížená",J154,0)</f>
        <v>0</v>
      </c>
      <c r="BG154" s="210">
        <f>IF(N154="zákl. přenesená",J154,0)</f>
        <v>0</v>
      </c>
      <c r="BH154" s="210">
        <f>IF(N154="sníž. přenesená",J154,0)</f>
        <v>0</v>
      </c>
      <c r="BI154" s="210">
        <f>IF(N154="nulová",J154,0)</f>
        <v>0</v>
      </c>
      <c r="BJ154" s="19" t="s">
        <v>77</v>
      </c>
      <c r="BK154" s="210">
        <f>ROUND(I154*H154,2)</f>
        <v>0</v>
      </c>
      <c r="BL154" s="19" t="s">
        <v>185</v>
      </c>
      <c r="BM154" s="209" t="s">
        <v>777</v>
      </c>
    </row>
    <row r="155" s="2" customFormat="1" ht="33" customHeight="1">
      <c r="A155" s="40"/>
      <c r="B155" s="41"/>
      <c r="C155" s="198" t="s">
        <v>768</v>
      </c>
      <c r="D155" s="198" t="s">
        <v>181</v>
      </c>
      <c r="E155" s="199" t="s">
        <v>2574</v>
      </c>
      <c r="F155" s="200" t="s">
        <v>2575</v>
      </c>
      <c r="G155" s="201" t="s">
        <v>1556</v>
      </c>
      <c r="H155" s="202">
        <v>8</v>
      </c>
      <c r="I155" s="203"/>
      <c r="J155" s="204">
        <f>ROUND(I155*H155,2)</f>
        <v>0</v>
      </c>
      <c r="K155" s="200" t="s">
        <v>19</v>
      </c>
      <c r="L155" s="46"/>
      <c r="M155" s="205" t="s">
        <v>19</v>
      </c>
      <c r="N155" s="206" t="s">
        <v>40</v>
      </c>
      <c r="O155" s="86"/>
      <c r="P155" s="207">
        <f>O155*H155</f>
        <v>0</v>
      </c>
      <c r="Q155" s="207">
        <v>0</v>
      </c>
      <c r="R155" s="207">
        <f>Q155*H155</f>
        <v>0</v>
      </c>
      <c r="S155" s="207">
        <v>0</v>
      </c>
      <c r="T155" s="208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09" t="s">
        <v>185</v>
      </c>
      <c r="AT155" s="209" t="s">
        <v>181</v>
      </c>
      <c r="AU155" s="209" t="s">
        <v>77</v>
      </c>
      <c r="AY155" s="19" t="s">
        <v>180</v>
      </c>
      <c r="BE155" s="210">
        <f>IF(N155="základní",J155,0)</f>
        <v>0</v>
      </c>
      <c r="BF155" s="210">
        <f>IF(N155="snížená",J155,0)</f>
        <v>0</v>
      </c>
      <c r="BG155" s="210">
        <f>IF(N155="zákl. přenesená",J155,0)</f>
        <v>0</v>
      </c>
      <c r="BH155" s="210">
        <f>IF(N155="sníž. přenesená",J155,0)</f>
        <v>0</v>
      </c>
      <c r="BI155" s="210">
        <f>IF(N155="nulová",J155,0)</f>
        <v>0</v>
      </c>
      <c r="BJ155" s="19" t="s">
        <v>77</v>
      </c>
      <c r="BK155" s="210">
        <f>ROUND(I155*H155,2)</f>
        <v>0</v>
      </c>
      <c r="BL155" s="19" t="s">
        <v>185</v>
      </c>
      <c r="BM155" s="209" t="s">
        <v>782</v>
      </c>
    </row>
    <row r="156" s="2" customFormat="1" ht="24.15" customHeight="1">
      <c r="A156" s="40"/>
      <c r="B156" s="41"/>
      <c r="C156" s="198" t="s">
        <v>576</v>
      </c>
      <c r="D156" s="198" t="s">
        <v>181</v>
      </c>
      <c r="E156" s="199" t="s">
        <v>2576</v>
      </c>
      <c r="F156" s="200" t="s">
        <v>2577</v>
      </c>
      <c r="G156" s="201" t="s">
        <v>1556</v>
      </c>
      <c r="H156" s="202">
        <v>1</v>
      </c>
      <c r="I156" s="203"/>
      <c r="J156" s="204">
        <f>ROUND(I156*H156,2)</f>
        <v>0</v>
      </c>
      <c r="K156" s="200" t="s">
        <v>19</v>
      </c>
      <c r="L156" s="46"/>
      <c r="M156" s="205" t="s">
        <v>19</v>
      </c>
      <c r="N156" s="206" t="s">
        <v>40</v>
      </c>
      <c r="O156" s="86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09" t="s">
        <v>185</v>
      </c>
      <c r="AT156" s="209" t="s">
        <v>181</v>
      </c>
      <c r="AU156" s="209" t="s">
        <v>77</v>
      </c>
      <c r="AY156" s="19" t="s">
        <v>180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9" t="s">
        <v>77</v>
      </c>
      <c r="BK156" s="210">
        <f>ROUND(I156*H156,2)</f>
        <v>0</v>
      </c>
      <c r="BL156" s="19" t="s">
        <v>185</v>
      </c>
      <c r="BM156" s="209" t="s">
        <v>787</v>
      </c>
    </row>
    <row r="157" s="2" customFormat="1" ht="16.5" customHeight="1">
      <c r="A157" s="40"/>
      <c r="B157" s="41"/>
      <c r="C157" s="198" t="s">
        <v>779</v>
      </c>
      <c r="D157" s="198" t="s">
        <v>181</v>
      </c>
      <c r="E157" s="199" t="s">
        <v>2578</v>
      </c>
      <c r="F157" s="200" t="s">
        <v>2579</v>
      </c>
      <c r="G157" s="201" t="s">
        <v>1556</v>
      </c>
      <c r="H157" s="202">
        <v>1</v>
      </c>
      <c r="I157" s="203"/>
      <c r="J157" s="204">
        <f>ROUND(I157*H157,2)</f>
        <v>0</v>
      </c>
      <c r="K157" s="200" t="s">
        <v>19</v>
      </c>
      <c r="L157" s="46"/>
      <c r="M157" s="205" t="s">
        <v>19</v>
      </c>
      <c r="N157" s="206" t="s">
        <v>40</v>
      </c>
      <c r="O157" s="86"/>
      <c r="P157" s="207">
        <f>O157*H157</f>
        <v>0</v>
      </c>
      <c r="Q157" s="207">
        <v>0</v>
      </c>
      <c r="R157" s="207">
        <f>Q157*H157</f>
        <v>0</v>
      </c>
      <c r="S157" s="207">
        <v>0</v>
      </c>
      <c r="T157" s="208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09" t="s">
        <v>185</v>
      </c>
      <c r="AT157" s="209" t="s">
        <v>181</v>
      </c>
      <c r="AU157" s="209" t="s">
        <v>77</v>
      </c>
      <c r="AY157" s="19" t="s">
        <v>180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9" t="s">
        <v>77</v>
      </c>
      <c r="BK157" s="210">
        <f>ROUND(I157*H157,2)</f>
        <v>0</v>
      </c>
      <c r="BL157" s="19" t="s">
        <v>185</v>
      </c>
      <c r="BM157" s="209" t="s">
        <v>792</v>
      </c>
    </row>
    <row r="158" s="2" customFormat="1" ht="33" customHeight="1">
      <c r="A158" s="40"/>
      <c r="B158" s="41"/>
      <c r="C158" s="198" t="s">
        <v>583</v>
      </c>
      <c r="D158" s="198" t="s">
        <v>181</v>
      </c>
      <c r="E158" s="199" t="s">
        <v>2580</v>
      </c>
      <c r="F158" s="200" t="s">
        <v>2581</v>
      </c>
      <c r="G158" s="201" t="s">
        <v>385</v>
      </c>
      <c r="H158" s="202">
        <v>30</v>
      </c>
      <c r="I158" s="203"/>
      <c r="J158" s="204">
        <f>ROUND(I158*H158,2)</f>
        <v>0</v>
      </c>
      <c r="K158" s="200" t="s">
        <v>19</v>
      </c>
      <c r="L158" s="46"/>
      <c r="M158" s="205" t="s">
        <v>19</v>
      </c>
      <c r="N158" s="206" t="s">
        <v>40</v>
      </c>
      <c r="O158" s="86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09" t="s">
        <v>185</v>
      </c>
      <c r="AT158" s="209" t="s">
        <v>181</v>
      </c>
      <c r="AU158" s="209" t="s">
        <v>77</v>
      </c>
      <c r="AY158" s="19" t="s">
        <v>180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9" t="s">
        <v>77</v>
      </c>
      <c r="BK158" s="210">
        <f>ROUND(I158*H158,2)</f>
        <v>0</v>
      </c>
      <c r="BL158" s="19" t="s">
        <v>185</v>
      </c>
      <c r="BM158" s="209" t="s">
        <v>801</v>
      </c>
    </row>
    <row r="159" s="2" customFormat="1" ht="16.5" customHeight="1">
      <c r="A159" s="40"/>
      <c r="B159" s="41"/>
      <c r="C159" s="198" t="s">
        <v>789</v>
      </c>
      <c r="D159" s="198" t="s">
        <v>181</v>
      </c>
      <c r="E159" s="199" t="s">
        <v>2582</v>
      </c>
      <c r="F159" s="200" t="s">
        <v>2583</v>
      </c>
      <c r="G159" s="201" t="s">
        <v>1556</v>
      </c>
      <c r="H159" s="202">
        <v>1</v>
      </c>
      <c r="I159" s="203"/>
      <c r="J159" s="204">
        <f>ROUND(I159*H159,2)</f>
        <v>0</v>
      </c>
      <c r="K159" s="200" t="s">
        <v>19</v>
      </c>
      <c r="L159" s="46"/>
      <c r="M159" s="205" t="s">
        <v>19</v>
      </c>
      <c r="N159" s="206" t="s">
        <v>40</v>
      </c>
      <c r="O159" s="86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09" t="s">
        <v>185</v>
      </c>
      <c r="AT159" s="209" t="s">
        <v>181</v>
      </c>
      <c r="AU159" s="209" t="s">
        <v>77</v>
      </c>
      <c r="AY159" s="19" t="s">
        <v>180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9" t="s">
        <v>77</v>
      </c>
      <c r="BK159" s="210">
        <f>ROUND(I159*H159,2)</f>
        <v>0</v>
      </c>
      <c r="BL159" s="19" t="s">
        <v>185</v>
      </c>
      <c r="BM159" s="209" t="s">
        <v>807</v>
      </c>
    </row>
    <row r="160" s="2" customFormat="1" ht="24.15" customHeight="1">
      <c r="A160" s="40"/>
      <c r="B160" s="41"/>
      <c r="C160" s="198" t="s">
        <v>586</v>
      </c>
      <c r="D160" s="198" t="s">
        <v>181</v>
      </c>
      <c r="E160" s="199" t="s">
        <v>2584</v>
      </c>
      <c r="F160" s="200" t="s">
        <v>2585</v>
      </c>
      <c r="G160" s="201" t="s">
        <v>1556</v>
      </c>
      <c r="H160" s="202">
        <v>1</v>
      </c>
      <c r="I160" s="203"/>
      <c r="J160" s="204">
        <f>ROUND(I160*H160,2)</f>
        <v>0</v>
      </c>
      <c r="K160" s="200" t="s">
        <v>19</v>
      </c>
      <c r="L160" s="46"/>
      <c r="M160" s="205" t="s">
        <v>19</v>
      </c>
      <c r="N160" s="206" t="s">
        <v>40</v>
      </c>
      <c r="O160" s="86"/>
      <c r="P160" s="207">
        <f>O160*H160</f>
        <v>0</v>
      </c>
      <c r="Q160" s="207">
        <v>0</v>
      </c>
      <c r="R160" s="207">
        <f>Q160*H160</f>
        <v>0</v>
      </c>
      <c r="S160" s="207">
        <v>0</v>
      </c>
      <c r="T160" s="208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09" t="s">
        <v>185</v>
      </c>
      <c r="AT160" s="209" t="s">
        <v>181</v>
      </c>
      <c r="AU160" s="209" t="s">
        <v>77</v>
      </c>
      <c r="AY160" s="19" t="s">
        <v>180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9" t="s">
        <v>77</v>
      </c>
      <c r="BK160" s="210">
        <f>ROUND(I160*H160,2)</f>
        <v>0</v>
      </c>
      <c r="BL160" s="19" t="s">
        <v>185</v>
      </c>
      <c r="BM160" s="209" t="s">
        <v>811</v>
      </c>
    </row>
    <row r="161" s="2" customFormat="1" ht="37.8" customHeight="1">
      <c r="A161" s="40"/>
      <c r="B161" s="41"/>
      <c r="C161" s="198" t="s">
        <v>798</v>
      </c>
      <c r="D161" s="198" t="s">
        <v>181</v>
      </c>
      <c r="E161" s="199" t="s">
        <v>2586</v>
      </c>
      <c r="F161" s="200" t="s">
        <v>2587</v>
      </c>
      <c r="G161" s="201" t="s">
        <v>1556</v>
      </c>
      <c r="H161" s="202">
        <v>100</v>
      </c>
      <c r="I161" s="203"/>
      <c r="J161" s="204">
        <f>ROUND(I161*H161,2)</f>
        <v>0</v>
      </c>
      <c r="K161" s="200" t="s">
        <v>19</v>
      </c>
      <c r="L161" s="46"/>
      <c r="M161" s="205" t="s">
        <v>19</v>
      </c>
      <c r="N161" s="206" t="s">
        <v>40</v>
      </c>
      <c r="O161" s="86"/>
      <c r="P161" s="207">
        <f>O161*H161</f>
        <v>0</v>
      </c>
      <c r="Q161" s="207">
        <v>0</v>
      </c>
      <c r="R161" s="207">
        <f>Q161*H161</f>
        <v>0</v>
      </c>
      <c r="S161" s="207">
        <v>0</v>
      </c>
      <c r="T161" s="208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09" t="s">
        <v>185</v>
      </c>
      <c r="AT161" s="209" t="s">
        <v>181</v>
      </c>
      <c r="AU161" s="209" t="s">
        <v>77</v>
      </c>
      <c r="AY161" s="19" t="s">
        <v>180</v>
      </c>
      <c r="BE161" s="210">
        <f>IF(N161="základní",J161,0)</f>
        <v>0</v>
      </c>
      <c r="BF161" s="210">
        <f>IF(N161="snížená",J161,0)</f>
        <v>0</v>
      </c>
      <c r="BG161" s="210">
        <f>IF(N161="zákl. přenesená",J161,0)</f>
        <v>0</v>
      </c>
      <c r="BH161" s="210">
        <f>IF(N161="sníž. přenesená",J161,0)</f>
        <v>0</v>
      </c>
      <c r="BI161" s="210">
        <f>IF(N161="nulová",J161,0)</f>
        <v>0</v>
      </c>
      <c r="BJ161" s="19" t="s">
        <v>77</v>
      </c>
      <c r="BK161" s="210">
        <f>ROUND(I161*H161,2)</f>
        <v>0</v>
      </c>
      <c r="BL161" s="19" t="s">
        <v>185</v>
      </c>
      <c r="BM161" s="209" t="s">
        <v>824</v>
      </c>
    </row>
    <row r="162" s="2" customFormat="1" ht="37.8" customHeight="1">
      <c r="A162" s="40"/>
      <c r="B162" s="41"/>
      <c r="C162" s="198" t="s">
        <v>592</v>
      </c>
      <c r="D162" s="198" t="s">
        <v>181</v>
      </c>
      <c r="E162" s="199" t="s">
        <v>2588</v>
      </c>
      <c r="F162" s="200" t="s">
        <v>2589</v>
      </c>
      <c r="G162" s="201" t="s">
        <v>1556</v>
      </c>
      <c r="H162" s="202">
        <v>150</v>
      </c>
      <c r="I162" s="203"/>
      <c r="J162" s="204">
        <f>ROUND(I162*H162,2)</f>
        <v>0</v>
      </c>
      <c r="K162" s="200" t="s">
        <v>19</v>
      </c>
      <c r="L162" s="46"/>
      <c r="M162" s="205" t="s">
        <v>19</v>
      </c>
      <c r="N162" s="206" t="s">
        <v>40</v>
      </c>
      <c r="O162" s="86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09" t="s">
        <v>185</v>
      </c>
      <c r="AT162" s="209" t="s">
        <v>181</v>
      </c>
      <c r="AU162" s="209" t="s">
        <v>77</v>
      </c>
      <c r="AY162" s="19" t="s">
        <v>180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9" t="s">
        <v>77</v>
      </c>
      <c r="BK162" s="210">
        <f>ROUND(I162*H162,2)</f>
        <v>0</v>
      </c>
      <c r="BL162" s="19" t="s">
        <v>185</v>
      </c>
      <c r="BM162" s="209" t="s">
        <v>829</v>
      </c>
    </row>
    <row r="163" s="2" customFormat="1" ht="37.8" customHeight="1">
      <c r="A163" s="40"/>
      <c r="B163" s="41"/>
      <c r="C163" s="198" t="s">
        <v>808</v>
      </c>
      <c r="D163" s="198" t="s">
        <v>181</v>
      </c>
      <c r="E163" s="199" t="s">
        <v>2590</v>
      </c>
      <c r="F163" s="200" t="s">
        <v>2591</v>
      </c>
      <c r="G163" s="201" t="s">
        <v>1556</v>
      </c>
      <c r="H163" s="202">
        <v>150</v>
      </c>
      <c r="I163" s="203"/>
      <c r="J163" s="204">
        <f>ROUND(I163*H163,2)</f>
        <v>0</v>
      </c>
      <c r="K163" s="200" t="s">
        <v>19</v>
      </c>
      <c r="L163" s="46"/>
      <c r="M163" s="205" t="s">
        <v>19</v>
      </c>
      <c r="N163" s="206" t="s">
        <v>40</v>
      </c>
      <c r="O163" s="86"/>
      <c r="P163" s="207">
        <f>O163*H163</f>
        <v>0</v>
      </c>
      <c r="Q163" s="207">
        <v>0</v>
      </c>
      <c r="R163" s="207">
        <f>Q163*H163</f>
        <v>0</v>
      </c>
      <c r="S163" s="207">
        <v>0</v>
      </c>
      <c r="T163" s="208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09" t="s">
        <v>185</v>
      </c>
      <c r="AT163" s="209" t="s">
        <v>181</v>
      </c>
      <c r="AU163" s="209" t="s">
        <v>77</v>
      </c>
      <c r="AY163" s="19" t="s">
        <v>180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9" t="s">
        <v>77</v>
      </c>
      <c r="BK163" s="210">
        <f>ROUND(I163*H163,2)</f>
        <v>0</v>
      </c>
      <c r="BL163" s="19" t="s">
        <v>185</v>
      </c>
      <c r="BM163" s="209" t="s">
        <v>834</v>
      </c>
    </row>
    <row r="164" s="2" customFormat="1" ht="37.8" customHeight="1">
      <c r="A164" s="40"/>
      <c r="B164" s="41"/>
      <c r="C164" s="198" t="s">
        <v>596</v>
      </c>
      <c r="D164" s="198" t="s">
        <v>181</v>
      </c>
      <c r="E164" s="199" t="s">
        <v>2592</v>
      </c>
      <c r="F164" s="200" t="s">
        <v>2593</v>
      </c>
      <c r="G164" s="201" t="s">
        <v>1556</v>
      </c>
      <c r="H164" s="202">
        <v>40</v>
      </c>
      <c r="I164" s="203"/>
      <c r="J164" s="204">
        <f>ROUND(I164*H164,2)</f>
        <v>0</v>
      </c>
      <c r="K164" s="200" t="s">
        <v>19</v>
      </c>
      <c r="L164" s="46"/>
      <c r="M164" s="205" t="s">
        <v>19</v>
      </c>
      <c r="N164" s="206" t="s">
        <v>40</v>
      </c>
      <c r="O164" s="86"/>
      <c r="P164" s="207">
        <f>O164*H164</f>
        <v>0</v>
      </c>
      <c r="Q164" s="207">
        <v>0</v>
      </c>
      <c r="R164" s="207">
        <f>Q164*H164</f>
        <v>0</v>
      </c>
      <c r="S164" s="207">
        <v>0</v>
      </c>
      <c r="T164" s="208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09" t="s">
        <v>185</v>
      </c>
      <c r="AT164" s="209" t="s">
        <v>181</v>
      </c>
      <c r="AU164" s="209" t="s">
        <v>77</v>
      </c>
      <c r="AY164" s="19" t="s">
        <v>180</v>
      </c>
      <c r="BE164" s="210">
        <f>IF(N164="základní",J164,0)</f>
        <v>0</v>
      </c>
      <c r="BF164" s="210">
        <f>IF(N164="snížená",J164,0)</f>
        <v>0</v>
      </c>
      <c r="BG164" s="210">
        <f>IF(N164="zákl. přenesená",J164,0)</f>
        <v>0</v>
      </c>
      <c r="BH164" s="210">
        <f>IF(N164="sníž. přenesená",J164,0)</f>
        <v>0</v>
      </c>
      <c r="BI164" s="210">
        <f>IF(N164="nulová",J164,0)</f>
        <v>0</v>
      </c>
      <c r="BJ164" s="19" t="s">
        <v>77</v>
      </c>
      <c r="BK164" s="210">
        <f>ROUND(I164*H164,2)</f>
        <v>0</v>
      </c>
      <c r="BL164" s="19" t="s">
        <v>185</v>
      </c>
      <c r="BM164" s="209" t="s">
        <v>839</v>
      </c>
    </row>
    <row r="165" s="2" customFormat="1" ht="37.8" customHeight="1">
      <c r="A165" s="40"/>
      <c r="B165" s="41"/>
      <c r="C165" s="198" t="s">
        <v>820</v>
      </c>
      <c r="D165" s="198" t="s">
        <v>181</v>
      </c>
      <c r="E165" s="199" t="s">
        <v>2594</v>
      </c>
      <c r="F165" s="200" t="s">
        <v>2595</v>
      </c>
      <c r="G165" s="201" t="s">
        <v>716</v>
      </c>
      <c r="H165" s="202">
        <v>10</v>
      </c>
      <c r="I165" s="203"/>
      <c r="J165" s="204">
        <f>ROUND(I165*H165,2)</f>
        <v>0</v>
      </c>
      <c r="K165" s="200" t="s">
        <v>19</v>
      </c>
      <c r="L165" s="46"/>
      <c r="M165" s="205" t="s">
        <v>19</v>
      </c>
      <c r="N165" s="206" t="s">
        <v>40</v>
      </c>
      <c r="O165" s="86"/>
      <c r="P165" s="207">
        <f>O165*H165</f>
        <v>0</v>
      </c>
      <c r="Q165" s="207">
        <v>0</v>
      </c>
      <c r="R165" s="207">
        <f>Q165*H165</f>
        <v>0</v>
      </c>
      <c r="S165" s="207">
        <v>0</v>
      </c>
      <c r="T165" s="208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09" t="s">
        <v>185</v>
      </c>
      <c r="AT165" s="209" t="s">
        <v>181</v>
      </c>
      <c r="AU165" s="209" t="s">
        <v>77</v>
      </c>
      <c r="AY165" s="19" t="s">
        <v>180</v>
      </c>
      <c r="BE165" s="210">
        <f>IF(N165="základní",J165,0)</f>
        <v>0</v>
      </c>
      <c r="BF165" s="210">
        <f>IF(N165="snížená",J165,0)</f>
        <v>0</v>
      </c>
      <c r="BG165" s="210">
        <f>IF(N165="zákl. přenesená",J165,0)</f>
        <v>0</v>
      </c>
      <c r="BH165" s="210">
        <f>IF(N165="sníž. přenesená",J165,0)</f>
        <v>0</v>
      </c>
      <c r="BI165" s="210">
        <f>IF(N165="nulová",J165,0)</f>
        <v>0</v>
      </c>
      <c r="BJ165" s="19" t="s">
        <v>77</v>
      </c>
      <c r="BK165" s="210">
        <f>ROUND(I165*H165,2)</f>
        <v>0</v>
      </c>
      <c r="BL165" s="19" t="s">
        <v>185</v>
      </c>
      <c r="BM165" s="209" t="s">
        <v>850</v>
      </c>
    </row>
    <row r="166" s="2" customFormat="1" ht="33" customHeight="1">
      <c r="A166" s="40"/>
      <c r="B166" s="41"/>
      <c r="C166" s="198" t="s">
        <v>601</v>
      </c>
      <c r="D166" s="198" t="s">
        <v>181</v>
      </c>
      <c r="E166" s="199" t="s">
        <v>2596</v>
      </c>
      <c r="F166" s="200" t="s">
        <v>2597</v>
      </c>
      <c r="G166" s="201" t="s">
        <v>716</v>
      </c>
      <c r="H166" s="202">
        <v>5</v>
      </c>
      <c r="I166" s="203"/>
      <c r="J166" s="204">
        <f>ROUND(I166*H166,2)</f>
        <v>0</v>
      </c>
      <c r="K166" s="200" t="s">
        <v>19</v>
      </c>
      <c r="L166" s="46"/>
      <c r="M166" s="205" t="s">
        <v>19</v>
      </c>
      <c r="N166" s="206" t="s">
        <v>40</v>
      </c>
      <c r="O166" s="86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09" t="s">
        <v>185</v>
      </c>
      <c r="AT166" s="209" t="s">
        <v>181</v>
      </c>
      <c r="AU166" s="209" t="s">
        <v>77</v>
      </c>
      <c r="AY166" s="19" t="s">
        <v>180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9" t="s">
        <v>77</v>
      </c>
      <c r="BK166" s="210">
        <f>ROUND(I166*H166,2)</f>
        <v>0</v>
      </c>
      <c r="BL166" s="19" t="s">
        <v>185</v>
      </c>
      <c r="BM166" s="209" t="s">
        <v>854</v>
      </c>
    </row>
    <row r="167" s="2" customFormat="1" ht="33" customHeight="1">
      <c r="A167" s="40"/>
      <c r="B167" s="41"/>
      <c r="C167" s="198" t="s">
        <v>831</v>
      </c>
      <c r="D167" s="198" t="s">
        <v>181</v>
      </c>
      <c r="E167" s="199" t="s">
        <v>2598</v>
      </c>
      <c r="F167" s="200" t="s">
        <v>2599</v>
      </c>
      <c r="G167" s="201" t="s">
        <v>716</v>
      </c>
      <c r="H167" s="202">
        <v>20</v>
      </c>
      <c r="I167" s="203"/>
      <c r="J167" s="204">
        <f>ROUND(I167*H167,2)</f>
        <v>0</v>
      </c>
      <c r="K167" s="200" t="s">
        <v>19</v>
      </c>
      <c r="L167" s="46"/>
      <c r="M167" s="205" t="s">
        <v>19</v>
      </c>
      <c r="N167" s="206" t="s">
        <v>40</v>
      </c>
      <c r="O167" s="86"/>
      <c r="P167" s="207">
        <f>O167*H167</f>
        <v>0</v>
      </c>
      <c r="Q167" s="207">
        <v>0</v>
      </c>
      <c r="R167" s="207">
        <f>Q167*H167</f>
        <v>0</v>
      </c>
      <c r="S167" s="207">
        <v>0</v>
      </c>
      <c r="T167" s="208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09" t="s">
        <v>185</v>
      </c>
      <c r="AT167" s="209" t="s">
        <v>181</v>
      </c>
      <c r="AU167" s="209" t="s">
        <v>77</v>
      </c>
      <c r="AY167" s="19" t="s">
        <v>180</v>
      </c>
      <c r="BE167" s="210">
        <f>IF(N167="základní",J167,0)</f>
        <v>0</v>
      </c>
      <c r="BF167" s="210">
        <f>IF(N167="snížená",J167,0)</f>
        <v>0</v>
      </c>
      <c r="BG167" s="210">
        <f>IF(N167="zákl. přenesená",J167,0)</f>
        <v>0</v>
      </c>
      <c r="BH167" s="210">
        <f>IF(N167="sníž. přenesená",J167,0)</f>
        <v>0</v>
      </c>
      <c r="BI167" s="210">
        <f>IF(N167="nulová",J167,0)</f>
        <v>0</v>
      </c>
      <c r="BJ167" s="19" t="s">
        <v>77</v>
      </c>
      <c r="BK167" s="210">
        <f>ROUND(I167*H167,2)</f>
        <v>0</v>
      </c>
      <c r="BL167" s="19" t="s">
        <v>185</v>
      </c>
      <c r="BM167" s="209" t="s">
        <v>861</v>
      </c>
    </row>
    <row r="168" s="2" customFormat="1" ht="24.15" customHeight="1">
      <c r="A168" s="40"/>
      <c r="B168" s="41"/>
      <c r="C168" s="198" t="s">
        <v>604</v>
      </c>
      <c r="D168" s="198" t="s">
        <v>181</v>
      </c>
      <c r="E168" s="199" t="s">
        <v>2600</v>
      </c>
      <c r="F168" s="200" t="s">
        <v>2601</v>
      </c>
      <c r="G168" s="201" t="s">
        <v>716</v>
      </c>
      <c r="H168" s="202">
        <v>12</v>
      </c>
      <c r="I168" s="203"/>
      <c r="J168" s="204">
        <f>ROUND(I168*H168,2)</f>
        <v>0</v>
      </c>
      <c r="K168" s="200" t="s">
        <v>19</v>
      </c>
      <c r="L168" s="46"/>
      <c r="M168" s="205" t="s">
        <v>19</v>
      </c>
      <c r="N168" s="206" t="s">
        <v>40</v>
      </c>
      <c r="O168" s="86"/>
      <c r="P168" s="207">
        <f>O168*H168</f>
        <v>0</v>
      </c>
      <c r="Q168" s="207">
        <v>0</v>
      </c>
      <c r="R168" s="207">
        <f>Q168*H168</f>
        <v>0</v>
      </c>
      <c r="S168" s="207">
        <v>0</v>
      </c>
      <c r="T168" s="208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09" t="s">
        <v>185</v>
      </c>
      <c r="AT168" s="209" t="s">
        <v>181</v>
      </c>
      <c r="AU168" s="209" t="s">
        <v>77</v>
      </c>
      <c r="AY168" s="19" t="s">
        <v>180</v>
      </c>
      <c r="BE168" s="210">
        <f>IF(N168="základní",J168,0)</f>
        <v>0</v>
      </c>
      <c r="BF168" s="210">
        <f>IF(N168="snížená",J168,0)</f>
        <v>0</v>
      </c>
      <c r="BG168" s="210">
        <f>IF(N168="zákl. přenesená",J168,0)</f>
        <v>0</v>
      </c>
      <c r="BH168" s="210">
        <f>IF(N168="sníž. přenesená",J168,0)</f>
        <v>0</v>
      </c>
      <c r="BI168" s="210">
        <f>IF(N168="nulová",J168,0)</f>
        <v>0</v>
      </c>
      <c r="BJ168" s="19" t="s">
        <v>77</v>
      </c>
      <c r="BK168" s="210">
        <f>ROUND(I168*H168,2)</f>
        <v>0</v>
      </c>
      <c r="BL168" s="19" t="s">
        <v>185</v>
      </c>
      <c r="BM168" s="209" t="s">
        <v>869</v>
      </c>
    </row>
    <row r="169" s="2" customFormat="1" ht="37.8" customHeight="1">
      <c r="A169" s="40"/>
      <c r="B169" s="41"/>
      <c r="C169" s="198" t="s">
        <v>847</v>
      </c>
      <c r="D169" s="198" t="s">
        <v>181</v>
      </c>
      <c r="E169" s="199" t="s">
        <v>2602</v>
      </c>
      <c r="F169" s="200" t="s">
        <v>2603</v>
      </c>
      <c r="G169" s="201" t="s">
        <v>385</v>
      </c>
      <c r="H169" s="202">
        <v>80</v>
      </c>
      <c r="I169" s="203"/>
      <c r="J169" s="204">
        <f>ROUND(I169*H169,2)</f>
        <v>0</v>
      </c>
      <c r="K169" s="200" t="s">
        <v>19</v>
      </c>
      <c r="L169" s="46"/>
      <c r="M169" s="205" t="s">
        <v>19</v>
      </c>
      <c r="N169" s="206" t="s">
        <v>40</v>
      </c>
      <c r="O169" s="86"/>
      <c r="P169" s="207">
        <f>O169*H169</f>
        <v>0</v>
      </c>
      <c r="Q169" s="207">
        <v>0</v>
      </c>
      <c r="R169" s="207">
        <f>Q169*H169</f>
        <v>0</v>
      </c>
      <c r="S169" s="207">
        <v>0</v>
      </c>
      <c r="T169" s="208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09" t="s">
        <v>185</v>
      </c>
      <c r="AT169" s="209" t="s">
        <v>181</v>
      </c>
      <c r="AU169" s="209" t="s">
        <v>77</v>
      </c>
      <c r="AY169" s="19" t="s">
        <v>180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9" t="s">
        <v>77</v>
      </c>
      <c r="BK169" s="210">
        <f>ROUND(I169*H169,2)</f>
        <v>0</v>
      </c>
      <c r="BL169" s="19" t="s">
        <v>185</v>
      </c>
      <c r="BM169" s="209" t="s">
        <v>875</v>
      </c>
    </row>
    <row r="170" s="2" customFormat="1" ht="24.15" customHeight="1">
      <c r="A170" s="40"/>
      <c r="B170" s="41"/>
      <c r="C170" s="198" t="s">
        <v>608</v>
      </c>
      <c r="D170" s="198" t="s">
        <v>181</v>
      </c>
      <c r="E170" s="199" t="s">
        <v>2604</v>
      </c>
      <c r="F170" s="200" t="s">
        <v>2605</v>
      </c>
      <c r="G170" s="201" t="s">
        <v>716</v>
      </c>
      <c r="H170" s="202">
        <v>10</v>
      </c>
      <c r="I170" s="203"/>
      <c r="J170" s="204">
        <f>ROUND(I170*H170,2)</f>
        <v>0</v>
      </c>
      <c r="K170" s="200" t="s">
        <v>19</v>
      </c>
      <c r="L170" s="46"/>
      <c r="M170" s="205" t="s">
        <v>19</v>
      </c>
      <c r="N170" s="206" t="s">
        <v>40</v>
      </c>
      <c r="O170" s="86"/>
      <c r="P170" s="207">
        <f>O170*H170</f>
        <v>0</v>
      </c>
      <c r="Q170" s="207">
        <v>0</v>
      </c>
      <c r="R170" s="207">
        <f>Q170*H170</f>
        <v>0</v>
      </c>
      <c r="S170" s="207">
        <v>0</v>
      </c>
      <c r="T170" s="208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09" t="s">
        <v>185</v>
      </c>
      <c r="AT170" s="209" t="s">
        <v>181</v>
      </c>
      <c r="AU170" s="209" t="s">
        <v>77</v>
      </c>
      <c r="AY170" s="19" t="s">
        <v>180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9" t="s">
        <v>77</v>
      </c>
      <c r="BK170" s="210">
        <f>ROUND(I170*H170,2)</f>
        <v>0</v>
      </c>
      <c r="BL170" s="19" t="s">
        <v>185</v>
      </c>
      <c r="BM170" s="209" t="s">
        <v>878</v>
      </c>
    </row>
    <row r="171" s="2" customFormat="1" ht="16.5" customHeight="1">
      <c r="A171" s="40"/>
      <c r="B171" s="41"/>
      <c r="C171" s="198" t="s">
        <v>858</v>
      </c>
      <c r="D171" s="198" t="s">
        <v>181</v>
      </c>
      <c r="E171" s="199" t="s">
        <v>2606</v>
      </c>
      <c r="F171" s="200" t="s">
        <v>2607</v>
      </c>
      <c r="G171" s="201" t="s">
        <v>716</v>
      </c>
      <c r="H171" s="202">
        <v>10</v>
      </c>
      <c r="I171" s="203"/>
      <c r="J171" s="204">
        <f>ROUND(I171*H171,2)</f>
        <v>0</v>
      </c>
      <c r="K171" s="200" t="s">
        <v>19</v>
      </c>
      <c r="L171" s="46"/>
      <c r="M171" s="205" t="s">
        <v>19</v>
      </c>
      <c r="N171" s="206" t="s">
        <v>40</v>
      </c>
      <c r="O171" s="86"/>
      <c r="P171" s="207">
        <f>O171*H171</f>
        <v>0</v>
      </c>
      <c r="Q171" s="207">
        <v>0</v>
      </c>
      <c r="R171" s="207">
        <f>Q171*H171</f>
        <v>0</v>
      </c>
      <c r="S171" s="207">
        <v>0</v>
      </c>
      <c r="T171" s="208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09" t="s">
        <v>185</v>
      </c>
      <c r="AT171" s="209" t="s">
        <v>181</v>
      </c>
      <c r="AU171" s="209" t="s">
        <v>77</v>
      </c>
      <c r="AY171" s="19" t="s">
        <v>180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9" t="s">
        <v>77</v>
      </c>
      <c r="BK171" s="210">
        <f>ROUND(I171*H171,2)</f>
        <v>0</v>
      </c>
      <c r="BL171" s="19" t="s">
        <v>185</v>
      </c>
      <c r="BM171" s="209" t="s">
        <v>883</v>
      </c>
    </row>
    <row r="172" s="2" customFormat="1" ht="16.5" customHeight="1">
      <c r="A172" s="40"/>
      <c r="B172" s="41"/>
      <c r="C172" s="198" t="s">
        <v>611</v>
      </c>
      <c r="D172" s="198" t="s">
        <v>181</v>
      </c>
      <c r="E172" s="199" t="s">
        <v>2608</v>
      </c>
      <c r="F172" s="200" t="s">
        <v>2609</v>
      </c>
      <c r="G172" s="201" t="s">
        <v>716</v>
      </c>
      <c r="H172" s="202">
        <v>1</v>
      </c>
      <c r="I172" s="203"/>
      <c r="J172" s="204">
        <f>ROUND(I172*H172,2)</f>
        <v>0</v>
      </c>
      <c r="K172" s="200" t="s">
        <v>19</v>
      </c>
      <c r="L172" s="46"/>
      <c r="M172" s="205" t="s">
        <v>19</v>
      </c>
      <c r="N172" s="206" t="s">
        <v>40</v>
      </c>
      <c r="O172" s="86"/>
      <c r="P172" s="207">
        <f>O172*H172</f>
        <v>0</v>
      </c>
      <c r="Q172" s="207">
        <v>0</v>
      </c>
      <c r="R172" s="207">
        <f>Q172*H172</f>
        <v>0</v>
      </c>
      <c r="S172" s="207">
        <v>0</v>
      </c>
      <c r="T172" s="208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09" t="s">
        <v>185</v>
      </c>
      <c r="AT172" s="209" t="s">
        <v>181</v>
      </c>
      <c r="AU172" s="209" t="s">
        <v>77</v>
      </c>
      <c r="AY172" s="19" t="s">
        <v>180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9" t="s">
        <v>77</v>
      </c>
      <c r="BK172" s="210">
        <f>ROUND(I172*H172,2)</f>
        <v>0</v>
      </c>
      <c r="BL172" s="19" t="s">
        <v>185</v>
      </c>
      <c r="BM172" s="209" t="s">
        <v>887</v>
      </c>
    </row>
    <row r="173" s="2" customFormat="1" ht="24.15" customHeight="1">
      <c r="A173" s="40"/>
      <c r="B173" s="41"/>
      <c r="C173" s="198" t="s">
        <v>872</v>
      </c>
      <c r="D173" s="198" t="s">
        <v>181</v>
      </c>
      <c r="E173" s="199" t="s">
        <v>2610</v>
      </c>
      <c r="F173" s="200" t="s">
        <v>2611</v>
      </c>
      <c r="G173" s="201" t="s">
        <v>385</v>
      </c>
      <c r="H173" s="202">
        <v>45</v>
      </c>
      <c r="I173" s="203"/>
      <c r="J173" s="204">
        <f>ROUND(I173*H173,2)</f>
        <v>0</v>
      </c>
      <c r="K173" s="200" t="s">
        <v>19</v>
      </c>
      <c r="L173" s="46"/>
      <c r="M173" s="205" t="s">
        <v>19</v>
      </c>
      <c r="N173" s="206" t="s">
        <v>40</v>
      </c>
      <c r="O173" s="86"/>
      <c r="P173" s="207">
        <f>O173*H173</f>
        <v>0</v>
      </c>
      <c r="Q173" s="207">
        <v>0</v>
      </c>
      <c r="R173" s="207">
        <f>Q173*H173</f>
        <v>0</v>
      </c>
      <c r="S173" s="207">
        <v>0</v>
      </c>
      <c r="T173" s="208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09" t="s">
        <v>185</v>
      </c>
      <c r="AT173" s="209" t="s">
        <v>181</v>
      </c>
      <c r="AU173" s="209" t="s">
        <v>77</v>
      </c>
      <c r="AY173" s="19" t="s">
        <v>180</v>
      </c>
      <c r="BE173" s="210">
        <f>IF(N173="základní",J173,0)</f>
        <v>0</v>
      </c>
      <c r="BF173" s="210">
        <f>IF(N173="snížená",J173,0)</f>
        <v>0</v>
      </c>
      <c r="BG173" s="210">
        <f>IF(N173="zákl. přenesená",J173,0)</f>
        <v>0</v>
      </c>
      <c r="BH173" s="210">
        <f>IF(N173="sníž. přenesená",J173,0)</f>
        <v>0</v>
      </c>
      <c r="BI173" s="210">
        <f>IF(N173="nulová",J173,0)</f>
        <v>0</v>
      </c>
      <c r="BJ173" s="19" t="s">
        <v>77</v>
      </c>
      <c r="BK173" s="210">
        <f>ROUND(I173*H173,2)</f>
        <v>0</v>
      </c>
      <c r="BL173" s="19" t="s">
        <v>185</v>
      </c>
      <c r="BM173" s="209" t="s">
        <v>892</v>
      </c>
    </row>
    <row r="174" s="2" customFormat="1" ht="21.75" customHeight="1">
      <c r="A174" s="40"/>
      <c r="B174" s="41"/>
      <c r="C174" s="198" t="s">
        <v>617</v>
      </c>
      <c r="D174" s="198" t="s">
        <v>181</v>
      </c>
      <c r="E174" s="199" t="s">
        <v>2612</v>
      </c>
      <c r="F174" s="200" t="s">
        <v>2613</v>
      </c>
      <c r="G174" s="201" t="s">
        <v>716</v>
      </c>
      <c r="H174" s="202">
        <v>4</v>
      </c>
      <c r="I174" s="203"/>
      <c r="J174" s="204">
        <f>ROUND(I174*H174,2)</f>
        <v>0</v>
      </c>
      <c r="K174" s="200" t="s">
        <v>19</v>
      </c>
      <c r="L174" s="46"/>
      <c r="M174" s="205" t="s">
        <v>19</v>
      </c>
      <c r="N174" s="206" t="s">
        <v>40</v>
      </c>
      <c r="O174" s="86"/>
      <c r="P174" s="207">
        <f>O174*H174</f>
        <v>0</v>
      </c>
      <c r="Q174" s="207">
        <v>0</v>
      </c>
      <c r="R174" s="207">
        <f>Q174*H174</f>
        <v>0</v>
      </c>
      <c r="S174" s="207">
        <v>0</v>
      </c>
      <c r="T174" s="208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09" t="s">
        <v>185</v>
      </c>
      <c r="AT174" s="209" t="s">
        <v>181</v>
      </c>
      <c r="AU174" s="209" t="s">
        <v>77</v>
      </c>
      <c r="AY174" s="19" t="s">
        <v>180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9" t="s">
        <v>77</v>
      </c>
      <c r="BK174" s="210">
        <f>ROUND(I174*H174,2)</f>
        <v>0</v>
      </c>
      <c r="BL174" s="19" t="s">
        <v>185</v>
      </c>
      <c r="BM174" s="209" t="s">
        <v>898</v>
      </c>
    </row>
    <row r="175" s="2" customFormat="1" ht="16.5" customHeight="1">
      <c r="A175" s="40"/>
      <c r="B175" s="41"/>
      <c r="C175" s="198" t="s">
        <v>880</v>
      </c>
      <c r="D175" s="198" t="s">
        <v>181</v>
      </c>
      <c r="E175" s="199" t="s">
        <v>2614</v>
      </c>
      <c r="F175" s="200" t="s">
        <v>2615</v>
      </c>
      <c r="G175" s="201" t="s">
        <v>1556</v>
      </c>
      <c r="H175" s="202">
        <v>24</v>
      </c>
      <c r="I175" s="203"/>
      <c r="J175" s="204">
        <f>ROUND(I175*H175,2)</f>
        <v>0</v>
      </c>
      <c r="K175" s="200" t="s">
        <v>19</v>
      </c>
      <c r="L175" s="46"/>
      <c r="M175" s="205" t="s">
        <v>19</v>
      </c>
      <c r="N175" s="206" t="s">
        <v>40</v>
      </c>
      <c r="O175" s="86"/>
      <c r="P175" s="207">
        <f>O175*H175</f>
        <v>0</v>
      </c>
      <c r="Q175" s="207">
        <v>0</v>
      </c>
      <c r="R175" s="207">
        <f>Q175*H175</f>
        <v>0</v>
      </c>
      <c r="S175" s="207">
        <v>0</v>
      </c>
      <c r="T175" s="208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09" t="s">
        <v>185</v>
      </c>
      <c r="AT175" s="209" t="s">
        <v>181</v>
      </c>
      <c r="AU175" s="209" t="s">
        <v>77</v>
      </c>
      <c r="AY175" s="19" t="s">
        <v>180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9" t="s">
        <v>77</v>
      </c>
      <c r="BK175" s="210">
        <f>ROUND(I175*H175,2)</f>
        <v>0</v>
      </c>
      <c r="BL175" s="19" t="s">
        <v>185</v>
      </c>
      <c r="BM175" s="209" t="s">
        <v>906</v>
      </c>
    </row>
    <row r="176" s="2" customFormat="1" ht="24.15" customHeight="1">
      <c r="A176" s="40"/>
      <c r="B176" s="41"/>
      <c r="C176" s="198" t="s">
        <v>621</v>
      </c>
      <c r="D176" s="198" t="s">
        <v>181</v>
      </c>
      <c r="E176" s="199" t="s">
        <v>2616</v>
      </c>
      <c r="F176" s="200" t="s">
        <v>2617</v>
      </c>
      <c r="G176" s="201" t="s">
        <v>385</v>
      </c>
      <c r="H176" s="202">
        <v>125</v>
      </c>
      <c r="I176" s="203"/>
      <c r="J176" s="204">
        <f>ROUND(I176*H176,2)</f>
        <v>0</v>
      </c>
      <c r="K176" s="200" t="s">
        <v>19</v>
      </c>
      <c r="L176" s="46"/>
      <c r="M176" s="205" t="s">
        <v>19</v>
      </c>
      <c r="N176" s="206" t="s">
        <v>40</v>
      </c>
      <c r="O176" s="86"/>
      <c r="P176" s="207">
        <f>O176*H176</f>
        <v>0</v>
      </c>
      <c r="Q176" s="207">
        <v>0</v>
      </c>
      <c r="R176" s="207">
        <f>Q176*H176</f>
        <v>0</v>
      </c>
      <c r="S176" s="207">
        <v>0</v>
      </c>
      <c r="T176" s="208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09" t="s">
        <v>185</v>
      </c>
      <c r="AT176" s="209" t="s">
        <v>181</v>
      </c>
      <c r="AU176" s="209" t="s">
        <v>77</v>
      </c>
      <c r="AY176" s="19" t="s">
        <v>180</v>
      </c>
      <c r="BE176" s="210">
        <f>IF(N176="základní",J176,0)</f>
        <v>0</v>
      </c>
      <c r="BF176" s="210">
        <f>IF(N176="snížená",J176,0)</f>
        <v>0</v>
      </c>
      <c r="BG176" s="210">
        <f>IF(N176="zákl. přenesená",J176,0)</f>
        <v>0</v>
      </c>
      <c r="BH176" s="210">
        <f>IF(N176="sníž. přenesená",J176,0)</f>
        <v>0</v>
      </c>
      <c r="BI176" s="210">
        <f>IF(N176="nulová",J176,0)</f>
        <v>0</v>
      </c>
      <c r="BJ176" s="19" t="s">
        <v>77</v>
      </c>
      <c r="BK176" s="210">
        <f>ROUND(I176*H176,2)</f>
        <v>0</v>
      </c>
      <c r="BL176" s="19" t="s">
        <v>185</v>
      </c>
      <c r="BM176" s="209" t="s">
        <v>910</v>
      </c>
    </row>
    <row r="177" s="2" customFormat="1" ht="24.15" customHeight="1">
      <c r="A177" s="40"/>
      <c r="B177" s="41"/>
      <c r="C177" s="198" t="s">
        <v>889</v>
      </c>
      <c r="D177" s="198" t="s">
        <v>181</v>
      </c>
      <c r="E177" s="199" t="s">
        <v>2618</v>
      </c>
      <c r="F177" s="200" t="s">
        <v>2619</v>
      </c>
      <c r="G177" s="201" t="s">
        <v>716</v>
      </c>
      <c r="H177" s="202">
        <v>2</v>
      </c>
      <c r="I177" s="203"/>
      <c r="J177" s="204">
        <f>ROUND(I177*H177,2)</f>
        <v>0</v>
      </c>
      <c r="K177" s="200" t="s">
        <v>19</v>
      </c>
      <c r="L177" s="46"/>
      <c r="M177" s="205" t="s">
        <v>19</v>
      </c>
      <c r="N177" s="206" t="s">
        <v>40</v>
      </c>
      <c r="O177" s="86"/>
      <c r="P177" s="207">
        <f>O177*H177</f>
        <v>0</v>
      </c>
      <c r="Q177" s="207">
        <v>0</v>
      </c>
      <c r="R177" s="207">
        <f>Q177*H177</f>
        <v>0</v>
      </c>
      <c r="S177" s="207">
        <v>0</v>
      </c>
      <c r="T177" s="208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09" t="s">
        <v>185</v>
      </c>
      <c r="AT177" s="209" t="s">
        <v>181</v>
      </c>
      <c r="AU177" s="209" t="s">
        <v>77</v>
      </c>
      <c r="AY177" s="19" t="s">
        <v>180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9" t="s">
        <v>77</v>
      </c>
      <c r="BK177" s="210">
        <f>ROUND(I177*H177,2)</f>
        <v>0</v>
      </c>
      <c r="BL177" s="19" t="s">
        <v>185</v>
      </c>
      <c r="BM177" s="209" t="s">
        <v>915</v>
      </c>
    </row>
    <row r="178" s="2" customFormat="1" ht="24.15" customHeight="1">
      <c r="A178" s="40"/>
      <c r="B178" s="41"/>
      <c r="C178" s="198" t="s">
        <v>627</v>
      </c>
      <c r="D178" s="198" t="s">
        <v>181</v>
      </c>
      <c r="E178" s="199" t="s">
        <v>2620</v>
      </c>
      <c r="F178" s="200" t="s">
        <v>2621</v>
      </c>
      <c r="G178" s="201" t="s">
        <v>716</v>
      </c>
      <c r="H178" s="202">
        <v>12</v>
      </c>
      <c r="I178" s="203"/>
      <c r="J178" s="204">
        <f>ROUND(I178*H178,2)</f>
        <v>0</v>
      </c>
      <c r="K178" s="200" t="s">
        <v>19</v>
      </c>
      <c r="L178" s="46"/>
      <c r="M178" s="205" t="s">
        <v>19</v>
      </c>
      <c r="N178" s="206" t="s">
        <v>40</v>
      </c>
      <c r="O178" s="86"/>
      <c r="P178" s="207">
        <f>O178*H178</f>
        <v>0</v>
      </c>
      <c r="Q178" s="207">
        <v>0</v>
      </c>
      <c r="R178" s="207">
        <f>Q178*H178</f>
        <v>0</v>
      </c>
      <c r="S178" s="207">
        <v>0</v>
      </c>
      <c r="T178" s="208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09" t="s">
        <v>185</v>
      </c>
      <c r="AT178" s="209" t="s">
        <v>181</v>
      </c>
      <c r="AU178" s="209" t="s">
        <v>77</v>
      </c>
      <c r="AY178" s="19" t="s">
        <v>180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9" t="s">
        <v>77</v>
      </c>
      <c r="BK178" s="210">
        <f>ROUND(I178*H178,2)</f>
        <v>0</v>
      </c>
      <c r="BL178" s="19" t="s">
        <v>185</v>
      </c>
      <c r="BM178" s="209" t="s">
        <v>938</v>
      </c>
    </row>
    <row r="179" s="2" customFormat="1" ht="16.5" customHeight="1">
      <c r="A179" s="40"/>
      <c r="B179" s="41"/>
      <c r="C179" s="198" t="s">
        <v>903</v>
      </c>
      <c r="D179" s="198" t="s">
        <v>181</v>
      </c>
      <c r="E179" s="199" t="s">
        <v>2622</v>
      </c>
      <c r="F179" s="200" t="s">
        <v>2623</v>
      </c>
      <c r="G179" s="201" t="s">
        <v>716</v>
      </c>
      <c r="H179" s="202">
        <v>5</v>
      </c>
      <c r="I179" s="203"/>
      <c r="J179" s="204">
        <f>ROUND(I179*H179,2)</f>
        <v>0</v>
      </c>
      <c r="K179" s="200" t="s">
        <v>19</v>
      </c>
      <c r="L179" s="46"/>
      <c r="M179" s="205" t="s">
        <v>19</v>
      </c>
      <c r="N179" s="206" t="s">
        <v>40</v>
      </c>
      <c r="O179" s="86"/>
      <c r="P179" s="207">
        <f>O179*H179</f>
        <v>0</v>
      </c>
      <c r="Q179" s="207">
        <v>0</v>
      </c>
      <c r="R179" s="207">
        <f>Q179*H179</f>
        <v>0</v>
      </c>
      <c r="S179" s="207">
        <v>0</v>
      </c>
      <c r="T179" s="208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09" t="s">
        <v>185</v>
      </c>
      <c r="AT179" s="209" t="s">
        <v>181</v>
      </c>
      <c r="AU179" s="209" t="s">
        <v>77</v>
      </c>
      <c r="AY179" s="19" t="s">
        <v>180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9" t="s">
        <v>77</v>
      </c>
      <c r="BK179" s="210">
        <f>ROUND(I179*H179,2)</f>
        <v>0</v>
      </c>
      <c r="BL179" s="19" t="s">
        <v>185</v>
      </c>
      <c r="BM179" s="209" t="s">
        <v>945</v>
      </c>
    </row>
    <row r="180" s="2" customFormat="1" ht="16.5" customHeight="1">
      <c r="A180" s="40"/>
      <c r="B180" s="41"/>
      <c r="C180" s="198" t="s">
        <v>630</v>
      </c>
      <c r="D180" s="198" t="s">
        <v>181</v>
      </c>
      <c r="E180" s="199" t="s">
        <v>2624</v>
      </c>
      <c r="F180" s="200" t="s">
        <v>2625</v>
      </c>
      <c r="G180" s="201" t="s">
        <v>716</v>
      </c>
      <c r="H180" s="202">
        <v>13</v>
      </c>
      <c r="I180" s="203"/>
      <c r="J180" s="204">
        <f>ROUND(I180*H180,2)</f>
        <v>0</v>
      </c>
      <c r="K180" s="200" t="s">
        <v>19</v>
      </c>
      <c r="L180" s="46"/>
      <c r="M180" s="205" t="s">
        <v>19</v>
      </c>
      <c r="N180" s="206" t="s">
        <v>40</v>
      </c>
      <c r="O180" s="86"/>
      <c r="P180" s="207">
        <f>O180*H180</f>
        <v>0</v>
      </c>
      <c r="Q180" s="207">
        <v>0</v>
      </c>
      <c r="R180" s="207">
        <f>Q180*H180</f>
        <v>0</v>
      </c>
      <c r="S180" s="207">
        <v>0</v>
      </c>
      <c r="T180" s="208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09" t="s">
        <v>185</v>
      </c>
      <c r="AT180" s="209" t="s">
        <v>181</v>
      </c>
      <c r="AU180" s="209" t="s">
        <v>77</v>
      </c>
      <c r="AY180" s="19" t="s">
        <v>180</v>
      </c>
      <c r="BE180" s="210">
        <f>IF(N180="základní",J180,0)</f>
        <v>0</v>
      </c>
      <c r="BF180" s="210">
        <f>IF(N180="snížená",J180,0)</f>
        <v>0</v>
      </c>
      <c r="BG180" s="210">
        <f>IF(N180="zákl. přenesená",J180,0)</f>
        <v>0</v>
      </c>
      <c r="BH180" s="210">
        <f>IF(N180="sníž. přenesená",J180,0)</f>
        <v>0</v>
      </c>
      <c r="BI180" s="210">
        <f>IF(N180="nulová",J180,0)</f>
        <v>0</v>
      </c>
      <c r="BJ180" s="19" t="s">
        <v>77</v>
      </c>
      <c r="BK180" s="210">
        <f>ROUND(I180*H180,2)</f>
        <v>0</v>
      </c>
      <c r="BL180" s="19" t="s">
        <v>185</v>
      </c>
      <c r="BM180" s="209" t="s">
        <v>951</v>
      </c>
    </row>
    <row r="181" s="2" customFormat="1" ht="16.5" customHeight="1">
      <c r="A181" s="40"/>
      <c r="B181" s="41"/>
      <c r="C181" s="198" t="s">
        <v>912</v>
      </c>
      <c r="D181" s="198" t="s">
        <v>181</v>
      </c>
      <c r="E181" s="199" t="s">
        <v>2626</v>
      </c>
      <c r="F181" s="200" t="s">
        <v>2627</v>
      </c>
      <c r="G181" s="201" t="s">
        <v>1556</v>
      </c>
      <c r="H181" s="202">
        <v>79</v>
      </c>
      <c r="I181" s="203"/>
      <c r="J181" s="204">
        <f>ROUND(I181*H181,2)</f>
        <v>0</v>
      </c>
      <c r="K181" s="200" t="s">
        <v>19</v>
      </c>
      <c r="L181" s="46"/>
      <c r="M181" s="205" t="s">
        <v>19</v>
      </c>
      <c r="N181" s="206" t="s">
        <v>40</v>
      </c>
      <c r="O181" s="86"/>
      <c r="P181" s="207">
        <f>O181*H181</f>
        <v>0</v>
      </c>
      <c r="Q181" s="207">
        <v>0</v>
      </c>
      <c r="R181" s="207">
        <f>Q181*H181</f>
        <v>0</v>
      </c>
      <c r="S181" s="207">
        <v>0</v>
      </c>
      <c r="T181" s="208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09" t="s">
        <v>185</v>
      </c>
      <c r="AT181" s="209" t="s">
        <v>181</v>
      </c>
      <c r="AU181" s="209" t="s">
        <v>77</v>
      </c>
      <c r="AY181" s="19" t="s">
        <v>180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9" t="s">
        <v>77</v>
      </c>
      <c r="BK181" s="210">
        <f>ROUND(I181*H181,2)</f>
        <v>0</v>
      </c>
      <c r="BL181" s="19" t="s">
        <v>185</v>
      </c>
      <c r="BM181" s="209" t="s">
        <v>971</v>
      </c>
    </row>
    <row r="182" s="2" customFormat="1" ht="33" customHeight="1">
      <c r="A182" s="40"/>
      <c r="B182" s="41"/>
      <c r="C182" s="198" t="s">
        <v>637</v>
      </c>
      <c r="D182" s="198" t="s">
        <v>181</v>
      </c>
      <c r="E182" s="199" t="s">
        <v>2628</v>
      </c>
      <c r="F182" s="200" t="s">
        <v>2629</v>
      </c>
      <c r="G182" s="201" t="s">
        <v>716</v>
      </c>
      <c r="H182" s="202">
        <v>21</v>
      </c>
      <c r="I182" s="203"/>
      <c r="J182" s="204">
        <f>ROUND(I182*H182,2)</f>
        <v>0</v>
      </c>
      <c r="K182" s="200" t="s">
        <v>19</v>
      </c>
      <c r="L182" s="46"/>
      <c r="M182" s="205" t="s">
        <v>19</v>
      </c>
      <c r="N182" s="206" t="s">
        <v>40</v>
      </c>
      <c r="O182" s="86"/>
      <c r="P182" s="207">
        <f>O182*H182</f>
        <v>0</v>
      </c>
      <c r="Q182" s="207">
        <v>0</v>
      </c>
      <c r="R182" s="207">
        <f>Q182*H182</f>
        <v>0</v>
      </c>
      <c r="S182" s="207">
        <v>0</v>
      </c>
      <c r="T182" s="208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09" t="s">
        <v>185</v>
      </c>
      <c r="AT182" s="209" t="s">
        <v>181</v>
      </c>
      <c r="AU182" s="209" t="s">
        <v>77</v>
      </c>
      <c r="AY182" s="19" t="s">
        <v>180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9" t="s">
        <v>77</v>
      </c>
      <c r="BK182" s="210">
        <f>ROUND(I182*H182,2)</f>
        <v>0</v>
      </c>
      <c r="BL182" s="19" t="s">
        <v>185</v>
      </c>
      <c r="BM182" s="209" t="s">
        <v>978</v>
      </c>
    </row>
    <row r="183" s="2" customFormat="1" ht="16.5" customHeight="1">
      <c r="A183" s="40"/>
      <c r="B183" s="41"/>
      <c r="C183" s="198" t="s">
        <v>926</v>
      </c>
      <c r="D183" s="198" t="s">
        <v>181</v>
      </c>
      <c r="E183" s="199" t="s">
        <v>2630</v>
      </c>
      <c r="F183" s="200" t="s">
        <v>2631</v>
      </c>
      <c r="G183" s="201" t="s">
        <v>1556</v>
      </c>
      <c r="H183" s="202">
        <v>5</v>
      </c>
      <c r="I183" s="203"/>
      <c r="J183" s="204">
        <f>ROUND(I183*H183,2)</f>
        <v>0</v>
      </c>
      <c r="K183" s="200" t="s">
        <v>19</v>
      </c>
      <c r="L183" s="46"/>
      <c r="M183" s="205" t="s">
        <v>19</v>
      </c>
      <c r="N183" s="206" t="s">
        <v>40</v>
      </c>
      <c r="O183" s="86"/>
      <c r="P183" s="207">
        <f>O183*H183</f>
        <v>0</v>
      </c>
      <c r="Q183" s="207">
        <v>0</v>
      </c>
      <c r="R183" s="207">
        <f>Q183*H183</f>
        <v>0</v>
      </c>
      <c r="S183" s="207">
        <v>0</v>
      </c>
      <c r="T183" s="208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09" t="s">
        <v>185</v>
      </c>
      <c r="AT183" s="209" t="s">
        <v>181</v>
      </c>
      <c r="AU183" s="209" t="s">
        <v>77</v>
      </c>
      <c r="AY183" s="19" t="s">
        <v>180</v>
      </c>
      <c r="BE183" s="210">
        <f>IF(N183="základní",J183,0)</f>
        <v>0</v>
      </c>
      <c r="BF183" s="210">
        <f>IF(N183="snížená",J183,0)</f>
        <v>0</v>
      </c>
      <c r="BG183" s="210">
        <f>IF(N183="zákl. přenesená",J183,0)</f>
        <v>0</v>
      </c>
      <c r="BH183" s="210">
        <f>IF(N183="sníž. přenesená",J183,0)</f>
        <v>0</v>
      </c>
      <c r="BI183" s="210">
        <f>IF(N183="nulová",J183,0)</f>
        <v>0</v>
      </c>
      <c r="BJ183" s="19" t="s">
        <v>77</v>
      </c>
      <c r="BK183" s="210">
        <f>ROUND(I183*H183,2)</f>
        <v>0</v>
      </c>
      <c r="BL183" s="19" t="s">
        <v>185</v>
      </c>
      <c r="BM183" s="209" t="s">
        <v>819</v>
      </c>
    </row>
    <row r="184" s="2" customFormat="1" ht="16.5" customHeight="1">
      <c r="A184" s="40"/>
      <c r="B184" s="41"/>
      <c r="C184" s="198" t="s">
        <v>647</v>
      </c>
      <c r="D184" s="198" t="s">
        <v>181</v>
      </c>
      <c r="E184" s="199" t="s">
        <v>2632</v>
      </c>
      <c r="F184" s="200" t="s">
        <v>2633</v>
      </c>
      <c r="G184" s="201" t="s">
        <v>1556</v>
      </c>
      <c r="H184" s="202">
        <v>1</v>
      </c>
      <c r="I184" s="203"/>
      <c r="J184" s="204">
        <f>ROUND(I184*H184,2)</f>
        <v>0</v>
      </c>
      <c r="K184" s="200" t="s">
        <v>19</v>
      </c>
      <c r="L184" s="46"/>
      <c r="M184" s="205" t="s">
        <v>19</v>
      </c>
      <c r="N184" s="206" t="s">
        <v>40</v>
      </c>
      <c r="O184" s="86"/>
      <c r="P184" s="207">
        <f>O184*H184</f>
        <v>0</v>
      </c>
      <c r="Q184" s="207">
        <v>0</v>
      </c>
      <c r="R184" s="207">
        <f>Q184*H184</f>
        <v>0</v>
      </c>
      <c r="S184" s="207">
        <v>0</v>
      </c>
      <c r="T184" s="208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09" t="s">
        <v>185</v>
      </c>
      <c r="AT184" s="209" t="s">
        <v>181</v>
      </c>
      <c r="AU184" s="209" t="s">
        <v>77</v>
      </c>
      <c r="AY184" s="19" t="s">
        <v>180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9" t="s">
        <v>77</v>
      </c>
      <c r="BK184" s="210">
        <f>ROUND(I184*H184,2)</f>
        <v>0</v>
      </c>
      <c r="BL184" s="19" t="s">
        <v>185</v>
      </c>
      <c r="BM184" s="209" t="s">
        <v>987</v>
      </c>
    </row>
    <row r="185" s="2" customFormat="1" ht="16.5" customHeight="1">
      <c r="A185" s="40"/>
      <c r="B185" s="41"/>
      <c r="C185" s="198" t="s">
        <v>935</v>
      </c>
      <c r="D185" s="198" t="s">
        <v>181</v>
      </c>
      <c r="E185" s="199" t="s">
        <v>2634</v>
      </c>
      <c r="F185" s="200" t="s">
        <v>2635</v>
      </c>
      <c r="G185" s="201" t="s">
        <v>1556</v>
      </c>
      <c r="H185" s="202">
        <v>4</v>
      </c>
      <c r="I185" s="203"/>
      <c r="J185" s="204">
        <f>ROUND(I185*H185,2)</f>
        <v>0</v>
      </c>
      <c r="K185" s="200" t="s">
        <v>19</v>
      </c>
      <c r="L185" s="46"/>
      <c r="M185" s="205" t="s">
        <v>19</v>
      </c>
      <c r="N185" s="206" t="s">
        <v>40</v>
      </c>
      <c r="O185" s="86"/>
      <c r="P185" s="207">
        <f>O185*H185</f>
        <v>0</v>
      </c>
      <c r="Q185" s="207">
        <v>0</v>
      </c>
      <c r="R185" s="207">
        <f>Q185*H185</f>
        <v>0</v>
      </c>
      <c r="S185" s="207">
        <v>0</v>
      </c>
      <c r="T185" s="208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09" t="s">
        <v>185</v>
      </c>
      <c r="AT185" s="209" t="s">
        <v>181</v>
      </c>
      <c r="AU185" s="209" t="s">
        <v>77</v>
      </c>
      <c r="AY185" s="19" t="s">
        <v>180</v>
      </c>
      <c r="BE185" s="210">
        <f>IF(N185="základní",J185,0)</f>
        <v>0</v>
      </c>
      <c r="BF185" s="210">
        <f>IF(N185="snížená",J185,0)</f>
        <v>0</v>
      </c>
      <c r="BG185" s="210">
        <f>IF(N185="zákl. přenesená",J185,0)</f>
        <v>0</v>
      </c>
      <c r="BH185" s="210">
        <f>IF(N185="sníž. přenesená",J185,0)</f>
        <v>0</v>
      </c>
      <c r="BI185" s="210">
        <f>IF(N185="nulová",J185,0)</f>
        <v>0</v>
      </c>
      <c r="BJ185" s="19" t="s">
        <v>77</v>
      </c>
      <c r="BK185" s="210">
        <f>ROUND(I185*H185,2)</f>
        <v>0</v>
      </c>
      <c r="BL185" s="19" t="s">
        <v>185</v>
      </c>
      <c r="BM185" s="209" t="s">
        <v>994</v>
      </c>
    </row>
    <row r="186" s="2" customFormat="1" ht="24.15" customHeight="1">
      <c r="A186" s="40"/>
      <c r="B186" s="41"/>
      <c r="C186" s="198" t="s">
        <v>942</v>
      </c>
      <c r="D186" s="198" t="s">
        <v>181</v>
      </c>
      <c r="E186" s="199" t="s">
        <v>2636</v>
      </c>
      <c r="F186" s="200" t="s">
        <v>2637</v>
      </c>
      <c r="G186" s="201" t="s">
        <v>1701</v>
      </c>
      <c r="H186" s="202">
        <v>1</v>
      </c>
      <c r="I186" s="203"/>
      <c r="J186" s="204">
        <f>ROUND(I186*H186,2)</f>
        <v>0</v>
      </c>
      <c r="K186" s="200" t="s">
        <v>19</v>
      </c>
      <c r="L186" s="46"/>
      <c r="M186" s="205" t="s">
        <v>19</v>
      </c>
      <c r="N186" s="206" t="s">
        <v>40</v>
      </c>
      <c r="O186" s="86"/>
      <c r="P186" s="207">
        <f>O186*H186</f>
        <v>0</v>
      </c>
      <c r="Q186" s="207">
        <v>0</v>
      </c>
      <c r="R186" s="207">
        <f>Q186*H186</f>
        <v>0</v>
      </c>
      <c r="S186" s="207">
        <v>0</v>
      </c>
      <c r="T186" s="208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09" t="s">
        <v>185</v>
      </c>
      <c r="AT186" s="209" t="s">
        <v>181</v>
      </c>
      <c r="AU186" s="209" t="s">
        <v>77</v>
      </c>
      <c r="AY186" s="19" t="s">
        <v>180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9" t="s">
        <v>77</v>
      </c>
      <c r="BK186" s="210">
        <f>ROUND(I186*H186,2)</f>
        <v>0</v>
      </c>
      <c r="BL186" s="19" t="s">
        <v>185</v>
      </c>
      <c r="BM186" s="209" t="s">
        <v>1001</v>
      </c>
    </row>
    <row r="187" s="2" customFormat="1" ht="16.5" customHeight="1">
      <c r="A187" s="40"/>
      <c r="B187" s="41"/>
      <c r="C187" s="198" t="s">
        <v>753</v>
      </c>
      <c r="D187" s="198" t="s">
        <v>181</v>
      </c>
      <c r="E187" s="199" t="s">
        <v>2638</v>
      </c>
      <c r="F187" s="200" t="s">
        <v>2639</v>
      </c>
      <c r="G187" s="201" t="s">
        <v>1556</v>
      </c>
      <c r="H187" s="202">
        <v>2</v>
      </c>
      <c r="I187" s="203"/>
      <c r="J187" s="204">
        <f>ROUND(I187*H187,2)</f>
        <v>0</v>
      </c>
      <c r="K187" s="200" t="s">
        <v>19</v>
      </c>
      <c r="L187" s="46"/>
      <c r="M187" s="205" t="s">
        <v>19</v>
      </c>
      <c r="N187" s="206" t="s">
        <v>40</v>
      </c>
      <c r="O187" s="86"/>
      <c r="P187" s="207">
        <f>O187*H187</f>
        <v>0</v>
      </c>
      <c r="Q187" s="207">
        <v>0</v>
      </c>
      <c r="R187" s="207">
        <f>Q187*H187</f>
        <v>0</v>
      </c>
      <c r="S187" s="207">
        <v>0</v>
      </c>
      <c r="T187" s="208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09" t="s">
        <v>185</v>
      </c>
      <c r="AT187" s="209" t="s">
        <v>181</v>
      </c>
      <c r="AU187" s="209" t="s">
        <v>77</v>
      </c>
      <c r="AY187" s="19" t="s">
        <v>180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9" t="s">
        <v>77</v>
      </c>
      <c r="BK187" s="210">
        <f>ROUND(I187*H187,2)</f>
        <v>0</v>
      </c>
      <c r="BL187" s="19" t="s">
        <v>185</v>
      </c>
      <c r="BM187" s="209" t="s">
        <v>1008</v>
      </c>
    </row>
    <row r="188" s="2" customFormat="1" ht="49.05" customHeight="1">
      <c r="A188" s="40"/>
      <c r="B188" s="41"/>
      <c r="C188" s="198" t="s">
        <v>669</v>
      </c>
      <c r="D188" s="198" t="s">
        <v>181</v>
      </c>
      <c r="E188" s="199" t="s">
        <v>2640</v>
      </c>
      <c r="F188" s="200" t="s">
        <v>2641</v>
      </c>
      <c r="G188" s="201" t="s">
        <v>385</v>
      </c>
      <c r="H188" s="202">
        <v>40</v>
      </c>
      <c r="I188" s="203"/>
      <c r="J188" s="204">
        <f>ROUND(I188*H188,2)</f>
        <v>0</v>
      </c>
      <c r="K188" s="200" t="s">
        <v>19</v>
      </c>
      <c r="L188" s="46"/>
      <c r="M188" s="205" t="s">
        <v>19</v>
      </c>
      <c r="N188" s="206" t="s">
        <v>40</v>
      </c>
      <c r="O188" s="86"/>
      <c r="P188" s="207">
        <f>O188*H188</f>
        <v>0</v>
      </c>
      <c r="Q188" s="207">
        <v>0</v>
      </c>
      <c r="R188" s="207">
        <f>Q188*H188</f>
        <v>0</v>
      </c>
      <c r="S188" s="207">
        <v>0</v>
      </c>
      <c r="T188" s="208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09" t="s">
        <v>185</v>
      </c>
      <c r="AT188" s="209" t="s">
        <v>181</v>
      </c>
      <c r="AU188" s="209" t="s">
        <v>77</v>
      </c>
      <c r="AY188" s="19" t="s">
        <v>180</v>
      </c>
      <c r="BE188" s="210">
        <f>IF(N188="základní",J188,0)</f>
        <v>0</v>
      </c>
      <c r="BF188" s="210">
        <f>IF(N188="snížená",J188,0)</f>
        <v>0</v>
      </c>
      <c r="BG188" s="210">
        <f>IF(N188="zákl. přenesená",J188,0)</f>
        <v>0</v>
      </c>
      <c r="BH188" s="210">
        <f>IF(N188="sníž. přenesená",J188,0)</f>
        <v>0</v>
      </c>
      <c r="BI188" s="210">
        <f>IF(N188="nulová",J188,0)</f>
        <v>0</v>
      </c>
      <c r="BJ188" s="19" t="s">
        <v>77</v>
      </c>
      <c r="BK188" s="210">
        <f>ROUND(I188*H188,2)</f>
        <v>0</v>
      </c>
      <c r="BL188" s="19" t="s">
        <v>185</v>
      </c>
      <c r="BM188" s="209" t="s">
        <v>1013</v>
      </c>
    </row>
    <row r="189" s="2" customFormat="1" ht="44.25" customHeight="1">
      <c r="A189" s="40"/>
      <c r="B189" s="41"/>
      <c r="C189" s="198" t="s">
        <v>975</v>
      </c>
      <c r="D189" s="198" t="s">
        <v>181</v>
      </c>
      <c r="E189" s="199" t="s">
        <v>2642</v>
      </c>
      <c r="F189" s="200" t="s">
        <v>2643</v>
      </c>
      <c r="G189" s="201" t="s">
        <v>385</v>
      </c>
      <c r="H189" s="202">
        <v>110</v>
      </c>
      <c r="I189" s="203"/>
      <c r="J189" s="204">
        <f>ROUND(I189*H189,2)</f>
        <v>0</v>
      </c>
      <c r="K189" s="200" t="s">
        <v>19</v>
      </c>
      <c r="L189" s="46"/>
      <c r="M189" s="205" t="s">
        <v>19</v>
      </c>
      <c r="N189" s="206" t="s">
        <v>40</v>
      </c>
      <c r="O189" s="86"/>
      <c r="P189" s="207">
        <f>O189*H189</f>
        <v>0</v>
      </c>
      <c r="Q189" s="207">
        <v>0</v>
      </c>
      <c r="R189" s="207">
        <f>Q189*H189</f>
        <v>0</v>
      </c>
      <c r="S189" s="207">
        <v>0</v>
      </c>
      <c r="T189" s="208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09" t="s">
        <v>185</v>
      </c>
      <c r="AT189" s="209" t="s">
        <v>181</v>
      </c>
      <c r="AU189" s="209" t="s">
        <v>77</v>
      </c>
      <c r="AY189" s="19" t="s">
        <v>180</v>
      </c>
      <c r="BE189" s="210">
        <f>IF(N189="základní",J189,0)</f>
        <v>0</v>
      </c>
      <c r="BF189" s="210">
        <f>IF(N189="snížená",J189,0)</f>
        <v>0</v>
      </c>
      <c r="BG189" s="210">
        <f>IF(N189="zákl. přenesená",J189,0)</f>
        <v>0</v>
      </c>
      <c r="BH189" s="210">
        <f>IF(N189="sníž. přenesená",J189,0)</f>
        <v>0</v>
      </c>
      <c r="BI189" s="210">
        <f>IF(N189="nulová",J189,0)</f>
        <v>0</v>
      </c>
      <c r="BJ189" s="19" t="s">
        <v>77</v>
      </c>
      <c r="BK189" s="210">
        <f>ROUND(I189*H189,2)</f>
        <v>0</v>
      </c>
      <c r="BL189" s="19" t="s">
        <v>185</v>
      </c>
      <c r="BM189" s="209" t="s">
        <v>1017</v>
      </c>
    </row>
    <row r="190" s="2" customFormat="1" ht="24.15" customHeight="1">
      <c r="A190" s="40"/>
      <c r="B190" s="41"/>
      <c r="C190" s="198" t="s">
        <v>980</v>
      </c>
      <c r="D190" s="198" t="s">
        <v>181</v>
      </c>
      <c r="E190" s="199" t="s">
        <v>2644</v>
      </c>
      <c r="F190" s="200" t="s">
        <v>2645</v>
      </c>
      <c r="G190" s="201" t="s">
        <v>307</v>
      </c>
      <c r="H190" s="202">
        <v>0.5</v>
      </c>
      <c r="I190" s="203"/>
      <c r="J190" s="204">
        <f>ROUND(I190*H190,2)</f>
        <v>0</v>
      </c>
      <c r="K190" s="200" t="s">
        <v>19</v>
      </c>
      <c r="L190" s="46"/>
      <c r="M190" s="205" t="s">
        <v>19</v>
      </c>
      <c r="N190" s="206" t="s">
        <v>40</v>
      </c>
      <c r="O190" s="86"/>
      <c r="P190" s="207">
        <f>O190*H190</f>
        <v>0</v>
      </c>
      <c r="Q190" s="207">
        <v>0</v>
      </c>
      <c r="R190" s="207">
        <f>Q190*H190</f>
        <v>0</v>
      </c>
      <c r="S190" s="207">
        <v>0</v>
      </c>
      <c r="T190" s="208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09" t="s">
        <v>185</v>
      </c>
      <c r="AT190" s="209" t="s">
        <v>181</v>
      </c>
      <c r="AU190" s="209" t="s">
        <v>77</v>
      </c>
      <c r="AY190" s="19" t="s">
        <v>180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9" t="s">
        <v>77</v>
      </c>
      <c r="BK190" s="210">
        <f>ROUND(I190*H190,2)</f>
        <v>0</v>
      </c>
      <c r="BL190" s="19" t="s">
        <v>185</v>
      </c>
      <c r="BM190" s="209" t="s">
        <v>1052</v>
      </c>
    </row>
    <row r="191" s="2" customFormat="1" ht="37.8" customHeight="1">
      <c r="A191" s="40"/>
      <c r="B191" s="41"/>
      <c r="C191" s="198" t="s">
        <v>984</v>
      </c>
      <c r="D191" s="198" t="s">
        <v>181</v>
      </c>
      <c r="E191" s="199" t="s">
        <v>2646</v>
      </c>
      <c r="F191" s="200" t="s">
        <v>2647</v>
      </c>
      <c r="G191" s="201" t="s">
        <v>385</v>
      </c>
      <c r="H191" s="202">
        <v>25</v>
      </c>
      <c r="I191" s="203"/>
      <c r="J191" s="204">
        <f>ROUND(I191*H191,2)</f>
        <v>0</v>
      </c>
      <c r="K191" s="200" t="s">
        <v>19</v>
      </c>
      <c r="L191" s="46"/>
      <c r="M191" s="205" t="s">
        <v>19</v>
      </c>
      <c r="N191" s="206" t="s">
        <v>40</v>
      </c>
      <c r="O191" s="86"/>
      <c r="P191" s="207">
        <f>O191*H191</f>
        <v>0</v>
      </c>
      <c r="Q191" s="207">
        <v>0</v>
      </c>
      <c r="R191" s="207">
        <f>Q191*H191</f>
        <v>0</v>
      </c>
      <c r="S191" s="207">
        <v>0</v>
      </c>
      <c r="T191" s="208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09" t="s">
        <v>185</v>
      </c>
      <c r="AT191" s="209" t="s">
        <v>181</v>
      </c>
      <c r="AU191" s="209" t="s">
        <v>77</v>
      </c>
      <c r="AY191" s="19" t="s">
        <v>180</v>
      </c>
      <c r="BE191" s="210">
        <f>IF(N191="základní",J191,0)</f>
        <v>0</v>
      </c>
      <c r="BF191" s="210">
        <f>IF(N191="snížená",J191,0)</f>
        <v>0</v>
      </c>
      <c r="BG191" s="210">
        <f>IF(N191="zákl. přenesená",J191,0)</f>
        <v>0</v>
      </c>
      <c r="BH191" s="210">
        <f>IF(N191="sníž. přenesená",J191,0)</f>
        <v>0</v>
      </c>
      <c r="BI191" s="210">
        <f>IF(N191="nulová",J191,0)</f>
        <v>0</v>
      </c>
      <c r="BJ191" s="19" t="s">
        <v>77</v>
      </c>
      <c r="BK191" s="210">
        <f>ROUND(I191*H191,2)</f>
        <v>0</v>
      </c>
      <c r="BL191" s="19" t="s">
        <v>185</v>
      </c>
      <c r="BM191" s="209" t="s">
        <v>1544</v>
      </c>
    </row>
    <row r="192" s="2" customFormat="1" ht="78" customHeight="1">
      <c r="A192" s="40"/>
      <c r="B192" s="41"/>
      <c r="C192" s="198" t="s">
        <v>705</v>
      </c>
      <c r="D192" s="198" t="s">
        <v>181</v>
      </c>
      <c r="E192" s="199" t="s">
        <v>2648</v>
      </c>
      <c r="F192" s="200" t="s">
        <v>2649</v>
      </c>
      <c r="G192" s="201" t="s">
        <v>385</v>
      </c>
      <c r="H192" s="202">
        <v>150</v>
      </c>
      <c r="I192" s="203"/>
      <c r="J192" s="204">
        <f>ROUND(I192*H192,2)</f>
        <v>0</v>
      </c>
      <c r="K192" s="200" t="s">
        <v>19</v>
      </c>
      <c r="L192" s="46"/>
      <c r="M192" s="205" t="s">
        <v>19</v>
      </c>
      <c r="N192" s="206" t="s">
        <v>40</v>
      </c>
      <c r="O192" s="86"/>
      <c r="P192" s="207">
        <f>O192*H192</f>
        <v>0</v>
      </c>
      <c r="Q192" s="207">
        <v>0</v>
      </c>
      <c r="R192" s="207">
        <f>Q192*H192</f>
        <v>0</v>
      </c>
      <c r="S192" s="207">
        <v>0</v>
      </c>
      <c r="T192" s="208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09" t="s">
        <v>185</v>
      </c>
      <c r="AT192" s="209" t="s">
        <v>181</v>
      </c>
      <c r="AU192" s="209" t="s">
        <v>77</v>
      </c>
      <c r="AY192" s="19" t="s">
        <v>180</v>
      </c>
      <c r="BE192" s="210">
        <f>IF(N192="základní",J192,0)</f>
        <v>0</v>
      </c>
      <c r="BF192" s="210">
        <f>IF(N192="snížená",J192,0)</f>
        <v>0</v>
      </c>
      <c r="BG192" s="210">
        <f>IF(N192="zákl. přenesená",J192,0)</f>
        <v>0</v>
      </c>
      <c r="BH192" s="210">
        <f>IF(N192="sníž. přenesená",J192,0)</f>
        <v>0</v>
      </c>
      <c r="BI192" s="210">
        <f>IF(N192="nulová",J192,0)</f>
        <v>0</v>
      </c>
      <c r="BJ192" s="19" t="s">
        <v>77</v>
      </c>
      <c r="BK192" s="210">
        <f>ROUND(I192*H192,2)</f>
        <v>0</v>
      </c>
      <c r="BL192" s="19" t="s">
        <v>185</v>
      </c>
      <c r="BM192" s="209" t="s">
        <v>1059</v>
      </c>
    </row>
    <row r="193" s="2" customFormat="1" ht="24.15" customHeight="1">
      <c r="A193" s="40"/>
      <c r="B193" s="41"/>
      <c r="C193" s="198" t="s">
        <v>998</v>
      </c>
      <c r="D193" s="198" t="s">
        <v>181</v>
      </c>
      <c r="E193" s="199" t="s">
        <v>2650</v>
      </c>
      <c r="F193" s="200" t="s">
        <v>2651</v>
      </c>
      <c r="G193" s="201" t="s">
        <v>385</v>
      </c>
      <c r="H193" s="202">
        <v>150</v>
      </c>
      <c r="I193" s="203"/>
      <c r="J193" s="204">
        <f>ROUND(I193*H193,2)</f>
        <v>0</v>
      </c>
      <c r="K193" s="200" t="s">
        <v>19</v>
      </c>
      <c r="L193" s="46"/>
      <c r="M193" s="205" t="s">
        <v>19</v>
      </c>
      <c r="N193" s="206" t="s">
        <v>40</v>
      </c>
      <c r="O193" s="86"/>
      <c r="P193" s="207">
        <f>O193*H193</f>
        <v>0</v>
      </c>
      <c r="Q193" s="207">
        <v>0</v>
      </c>
      <c r="R193" s="207">
        <f>Q193*H193</f>
        <v>0</v>
      </c>
      <c r="S193" s="207">
        <v>0</v>
      </c>
      <c r="T193" s="208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09" t="s">
        <v>185</v>
      </c>
      <c r="AT193" s="209" t="s">
        <v>181</v>
      </c>
      <c r="AU193" s="209" t="s">
        <v>77</v>
      </c>
      <c r="AY193" s="19" t="s">
        <v>180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9" t="s">
        <v>77</v>
      </c>
      <c r="BK193" s="210">
        <f>ROUND(I193*H193,2)</f>
        <v>0</v>
      </c>
      <c r="BL193" s="19" t="s">
        <v>185</v>
      </c>
      <c r="BM193" s="209" t="s">
        <v>1064</v>
      </c>
    </row>
    <row r="194" s="2" customFormat="1" ht="49.05" customHeight="1">
      <c r="A194" s="40"/>
      <c r="B194" s="41"/>
      <c r="C194" s="198" t="s">
        <v>711</v>
      </c>
      <c r="D194" s="198" t="s">
        <v>181</v>
      </c>
      <c r="E194" s="199" t="s">
        <v>2652</v>
      </c>
      <c r="F194" s="200" t="s">
        <v>2653</v>
      </c>
      <c r="G194" s="201" t="s">
        <v>1556</v>
      </c>
      <c r="H194" s="202">
        <v>15</v>
      </c>
      <c r="I194" s="203"/>
      <c r="J194" s="204">
        <f>ROUND(I194*H194,2)</f>
        <v>0</v>
      </c>
      <c r="K194" s="200" t="s">
        <v>19</v>
      </c>
      <c r="L194" s="46"/>
      <c r="M194" s="205" t="s">
        <v>19</v>
      </c>
      <c r="N194" s="206" t="s">
        <v>40</v>
      </c>
      <c r="O194" s="86"/>
      <c r="P194" s="207">
        <f>O194*H194</f>
        <v>0</v>
      </c>
      <c r="Q194" s="207">
        <v>0</v>
      </c>
      <c r="R194" s="207">
        <f>Q194*H194</f>
        <v>0</v>
      </c>
      <c r="S194" s="207">
        <v>0</v>
      </c>
      <c r="T194" s="208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09" t="s">
        <v>185</v>
      </c>
      <c r="AT194" s="209" t="s">
        <v>181</v>
      </c>
      <c r="AU194" s="209" t="s">
        <v>77</v>
      </c>
      <c r="AY194" s="19" t="s">
        <v>180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9" t="s">
        <v>77</v>
      </c>
      <c r="BK194" s="210">
        <f>ROUND(I194*H194,2)</f>
        <v>0</v>
      </c>
      <c r="BL194" s="19" t="s">
        <v>185</v>
      </c>
      <c r="BM194" s="209" t="s">
        <v>1077</v>
      </c>
    </row>
    <row r="195" s="2" customFormat="1" ht="37.8" customHeight="1">
      <c r="A195" s="40"/>
      <c r="B195" s="41"/>
      <c r="C195" s="198" t="s">
        <v>1010</v>
      </c>
      <c r="D195" s="198" t="s">
        <v>181</v>
      </c>
      <c r="E195" s="199" t="s">
        <v>2654</v>
      </c>
      <c r="F195" s="200" t="s">
        <v>2655</v>
      </c>
      <c r="G195" s="201" t="s">
        <v>1556</v>
      </c>
      <c r="H195" s="202">
        <v>15</v>
      </c>
      <c r="I195" s="203"/>
      <c r="J195" s="204">
        <f>ROUND(I195*H195,2)</f>
        <v>0</v>
      </c>
      <c r="K195" s="200" t="s">
        <v>19</v>
      </c>
      <c r="L195" s="46"/>
      <c r="M195" s="205" t="s">
        <v>19</v>
      </c>
      <c r="N195" s="206" t="s">
        <v>40</v>
      </c>
      <c r="O195" s="86"/>
      <c r="P195" s="207">
        <f>O195*H195</f>
        <v>0</v>
      </c>
      <c r="Q195" s="207">
        <v>0</v>
      </c>
      <c r="R195" s="207">
        <f>Q195*H195</f>
        <v>0</v>
      </c>
      <c r="S195" s="207">
        <v>0</v>
      </c>
      <c r="T195" s="208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09" t="s">
        <v>185</v>
      </c>
      <c r="AT195" s="209" t="s">
        <v>181</v>
      </c>
      <c r="AU195" s="209" t="s">
        <v>77</v>
      </c>
      <c r="AY195" s="19" t="s">
        <v>180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9" t="s">
        <v>77</v>
      </c>
      <c r="BK195" s="210">
        <f>ROUND(I195*H195,2)</f>
        <v>0</v>
      </c>
      <c r="BL195" s="19" t="s">
        <v>185</v>
      </c>
      <c r="BM195" s="209" t="s">
        <v>1068</v>
      </c>
    </row>
    <row r="196" s="2" customFormat="1" ht="78" customHeight="1">
      <c r="A196" s="40"/>
      <c r="B196" s="41"/>
      <c r="C196" s="198" t="s">
        <v>717</v>
      </c>
      <c r="D196" s="198" t="s">
        <v>181</v>
      </c>
      <c r="E196" s="199" t="s">
        <v>2656</v>
      </c>
      <c r="F196" s="200" t="s">
        <v>2657</v>
      </c>
      <c r="G196" s="201" t="s">
        <v>385</v>
      </c>
      <c r="H196" s="202">
        <v>10</v>
      </c>
      <c r="I196" s="203"/>
      <c r="J196" s="204">
        <f>ROUND(I196*H196,2)</f>
        <v>0</v>
      </c>
      <c r="K196" s="200" t="s">
        <v>19</v>
      </c>
      <c r="L196" s="46"/>
      <c r="M196" s="205" t="s">
        <v>19</v>
      </c>
      <c r="N196" s="206" t="s">
        <v>40</v>
      </c>
      <c r="O196" s="86"/>
      <c r="P196" s="207">
        <f>O196*H196</f>
        <v>0</v>
      </c>
      <c r="Q196" s="207">
        <v>0</v>
      </c>
      <c r="R196" s="207">
        <f>Q196*H196</f>
        <v>0</v>
      </c>
      <c r="S196" s="207">
        <v>0</v>
      </c>
      <c r="T196" s="208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09" t="s">
        <v>185</v>
      </c>
      <c r="AT196" s="209" t="s">
        <v>181</v>
      </c>
      <c r="AU196" s="209" t="s">
        <v>77</v>
      </c>
      <c r="AY196" s="19" t="s">
        <v>180</v>
      </c>
      <c r="BE196" s="210">
        <f>IF(N196="základní",J196,0)</f>
        <v>0</v>
      </c>
      <c r="BF196" s="210">
        <f>IF(N196="snížená",J196,0)</f>
        <v>0</v>
      </c>
      <c r="BG196" s="210">
        <f>IF(N196="zákl. přenesená",J196,0)</f>
        <v>0</v>
      </c>
      <c r="BH196" s="210">
        <f>IF(N196="sníž. přenesená",J196,0)</f>
        <v>0</v>
      </c>
      <c r="BI196" s="210">
        <f>IF(N196="nulová",J196,0)</f>
        <v>0</v>
      </c>
      <c r="BJ196" s="19" t="s">
        <v>77</v>
      </c>
      <c r="BK196" s="210">
        <f>ROUND(I196*H196,2)</f>
        <v>0</v>
      </c>
      <c r="BL196" s="19" t="s">
        <v>185</v>
      </c>
      <c r="BM196" s="209" t="s">
        <v>1082</v>
      </c>
    </row>
    <row r="197" s="2" customFormat="1" ht="24.15" customHeight="1">
      <c r="A197" s="40"/>
      <c r="B197" s="41"/>
      <c r="C197" s="198" t="s">
        <v>1049</v>
      </c>
      <c r="D197" s="198" t="s">
        <v>181</v>
      </c>
      <c r="E197" s="199" t="s">
        <v>2658</v>
      </c>
      <c r="F197" s="200" t="s">
        <v>2659</v>
      </c>
      <c r="G197" s="201" t="s">
        <v>385</v>
      </c>
      <c r="H197" s="202">
        <v>10</v>
      </c>
      <c r="I197" s="203"/>
      <c r="J197" s="204">
        <f>ROUND(I197*H197,2)</f>
        <v>0</v>
      </c>
      <c r="K197" s="200" t="s">
        <v>19</v>
      </c>
      <c r="L197" s="46"/>
      <c r="M197" s="205" t="s">
        <v>19</v>
      </c>
      <c r="N197" s="206" t="s">
        <v>40</v>
      </c>
      <c r="O197" s="86"/>
      <c r="P197" s="207">
        <f>O197*H197</f>
        <v>0</v>
      </c>
      <c r="Q197" s="207">
        <v>0</v>
      </c>
      <c r="R197" s="207">
        <f>Q197*H197</f>
        <v>0</v>
      </c>
      <c r="S197" s="207">
        <v>0</v>
      </c>
      <c r="T197" s="208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09" t="s">
        <v>185</v>
      </c>
      <c r="AT197" s="209" t="s">
        <v>181</v>
      </c>
      <c r="AU197" s="209" t="s">
        <v>77</v>
      </c>
      <c r="AY197" s="19" t="s">
        <v>180</v>
      </c>
      <c r="BE197" s="210">
        <f>IF(N197="základní",J197,0)</f>
        <v>0</v>
      </c>
      <c r="BF197" s="210">
        <f>IF(N197="snížená",J197,0)</f>
        <v>0</v>
      </c>
      <c r="BG197" s="210">
        <f>IF(N197="zákl. přenesená",J197,0)</f>
        <v>0</v>
      </c>
      <c r="BH197" s="210">
        <f>IF(N197="sníž. přenesená",J197,0)</f>
        <v>0</v>
      </c>
      <c r="BI197" s="210">
        <f>IF(N197="nulová",J197,0)</f>
        <v>0</v>
      </c>
      <c r="BJ197" s="19" t="s">
        <v>77</v>
      </c>
      <c r="BK197" s="210">
        <f>ROUND(I197*H197,2)</f>
        <v>0</v>
      </c>
      <c r="BL197" s="19" t="s">
        <v>185</v>
      </c>
      <c r="BM197" s="209" t="s">
        <v>1095</v>
      </c>
    </row>
    <row r="198" s="2" customFormat="1" ht="24.15" customHeight="1">
      <c r="A198" s="40"/>
      <c r="B198" s="41"/>
      <c r="C198" s="198" t="s">
        <v>721</v>
      </c>
      <c r="D198" s="198" t="s">
        <v>181</v>
      </c>
      <c r="E198" s="199" t="s">
        <v>2660</v>
      </c>
      <c r="F198" s="200" t="s">
        <v>2661</v>
      </c>
      <c r="G198" s="201" t="s">
        <v>385</v>
      </c>
      <c r="H198" s="202">
        <v>2</v>
      </c>
      <c r="I198" s="203"/>
      <c r="J198" s="204">
        <f>ROUND(I198*H198,2)</f>
        <v>0</v>
      </c>
      <c r="K198" s="200" t="s">
        <v>19</v>
      </c>
      <c r="L198" s="46"/>
      <c r="M198" s="205" t="s">
        <v>19</v>
      </c>
      <c r="N198" s="206" t="s">
        <v>40</v>
      </c>
      <c r="O198" s="86"/>
      <c r="P198" s="207">
        <f>O198*H198</f>
        <v>0</v>
      </c>
      <c r="Q198" s="207">
        <v>0</v>
      </c>
      <c r="R198" s="207">
        <f>Q198*H198</f>
        <v>0</v>
      </c>
      <c r="S198" s="207">
        <v>0</v>
      </c>
      <c r="T198" s="208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09" t="s">
        <v>185</v>
      </c>
      <c r="AT198" s="209" t="s">
        <v>181</v>
      </c>
      <c r="AU198" s="209" t="s">
        <v>77</v>
      </c>
      <c r="AY198" s="19" t="s">
        <v>180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9" t="s">
        <v>77</v>
      </c>
      <c r="BK198" s="210">
        <f>ROUND(I198*H198,2)</f>
        <v>0</v>
      </c>
      <c r="BL198" s="19" t="s">
        <v>185</v>
      </c>
      <c r="BM198" s="209" t="s">
        <v>1099</v>
      </c>
    </row>
    <row r="199" s="2" customFormat="1" ht="49.05" customHeight="1">
      <c r="A199" s="40"/>
      <c r="B199" s="41"/>
      <c r="C199" s="198" t="s">
        <v>1061</v>
      </c>
      <c r="D199" s="198" t="s">
        <v>181</v>
      </c>
      <c r="E199" s="199" t="s">
        <v>2662</v>
      </c>
      <c r="F199" s="200" t="s">
        <v>2663</v>
      </c>
      <c r="G199" s="201" t="s">
        <v>385</v>
      </c>
      <c r="H199" s="202">
        <v>120</v>
      </c>
      <c r="I199" s="203"/>
      <c r="J199" s="204">
        <f>ROUND(I199*H199,2)</f>
        <v>0</v>
      </c>
      <c r="K199" s="200" t="s">
        <v>19</v>
      </c>
      <c r="L199" s="46"/>
      <c r="M199" s="205" t="s">
        <v>19</v>
      </c>
      <c r="N199" s="206" t="s">
        <v>40</v>
      </c>
      <c r="O199" s="86"/>
      <c r="P199" s="207">
        <f>O199*H199</f>
        <v>0</v>
      </c>
      <c r="Q199" s="207">
        <v>0</v>
      </c>
      <c r="R199" s="207">
        <f>Q199*H199</f>
        <v>0</v>
      </c>
      <c r="S199" s="207">
        <v>0</v>
      </c>
      <c r="T199" s="208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09" t="s">
        <v>185</v>
      </c>
      <c r="AT199" s="209" t="s">
        <v>181</v>
      </c>
      <c r="AU199" s="209" t="s">
        <v>77</v>
      </c>
      <c r="AY199" s="19" t="s">
        <v>180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9" t="s">
        <v>77</v>
      </c>
      <c r="BK199" s="210">
        <f>ROUND(I199*H199,2)</f>
        <v>0</v>
      </c>
      <c r="BL199" s="19" t="s">
        <v>185</v>
      </c>
      <c r="BM199" s="209" t="s">
        <v>1105</v>
      </c>
    </row>
    <row r="200" s="2" customFormat="1" ht="21.75" customHeight="1">
      <c r="A200" s="40"/>
      <c r="B200" s="41"/>
      <c r="C200" s="198" t="s">
        <v>724</v>
      </c>
      <c r="D200" s="198" t="s">
        <v>181</v>
      </c>
      <c r="E200" s="199" t="s">
        <v>2664</v>
      </c>
      <c r="F200" s="200" t="s">
        <v>2665</v>
      </c>
      <c r="G200" s="201" t="s">
        <v>716</v>
      </c>
      <c r="H200" s="202">
        <v>120</v>
      </c>
      <c r="I200" s="203"/>
      <c r="J200" s="204">
        <f>ROUND(I200*H200,2)</f>
        <v>0</v>
      </c>
      <c r="K200" s="200" t="s">
        <v>19</v>
      </c>
      <c r="L200" s="46"/>
      <c r="M200" s="205" t="s">
        <v>19</v>
      </c>
      <c r="N200" s="206" t="s">
        <v>40</v>
      </c>
      <c r="O200" s="86"/>
      <c r="P200" s="207">
        <f>O200*H200</f>
        <v>0</v>
      </c>
      <c r="Q200" s="207">
        <v>0</v>
      </c>
      <c r="R200" s="207">
        <f>Q200*H200</f>
        <v>0</v>
      </c>
      <c r="S200" s="207">
        <v>0</v>
      </c>
      <c r="T200" s="208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09" t="s">
        <v>185</v>
      </c>
      <c r="AT200" s="209" t="s">
        <v>181</v>
      </c>
      <c r="AU200" s="209" t="s">
        <v>77</v>
      </c>
      <c r="AY200" s="19" t="s">
        <v>180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9" t="s">
        <v>77</v>
      </c>
      <c r="BK200" s="210">
        <f>ROUND(I200*H200,2)</f>
        <v>0</v>
      </c>
      <c r="BL200" s="19" t="s">
        <v>185</v>
      </c>
      <c r="BM200" s="209" t="s">
        <v>1110</v>
      </c>
    </row>
    <row r="201" s="2" customFormat="1" ht="24.15" customHeight="1">
      <c r="A201" s="40"/>
      <c r="B201" s="41"/>
      <c r="C201" s="198" t="s">
        <v>1074</v>
      </c>
      <c r="D201" s="198" t="s">
        <v>181</v>
      </c>
      <c r="E201" s="199" t="s">
        <v>2666</v>
      </c>
      <c r="F201" s="200" t="s">
        <v>2667</v>
      </c>
      <c r="G201" s="201" t="s">
        <v>385</v>
      </c>
      <c r="H201" s="202">
        <v>170</v>
      </c>
      <c r="I201" s="203"/>
      <c r="J201" s="204">
        <f>ROUND(I201*H201,2)</f>
        <v>0</v>
      </c>
      <c r="K201" s="200" t="s">
        <v>19</v>
      </c>
      <c r="L201" s="46"/>
      <c r="M201" s="205" t="s">
        <v>19</v>
      </c>
      <c r="N201" s="206" t="s">
        <v>40</v>
      </c>
      <c r="O201" s="86"/>
      <c r="P201" s="207">
        <f>O201*H201</f>
        <v>0</v>
      </c>
      <c r="Q201" s="207">
        <v>0</v>
      </c>
      <c r="R201" s="207">
        <f>Q201*H201</f>
        <v>0</v>
      </c>
      <c r="S201" s="207">
        <v>0</v>
      </c>
      <c r="T201" s="208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09" t="s">
        <v>185</v>
      </c>
      <c r="AT201" s="209" t="s">
        <v>181</v>
      </c>
      <c r="AU201" s="209" t="s">
        <v>77</v>
      </c>
      <c r="AY201" s="19" t="s">
        <v>180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9" t="s">
        <v>77</v>
      </c>
      <c r="BK201" s="210">
        <f>ROUND(I201*H201,2)</f>
        <v>0</v>
      </c>
      <c r="BL201" s="19" t="s">
        <v>185</v>
      </c>
      <c r="BM201" s="209" t="s">
        <v>1116</v>
      </c>
    </row>
    <row r="202" s="2" customFormat="1" ht="24.15" customHeight="1">
      <c r="A202" s="40"/>
      <c r="B202" s="41"/>
      <c r="C202" s="198" t="s">
        <v>728</v>
      </c>
      <c r="D202" s="198" t="s">
        <v>181</v>
      </c>
      <c r="E202" s="199" t="s">
        <v>2668</v>
      </c>
      <c r="F202" s="200" t="s">
        <v>2669</v>
      </c>
      <c r="G202" s="201" t="s">
        <v>385</v>
      </c>
      <c r="H202" s="202">
        <v>150</v>
      </c>
      <c r="I202" s="203"/>
      <c r="J202" s="204">
        <f>ROUND(I202*H202,2)</f>
        <v>0</v>
      </c>
      <c r="K202" s="200" t="s">
        <v>19</v>
      </c>
      <c r="L202" s="46"/>
      <c r="M202" s="205" t="s">
        <v>19</v>
      </c>
      <c r="N202" s="206" t="s">
        <v>40</v>
      </c>
      <c r="O202" s="86"/>
      <c r="P202" s="207">
        <f>O202*H202</f>
        <v>0</v>
      </c>
      <c r="Q202" s="207">
        <v>0</v>
      </c>
      <c r="R202" s="207">
        <f>Q202*H202</f>
        <v>0</v>
      </c>
      <c r="S202" s="207">
        <v>0</v>
      </c>
      <c r="T202" s="208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09" t="s">
        <v>185</v>
      </c>
      <c r="AT202" s="209" t="s">
        <v>181</v>
      </c>
      <c r="AU202" s="209" t="s">
        <v>77</v>
      </c>
      <c r="AY202" s="19" t="s">
        <v>180</v>
      </c>
      <c r="BE202" s="210">
        <f>IF(N202="základní",J202,0)</f>
        <v>0</v>
      </c>
      <c r="BF202" s="210">
        <f>IF(N202="snížená",J202,0)</f>
        <v>0</v>
      </c>
      <c r="BG202" s="210">
        <f>IF(N202="zákl. přenesená",J202,0)</f>
        <v>0</v>
      </c>
      <c r="BH202" s="210">
        <f>IF(N202="sníž. přenesená",J202,0)</f>
        <v>0</v>
      </c>
      <c r="BI202" s="210">
        <f>IF(N202="nulová",J202,0)</f>
        <v>0</v>
      </c>
      <c r="BJ202" s="19" t="s">
        <v>77</v>
      </c>
      <c r="BK202" s="210">
        <f>ROUND(I202*H202,2)</f>
        <v>0</v>
      </c>
      <c r="BL202" s="19" t="s">
        <v>185</v>
      </c>
      <c r="BM202" s="209" t="s">
        <v>1123</v>
      </c>
    </row>
    <row r="203" s="2" customFormat="1" ht="24.15" customHeight="1">
      <c r="A203" s="40"/>
      <c r="B203" s="41"/>
      <c r="C203" s="198" t="s">
        <v>1092</v>
      </c>
      <c r="D203" s="198" t="s">
        <v>181</v>
      </c>
      <c r="E203" s="199" t="s">
        <v>2670</v>
      </c>
      <c r="F203" s="200" t="s">
        <v>2671</v>
      </c>
      <c r="G203" s="201" t="s">
        <v>385</v>
      </c>
      <c r="H203" s="202">
        <v>150</v>
      </c>
      <c r="I203" s="203"/>
      <c r="J203" s="204">
        <f>ROUND(I203*H203,2)</f>
        <v>0</v>
      </c>
      <c r="K203" s="200" t="s">
        <v>19</v>
      </c>
      <c r="L203" s="46"/>
      <c r="M203" s="205" t="s">
        <v>19</v>
      </c>
      <c r="N203" s="206" t="s">
        <v>40</v>
      </c>
      <c r="O203" s="86"/>
      <c r="P203" s="207">
        <f>O203*H203</f>
        <v>0</v>
      </c>
      <c r="Q203" s="207">
        <v>0</v>
      </c>
      <c r="R203" s="207">
        <f>Q203*H203</f>
        <v>0</v>
      </c>
      <c r="S203" s="207">
        <v>0</v>
      </c>
      <c r="T203" s="208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09" t="s">
        <v>185</v>
      </c>
      <c r="AT203" s="209" t="s">
        <v>181</v>
      </c>
      <c r="AU203" s="209" t="s">
        <v>77</v>
      </c>
      <c r="AY203" s="19" t="s">
        <v>180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9" t="s">
        <v>77</v>
      </c>
      <c r="BK203" s="210">
        <f>ROUND(I203*H203,2)</f>
        <v>0</v>
      </c>
      <c r="BL203" s="19" t="s">
        <v>185</v>
      </c>
      <c r="BM203" s="209" t="s">
        <v>1128</v>
      </c>
    </row>
    <row r="204" s="2" customFormat="1" ht="24.15" customHeight="1">
      <c r="A204" s="40"/>
      <c r="B204" s="41"/>
      <c r="C204" s="198" t="s">
        <v>731</v>
      </c>
      <c r="D204" s="198" t="s">
        <v>181</v>
      </c>
      <c r="E204" s="199" t="s">
        <v>2672</v>
      </c>
      <c r="F204" s="200" t="s">
        <v>2673</v>
      </c>
      <c r="G204" s="201" t="s">
        <v>716</v>
      </c>
      <c r="H204" s="202">
        <v>100</v>
      </c>
      <c r="I204" s="203"/>
      <c r="J204" s="204">
        <f>ROUND(I204*H204,2)</f>
        <v>0</v>
      </c>
      <c r="K204" s="200" t="s">
        <v>19</v>
      </c>
      <c r="L204" s="46"/>
      <c r="M204" s="205" t="s">
        <v>19</v>
      </c>
      <c r="N204" s="206" t="s">
        <v>40</v>
      </c>
      <c r="O204" s="86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09" t="s">
        <v>185</v>
      </c>
      <c r="AT204" s="209" t="s">
        <v>181</v>
      </c>
      <c r="AU204" s="209" t="s">
        <v>77</v>
      </c>
      <c r="AY204" s="19" t="s">
        <v>180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9" t="s">
        <v>77</v>
      </c>
      <c r="BK204" s="210">
        <f>ROUND(I204*H204,2)</f>
        <v>0</v>
      </c>
      <c r="BL204" s="19" t="s">
        <v>185</v>
      </c>
      <c r="BM204" s="209" t="s">
        <v>1133</v>
      </c>
    </row>
    <row r="205" s="2" customFormat="1" ht="16.5" customHeight="1">
      <c r="A205" s="40"/>
      <c r="B205" s="41"/>
      <c r="C205" s="198" t="s">
        <v>1102</v>
      </c>
      <c r="D205" s="198" t="s">
        <v>181</v>
      </c>
      <c r="E205" s="199" t="s">
        <v>2674</v>
      </c>
      <c r="F205" s="200" t="s">
        <v>2675</v>
      </c>
      <c r="G205" s="201" t="s">
        <v>1556</v>
      </c>
      <c r="H205" s="202">
        <v>100</v>
      </c>
      <c r="I205" s="203"/>
      <c r="J205" s="204">
        <f>ROUND(I205*H205,2)</f>
        <v>0</v>
      </c>
      <c r="K205" s="200" t="s">
        <v>19</v>
      </c>
      <c r="L205" s="46"/>
      <c r="M205" s="205" t="s">
        <v>19</v>
      </c>
      <c r="N205" s="206" t="s">
        <v>40</v>
      </c>
      <c r="O205" s="86"/>
      <c r="P205" s="207">
        <f>O205*H205</f>
        <v>0</v>
      </c>
      <c r="Q205" s="207">
        <v>0</v>
      </c>
      <c r="R205" s="207">
        <f>Q205*H205</f>
        <v>0</v>
      </c>
      <c r="S205" s="207">
        <v>0</v>
      </c>
      <c r="T205" s="208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09" t="s">
        <v>185</v>
      </c>
      <c r="AT205" s="209" t="s">
        <v>181</v>
      </c>
      <c r="AU205" s="209" t="s">
        <v>77</v>
      </c>
      <c r="AY205" s="19" t="s">
        <v>180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9" t="s">
        <v>77</v>
      </c>
      <c r="BK205" s="210">
        <f>ROUND(I205*H205,2)</f>
        <v>0</v>
      </c>
      <c r="BL205" s="19" t="s">
        <v>185</v>
      </c>
      <c r="BM205" s="209" t="s">
        <v>1137</v>
      </c>
    </row>
    <row r="206" s="2" customFormat="1" ht="16.5" customHeight="1">
      <c r="A206" s="40"/>
      <c r="B206" s="41"/>
      <c r="C206" s="198" t="s">
        <v>735</v>
      </c>
      <c r="D206" s="198" t="s">
        <v>181</v>
      </c>
      <c r="E206" s="199" t="s">
        <v>2676</v>
      </c>
      <c r="F206" s="200" t="s">
        <v>2677</v>
      </c>
      <c r="G206" s="201" t="s">
        <v>716</v>
      </c>
      <c r="H206" s="202">
        <v>42</v>
      </c>
      <c r="I206" s="203"/>
      <c r="J206" s="204">
        <f>ROUND(I206*H206,2)</f>
        <v>0</v>
      </c>
      <c r="K206" s="200" t="s">
        <v>19</v>
      </c>
      <c r="L206" s="46"/>
      <c r="M206" s="205" t="s">
        <v>19</v>
      </c>
      <c r="N206" s="206" t="s">
        <v>40</v>
      </c>
      <c r="O206" s="86"/>
      <c r="P206" s="207">
        <f>O206*H206</f>
        <v>0</v>
      </c>
      <c r="Q206" s="207">
        <v>0</v>
      </c>
      <c r="R206" s="207">
        <f>Q206*H206</f>
        <v>0</v>
      </c>
      <c r="S206" s="207">
        <v>0</v>
      </c>
      <c r="T206" s="208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09" t="s">
        <v>185</v>
      </c>
      <c r="AT206" s="209" t="s">
        <v>181</v>
      </c>
      <c r="AU206" s="209" t="s">
        <v>77</v>
      </c>
      <c r="AY206" s="19" t="s">
        <v>180</v>
      </c>
      <c r="BE206" s="210">
        <f>IF(N206="základní",J206,0)</f>
        <v>0</v>
      </c>
      <c r="BF206" s="210">
        <f>IF(N206="snížená",J206,0)</f>
        <v>0</v>
      </c>
      <c r="BG206" s="210">
        <f>IF(N206="zákl. přenesená",J206,0)</f>
        <v>0</v>
      </c>
      <c r="BH206" s="210">
        <f>IF(N206="sníž. přenesená",J206,0)</f>
        <v>0</v>
      </c>
      <c r="BI206" s="210">
        <f>IF(N206="nulová",J206,0)</f>
        <v>0</v>
      </c>
      <c r="BJ206" s="19" t="s">
        <v>77</v>
      </c>
      <c r="BK206" s="210">
        <f>ROUND(I206*H206,2)</f>
        <v>0</v>
      </c>
      <c r="BL206" s="19" t="s">
        <v>185</v>
      </c>
      <c r="BM206" s="209" t="s">
        <v>1140</v>
      </c>
    </row>
    <row r="207" s="2" customFormat="1" ht="24.15" customHeight="1">
      <c r="A207" s="40"/>
      <c r="B207" s="41"/>
      <c r="C207" s="198" t="s">
        <v>1113</v>
      </c>
      <c r="D207" s="198" t="s">
        <v>181</v>
      </c>
      <c r="E207" s="199" t="s">
        <v>2678</v>
      </c>
      <c r="F207" s="200" t="s">
        <v>2679</v>
      </c>
      <c r="G207" s="201" t="s">
        <v>716</v>
      </c>
      <c r="H207" s="202">
        <v>6</v>
      </c>
      <c r="I207" s="203"/>
      <c r="J207" s="204">
        <f>ROUND(I207*H207,2)</f>
        <v>0</v>
      </c>
      <c r="K207" s="200" t="s">
        <v>19</v>
      </c>
      <c r="L207" s="46"/>
      <c r="M207" s="205" t="s">
        <v>19</v>
      </c>
      <c r="N207" s="206" t="s">
        <v>40</v>
      </c>
      <c r="O207" s="86"/>
      <c r="P207" s="207">
        <f>O207*H207</f>
        <v>0</v>
      </c>
      <c r="Q207" s="207">
        <v>0</v>
      </c>
      <c r="R207" s="207">
        <f>Q207*H207</f>
        <v>0</v>
      </c>
      <c r="S207" s="207">
        <v>0</v>
      </c>
      <c r="T207" s="208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09" t="s">
        <v>185</v>
      </c>
      <c r="AT207" s="209" t="s">
        <v>181</v>
      </c>
      <c r="AU207" s="209" t="s">
        <v>77</v>
      </c>
      <c r="AY207" s="19" t="s">
        <v>180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9" t="s">
        <v>77</v>
      </c>
      <c r="BK207" s="210">
        <f>ROUND(I207*H207,2)</f>
        <v>0</v>
      </c>
      <c r="BL207" s="19" t="s">
        <v>185</v>
      </c>
      <c r="BM207" s="209" t="s">
        <v>1144</v>
      </c>
    </row>
    <row r="208" s="2" customFormat="1" ht="16.5" customHeight="1">
      <c r="A208" s="40"/>
      <c r="B208" s="41"/>
      <c r="C208" s="198" t="s">
        <v>738</v>
      </c>
      <c r="D208" s="198" t="s">
        <v>181</v>
      </c>
      <c r="E208" s="199" t="s">
        <v>2680</v>
      </c>
      <c r="F208" s="200" t="s">
        <v>2681</v>
      </c>
      <c r="G208" s="201" t="s">
        <v>716</v>
      </c>
      <c r="H208" s="202">
        <v>18</v>
      </c>
      <c r="I208" s="203"/>
      <c r="J208" s="204">
        <f>ROUND(I208*H208,2)</f>
        <v>0</v>
      </c>
      <c r="K208" s="200" t="s">
        <v>19</v>
      </c>
      <c r="L208" s="46"/>
      <c r="M208" s="205" t="s">
        <v>19</v>
      </c>
      <c r="N208" s="206" t="s">
        <v>40</v>
      </c>
      <c r="O208" s="86"/>
      <c r="P208" s="207">
        <f>O208*H208</f>
        <v>0</v>
      </c>
      <c r="Q208" s="207">
        <v>0</v>
      </c>
      <c r="R208" s="207">
        <f>Q208*H208</f>
        <v>0</v>
      </c>
      <c r="S208" s="207">
        <v>0</v>
      </c>
      <c r="T208" s="208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09" t="s">
        <v>185</v>
      </c>
      <c r="AT208" s="209" t="s">
        <v>181</v>
      </c>
      <c r="AU208" s="209" t="s">
        <v>77</v>
      </c>
      <c r="AY208" s="19" t="s">
        <v>180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9" t="s">
        <v>77</v>
      </c>
      <c r="BK208" s="210">
        <f>ROUND(I208*H208,2)</f>
        <v>0</v>
      </c>
      <c r="BL208" s="19" t="s">
        <v>185</v>
      </c>
      <c r="BM208" s="209" t="s">
        <v>863</v>
      </c>
    </row>
    <row r="209" s="2" customFormat="1" ht="16.5" customHeight="1">
      <c r="A209" s="40"/>
      <c r="B209" s="41"/>
      <c r="C209" s="198" t="s">
        <v>1125</v>
      </c>
      <c r="D209" s="198" t="s">
        <v>181</v>
      </c>
      <c r="E209" s="199" t="s">
        <v>2682</v>
      </c>
      <c r="F209" s="200" t="s">
        <v>2683</v>
      </c>
      <c r="G209" s="201" t="s">
        <v>716</v>
      </c>
      <c r="H209" s="202">
        <v>18</v>
      </c>
      <c r="I209" s="203"/>
      <c r="J209" s="204">
        <f>ROUND(I209*H209,2)</f>
        <v>0</v>
      </c>
      <c r="K209" s="200" t="s">
        <v>19</v>
      </c>
      <c r="L209" s="46"/>
      <c r="M209" s="205" t="s">
        <v>19</v>
      </c>
      <c r="N209" s="206" t="s">
        <v>40</v>
      </c>
      <c r="O209" s="86"/>
      <c r="P209" s="207">
        <f>O209*H209</f>
        <v>0</v>
      </c>
      <c r="Q209" s="207">
        <v>0</v>
      </c>
      <c r="R209" s="207">
        <f>Q209*H209</f>
        <v>0</v>
      </c>
      <c r="S209" s="207">
        <v>0</v>
      </c>
      <c r="T209" s="208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09" t="s">
        <v>185</v>
      </c>
      <c r="AT209" s="209" t="s">
        <v>181</v>
      </c>
      <c r="AU209" s="209" t="s">
        <v>77</v>
      </c>
      <c r="AY209" s="19" t="s">
        <v>180</v>
      </c>
      <c r="BE209" s="210">
        <f>IF(N209="základní",J209,0)</f>
        <v>0</v>
      </c>
      <c r="BF209" s="210">
        <f>IF(N209="snížená",J209,0)</f>
        <v>0</v>
      </c>
      <c r="BG209" s="210">
        <f>IF(N209="zákl. přenesená",J209,0)</f>
        <v>0</v>
      </c>
      <c r="BH209" s="210">
        <f>IF(N209="sníž. přenesená",J209,0)</f>
        <v>0</v>
      </c>
      <c r="BI209" s="210">
        <f>IF(N209="nulová",J209,0)</f>
        <v>0</v>
      </c>
      <c r="BJ209" s="19" t="s">
        <v>77</v>
      </c>
      <c r="BK209" s="210">
        <f>ROUND(I209*H209,2)</f>
        <v>0</v>
      </c>
      <c r="BL209" s="19" t="s">
        <v>185</v>
      </c>
      <c r="BM209" s="209" t="s">
        <v>1150</v>
      </c>
    </row>
    <row r="210" s="2" customFormat="1" ht="16.5" customHeight="1">
      <c r="A210" s="40"/>
      <c r="B210" s="41"/>
      <c r="C210" s="198" t="s">
        <v>742</v>
      </c>
      <c r="D210" s="198" t="s">
        <v>181</v>
      </c>
      <c r="E210" s="199" t="s">
        <v>2684</v>
      </c>
      <c r="F210" s="200" t="s">
        <v>2685</v>
      </c>
      <c r="G210" s="201" t="s">
        <v>1556</v>
      </c>
      <c r="H210" s="202">
        <v>6</v>
      </c>
      <c r="I210" s="203"/>
      <c r="J210" s="204">
        <f>ROUND(I210*H210,2)</f>
        <v>0</v>
      </c>
      <c r="K210" s="200" t="s">
        <v>19</v>
      </c>
      <c r="L210" s="46"/>
      <c r="M210" s="205" t="s">
        <v>19</v>
      </c>
      <c r="N210" s="206" t="s">
        <v>40</v>
      </c>
      <c r="O210" s="86"/>
      <c r="P210" s="207">
        <f>O210*H210</f>
        <v>0</v>
      </c>
      <c r="Q210" s="207">
        <v>0</v>
      </c>
      <c r="R210" s="207">
        <f>Q210*H210</f>
        <v>0</v>
      </c>
      <c r="S210" s="207">
        <v>0</v>
      </c>
      <c r="T210" s="208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09" t="s">
        <v>185</v>
      </c>
      <c r="AT210" s="209" t="s">
        <v>181</v>
      </c>
      <c r="AU210" s="209" t="s">
        <v>77</v>
      </c>
      <c r="AY210" s="19" t="s">
        <v>180</v>
      </c>
      <c r="BE210" s="210">
        <f>IF(N210="základní",J210,0)</f>
        <v>0</v>
      </c>
      <c r="BF210" s="210">
        <f>IF(N210="snížená",J210,0)</f>
        <v>0</v>
      </c>
      <c r="BG210" s="210">
        <f>IF(N210="zákl. přenesená",J210,0)</f>
        <v>0</v>
      </c>
      <c r="BH210" s="210">
        <f>IF(N210="sníž. přenesená",J210,0)</f>
        <v>0</v>
      </c>
      <c r="BI210" s="210">
        <f>IF(N210="nulová",J210,0)</f>
        <v>0</v>
      </c>
      <c r="BJ210" s="19" t="s">
        <v>77</v>
      </c>
      <c r="BK210" s="210">
        <f>ROUND(I210*H210,2)</f>
        <v>0</v>
      </c>
      <c r="BL210" s="19" t="s">
        <v>185</v>
      </c>
      <c r="BM210" s="209" t="s">
        <v>1153</v>
      </c>
    </row>
    <row r="211" s="2" customFormat="1" ht="21.75" customHeight="1">
      <c r="A211" s="40"/>
      <c r="B211" s="41"/>
      <c r="C211" s="198" t="s">
        <v>1134</v>
      </c>
      <c r="D211" s="198" t="s">
        <v>181</v>
      </c>
      <c r="E211" s="199" t="s">
        <v>2686</v>
      </c>
      <c r="F211" s="200" t="s">
        <v>2687</v>
      </c>
      <c r="G211" s="201" t="s">
        <v>1556</v>
      </c>
      <c r="H211" s="202">
        <v>6</v>
      </c>
      <c r="I211" s="203"/>
      <c r="J211" s="204">
        <f>ROUND(I211*H211,2)</f>
        <v>0</v>
      </c>
      <c r="K211" s="200" t="s">
        <v>19</v>
      </c>
      <c r="L211" s="46"/>
      <c r="M211" s="205" t="s">
        <v>19</v>
      </c>
      <c r="N211" s="206" t="s">
        <v>40</v>
      </c>
      <c r="O211" s="86"/>
      <c r="P211" s="207">
        <f>O211*H211</f>
        <v>0</v>
      </c>
      <c r="Q211" s="207">
        <v>0</v>
      </c>
      <c r="R211" s="207">
        <f>Q211*H211</f>
        <v>0</v>
      </c>
      <c r="S211" s="207">
        <v>0</v>
      </c>
      <c r="T211" s="208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09" t="s">
        <v>185</v>
      </c>
      <c r="AT211" s="209" t="s">
        <v>181</v>
      </c>
      <c r="AU211" s="209" t="s">
        <v>77</v>
      </c>
      <c r="AY211" s="19" t="s">
        <v>180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9" t="s">
        <v>77</v>
      </c>
      <c r="BK211" s="210">
        <f>ROUND(I211*H211,2)</f>
        <v>0</v>
      </c>
      <c r="BL211" s="19" t="s">
        <v>185</v>
      </c>
      <c r="BM211" s="209" t="s">
        <v>1157</v>
      </c>
    </row>
    <row r="212" s="2" customFormat="1" ht="21.75" customHeight="1">
      <c r="A212" s="40"/>
      <c r="B212" s="41"/>
      <c r="C212" s="198" t="s">
        <v>746</v>
      </c>
      <c r="D212" s="198" t="s">
        <v>181</v>
      </c>
      <c r="E212" s="199" t="s">
        <v>2688</v>
      </c>
      <c r="F212" s="200" t="s">
        <v>2689</v>
      </c>
      <c r="G212" s="201" t="s">
        <v>1556</v>
      </c>
      <c r="H212" s="202">
        <v>16</v>
      </c>
      <c r="I212" s="203"/>
      <c r="J212" s="204">
        <f>ROUND(I212*H212,2)</f>
        <v>0</v>
      </c>
      <c r="K212" s="200" t="s">
        <v>19</v>
      </c>
      <c r="L212" s="46"/>
      <c r="M212" s="205" t="s">
        <v>19</v>
      </c>
      <c r="N212" s="206" t="s">
        <v>40</v>
      </c>
      <c r="O212" s="86"/>
      <c r="P212" s="207">
        <f>O212*H212</f>
        <v>0</v>
      </c>
      <c r="Q212" s="207">
        <v>0</v>
      </c>
      <c r="R212" s="207">
        <f>Q212*H212</f>
        <v>0</v>
      </c>
      <c r="S212" s="207">
        <v>0</v>
      </c>
      <c r="T212" s="208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09" t="s">
        <v>185</v>
      </c>
      <c r="AT212" s="209" t="s">
        <v>181</v>
      </c>
      <c r="AU212" s="209" t="s">
        <v>77</v>
      </c>
      <c r="AY212" s="19" t="s">
        <v>180</v>
      </c>
      <c r="BE212" s="210">
        <f>IF(N212="základní",J212,0)</f>
        <v>0</v>
      </c>
      <c r="BF212" s="210">
        <f>IF(N212="snížená",J212,0)</f>
        <v>0</v>
      </c>
      <c r="BG212" s="210">
        <f>IF(N212="zákl. přenesená",J212,0)</f>
        <v>0</v>
      </c>
      <c r="BH212" s="210">
        <f>IF(N212="sníž. přenesená",J212,0)</f>
        <v>0</v>
      </c>
      <c r="BI212" s="210">
        <f>IF(N212="nulová",J212,0)</f>
        <v>0</v>
      </c>
      <c r="BJ212" s="19" t="s">
        <v>77</v>
      </c>
      <c r="BK212" s="210">
        <f>ROUND(I212*H212,2)</f>
        <v>0</v>
      </c>
      <c r="BL212" s="19" t="s">
        <v>185</v>
      </c>
      <c r="BM212" s="209" t="s">
        <v>1160</v>
      </c>
    </row>
    <row r="213" s="2" customFormat="1" ht="16.5" customHeight="1">
      <c r="A213" s="40"/>
      <c r="B213" s="41"/>
      <c r="C213" s="198" t="s">
        <v>1141</v>
      </c>
      <c r="D213" s="198" t="s">
        <v>181</v>
      </c>
      <c r="E213" s="199" t="s">
        <v>2690</v>
      </c>
      <c r="F213" s="200" t="s">
        <v>2691</v>
      </c>
      <c r="G213" s="201" t="s">
        <v>1556</v>
      </c>
      <c r="H213" s="202">
        <v>6</v>
      </c>
      <c r="I213" s="203"/>
      <c r="J213" s="204">
        <f>ROUND(I213*H213,2)</f>
        <v>0</v>
      </c>
      <c r="K213" s="200" t="s">
        <v>19</v>
      </c>
      <c r="L213" s="46"/>
      <c r="M213" s="205" t="s">
        <v>19</v>
      </c>
      <c r="N213" s="206" t="s">
        <v>40</v>
      </c>
      <c r="O213" s="86"/>
      <c r="P213" s="207">
        <f>O213*H213</f>
        <v>0</v>
      </c>
      <c r="Q213" s="207">
        <v>0</v>
      </c>
      <c r="R213" s="207">
        <f>Q213*H213</f>
        <v>0</v>
      </c>
      <c r="S213" s="207">
        <v>0</v>
      </c>
      <c r="T213" s="208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09" t="s">
        <v>185</v>
      </c>
      <c r="AT213" s="209" t="s">
        <v>181</v>
      </c>
      <c r="AU213" s="209" t="s">
        <v>77</v>
      </c>
      <c r="AY213" s="19" t="s">
        <v>180</v>
      </c>
      <c r="BE213" s="210">
        <f>IF(N213="základní",J213,0)</f>
        <v>0</v>
      </c>
      <c r="BF213" s="210">
        <f>IF(N213="snížená",J213,0)</f>
        <v>0</v>
      </c>
      <c r="BG213" s="210">
        <f>IF(N213="zákl. přenesená",J213,0)</f>
        <v>0</v>
      </c>
      <c r="BH213" s="210">
        <f>IF(N213="sníž. přenesená",J213,0)</f>
        <v>0</v>
      </c>
      <c r="BI213" s="210">
        <f>IF(N213="nulová",J213,0)</f>
        <v>0</v>
      </c>
      <c r="BJ213" s="19" t="s">
        <v>77</v>
      </c>
      <c r="BK213" s="210">
        <f>ROUND(I213*H213,2)</f>
        <v>0</v>
      </c>
      <c r="BL213" s="19" t="s">
        <v>185</v>
      </c>
      <c r="BM213" s="209" t="s">
        <v>1164</v>
      </c>
    </row>
    <row r="214" s="2" customFormat="1" ht="33" customHeight="1">
      <c r="A214" s="40"/>
      <c r="B214" s="41"/>
      <c r="C214" s="198" t="s">
        <v>749</v>
      </c>
      <c r="D214" s="198" t="s">
        <v>181</v>
      </c>
      <c r="E214" s="199" t="s">
        <v>2692</v>
      </c>
      <c r="F214" s="200" t="s">
        <v>2693</v>
      </c>
      <c r="G214" s="201" t="s">
        <v>385</v>
      </c>
      <c r="H214" s="202">
        <v>30</v>
      </c>
      <c r="I214" s="203"/>
      <c r="J214" s="204">
        <f>ROUND(I214*H214,2)</f>
        <v>0</v>
      </c>
      <c r="K214" s="200" t="s">
        <v>19</v>
      </c>
      <c r="L214" s="46"/>
      <c r="M214" s="205" t="s">
        <v>19</v>
      </c>
      <c r="N214" s="206" t="s">
        <v>40</v>
      </c>
      <c r="O214" s="86"/>
      <c r="P214" s="207">
        <f>O214*H214</f>
        <v>0</v>
      </c>
      <c r="Q214" s="207">
        <v>0</v>
      </c>
      <c r="R214" s="207">
        <f>Q214*H214</f>
        <v>0</v>
      </c>
      <c r="S214" s="207">
        <v>0</v>
      </c>
      <c r="T214" s="208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09" t="s">
        <v>185</v>
      </c>
      <c r="AT214" s="209" t="s">
        <v>181</v>
      </c>
      <c r="AU214" s="209" t="s">
        <v>77</v>
      </c>
      <c r="AY214" s="19" t="s">
        <v>180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9" t="s">
        <v>77</v>
      </c>
      <c r="BK214" s="210">
        <f>ROUND(I214*H214,2)</f>
        <v>0</v>
      </c>
      <c r="BL214" s="19" t="s">
        <v>185</v>
      </c>
      <c r="BM214" s="209" t="s">
        <v>1167</v>
      </c>
    </row>
    <row r="215" s="2" customFormat="1" ht="24.15" customHeight="1">
      <c r="A215" s="40"/>
      <c r="B215" s="41"/>
      <c r="C215" s="198" t="s">
        <v>1147</v>
      </c>
      <c r="D215" s="198" t="s">
        <v>181</v>
      </c>
      <c r="E215" s="199" t="s">
        <v>2694</v>
      </c>
      <c r="F215" s="200" t="s">
        <v>2695</v>
      </c>
      <c r="G215" s="201" t="s">
        <v>1556</v>
      </c>
      <c r="H215" s="202">
        <v>7</v>
      </c>
      <c r="I215" s="203"/>
      <c r="J215" s="204">
        <f>ROUND(I215*H215,2)</f>
        <v>0</v>
      </c>
      <c r="K215" s="200" t="s">
        <v>19</v>
      </c>
      <c r="L215" s="46"/>
      <c r="M215" s="205" t="s">
        <v>19</v>
      </c>
      <c r="N215" s="206" t="s">
        <v>40</v>
      </c>
      <c r="O215" s="86"/>
      <c r="P215" s="207">
        <f>O215*H215</f>
        <v>0</v>
      </c>
      <c r="Q215" s="207">
        <v>0</v>
      </c>
      <c r="R215" s="207">
        <f>Q215*H215</f>
        <v>0</v>
      </c>
      <c r="S215" s="207">
        <v>0</v>
      </c>
      <c r="T215" s="208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09" t="s">
        <v>185</v>
      </c>
      <c r="AT215" s="209" t="s">
        <v>181</v>
      </c>
      <c r="AU215" s="209" t="s">
        <v>77</v>
      </c>
      <c r="AY215" s="19" t="s">
        <v>180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9" t="s">
        <v>77</v>
      </c>
      <c r="BK215" s="210">
        <f>ROUND(I215*H215,2)</f>
        <v>0</v>
      </c>
      <c r="BL215" s="19" t="s">
        <v>185</v>
      </c>
      <c r="BM215" s="209" t="s">
        <v>1171</v>
      </c>
    </row>
    <row r="216" s="2" customFormat="1" ht="24.15" customHeight="1">
      <c r="A216" s="40"/>
      <c r="B216" s="41"/>
      <c r="C216" s="198" t="s">
        <v>752</v>
      </c>
      <c r="D216" s="198" t="s">
        <v>181</v>
      </c>
      <c r="E216" s="199" t="s">
        <v>2696</v>
      </c>
      <c r="F216" s="200" t="s">
        <v>2697</v>
      </c>
      <c r="G216" s="201" t="s">
        <v>1556</v>
      </c>
      <c r="H216" s="202">
        <v>6</v>
      </c>
      <c r="I216" s="203"/>
      <c r="J216" s="204">
        <f>ROUND(I216*H216,2)</f>
        <v>0</v>
      </c>
      <c r="K216" s="200" t="s">
        <v>19</v>
      </c>
      <c r="L216" s="46"/>
      <c r="M216" s="205" t="s">
        <v>19</v>
      </c>
      <c r="N216" s="206" t="s">
        <v>40</v>
      </c>
      <c r="O216" s="86"/>
      <c r="P216" s="207">
        <f>O216*H216</f>
        <v>0</v>
      </c>
      <c r="Q216" s="207">
        <v>0</v>
      </c>
      <c r="R216" s="207">
        <f>Q216*H216</f>
        <v>0</v>
      </c>
      <c r="S216" s="207">
        <v>0</v>
      </c>
      <c r="T216" s="208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09" t="s">
        <v>185</v>
      </c>
      <c r="AT216" s="209" t="s">
        <v>181</v>
      </c>
      <c r="AU216" s="209" t="s">
        <v>77</v>
      </c>
      <c r="AY216" s="19" t="s">
        <v>180</v>
      </c>
      <c r="BE216" s="210">
        <f>IF(N216="základní",J216,0)</f>
        <v>0</v>
      </c>
      <c r="BF216" s="210">
        <f>IF(N216="snížená",J216,0)</f>
        <v>0</v>
      </c>
      <c r="BG216" s="210">
        <f>IF(N216="zákl. přenesená",J216,0)</f>
        <v>0</v>
      </c>
      <c r="BH216" s="210">
        <f>IF(N216="sníž. přenesená",J216,0)</f>
        <v>0</v>
      </c>
      <c r="BI216" s="210">
        <f>IF(N216="nulová",J216,0)</f>
        <v>0</v>
      </c>
      <c r="BJ216" s="19" t="s">
        <v>77</v>
      </c>
      <c r="BK216" s="210">
        <f>ROUND(I216*H216,2)</f>
        <v>0</v>
      </c>
      <c r="BL216" s="19" t="s">
        <v>185</v>
      </c>
      <c r="BM216" s="209" t="s">
        <v>1174</v>
      </c>
    </row>
    <row r="217" s="2" customFormat="1" ht="24.15" customHeight="1">
      <c r="A217" s="40"/>
      <c r="B217" s="41"/>
      <c r="C217" s="198" t="s">
        <v>1154</v>
      </c>
      <c r="D217" s="198" t="s">
        <v>181</v>
      </c>
      <c r="E217" s="199" t="s">
        <v>2666</v>
      </c>
      <c r="F217" s="200" t="s">
        <v>2667</v>
      </c>
      <c r="G217" s="201" t="s">
        <v>385</v>
      </c>
      <c r="H217" s="202">
        <v>30</v>
      </c>
      <c r="I217" s="203"/>
      <c r="J217" s="204">
        <f>ROUND(I217*H217,2)</f>
        <v>0</v>
      </c>
      <c r="K217" s="200" t="s">
        <v>19</v>
      </c>
      <c r="L217" s="46"/>
      <c r="M217" s="205" t="s">
        <v>19</v>
      </c>
      <c r="N217" s="206" t="s">
        <v>40</v>
      </c>
      <c r="O217" s="86"/>
      <c r="P217" s="207">
        <f>O217*H217</f>
        <v>0</v>
      </c>
      <c r="Q217" s="207">
        <v>0</v>
      </c>
      <c r="R217" s="207">
        <f>Q217*H217</f>
        <v>0</v>
      </c>
      <c r="S217" s="207">
        <v>0</v>
      </c>
      <c r="T217" s="208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09" t="s">
        <v>185</v>
      </c>
      <c r="AT217" s="209" t="s">
        <v>181</v>
      </c>
      <c r="AU217" s="209" t="s">
        <v>77</v>
      </c>
      <c r="AY217" s="19" t="s">
        <v>180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9" t="s">
        <v>77</v>
      </c>
      <c r="BK217" s="210">
        <f>ROUND(I217*H217,2)</f>
        <v>0</v>
      </c>
      <c r="BL217" s="19" t="s">
        <v>185</v>
      </c>
      <c r="BM217" s="209" t="s">
        <v>1178</v>
      </c>
    </row>
    <row r="218" s="2" customFormat="1" ht="24.15" customHeight="1">
      <c r="A218" s="40"/>
      <c r="B218" s="41"/>
      <c r="C218" s="198" t="s">
        <v>758</v>
      </c>
      <c r="D218" s="198" t="s">
        <v>181</v>
      </c>
      <c r="E218" s="199" t="s">
        <v>2698</v>
      </c>
      <c r="F218" s="200" t="s">
        <v>2699</v>
      </c>
      <c r="G218" s="201" t="s">
        <v>1556</v>
      </c>
      <c r="H218" s="202">
        <v>25</v>
      </c>
      <c r="I218" s="203"/>
      <c r="J218" s="204">
        <f>ROUND(I218*H218,2)</f>
        <v>0</v>
      </c>
      <c r="K218" s="200" t="s">
        <v>19</v>
      </c>
      <c r="L218" s="46"/>
      <c r="M218" s="205" t="s">
        <v>19</v>
      </c>
      <c r="N218" s="206" t="s">
        <v>40</v>
      </c>
      <c r="O218" s="86"/>
      <c r="P218" s="207">
        <f>O218*H218</f>
        <v>0</v>
      </c>
      <c r="Q218" s="207">
        <v>0</v>
      </c>
      <c r="R218" s="207">
        <f>Q218*H218</f>
        <v>0</v>
      </c>
      <c r="S218" s="207">
        <v>0</v>
      </c>
      <c r="T218" s="208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09" t="s">
        <v>185</v>
      </c>
      <c r="AT218" s="209" t="s">
        <v>181</v>
      </c>
      <c r="AU218" s="209" t="s">
        <v>77</v>
      </c>
      <c r="AY218" s="19" t="s">
        <v>180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9" t="s">
        <v>77</v>
      </c>
      <c r="BK218" s="210">
        <f>ROUND(I218*H218,2)</f>
        <v>0</v>
      </c>
      <c r="BL218" s="19" t="s">
        <v>185</v>
      </c>
      <c r="BM218" s="209" t="s">
        <v>1183</v>
      </c>
    </row>
    <row r="219" s="2" customFormat="1" ht="21.75" customHeight="1">
      <c r="A219" s="40"/>
      <c r="B219" s="41"/>
      <c r="C219" s="198" t="s">
        <v>1161</v>
      </c>
      <c r="D219" s="198" t="s">
        <v>181</v>
      </c>
      <c r="E219" s="199" t="s">
        <v>2700</v>
      </c>
      <c r="F219" s="200" t="s">
        <v>2701</v>
      </c>
      <c r="G219" s="201" t="s">
        <v>716</v>
      </c>
      <c r="H219" s="202">
        <v>13</v>
      </c>
      <c r="I219" s="203"/>
      <c r="J219" s="204">
        <f>ROUND(I219*H219,2)</f>
        <v>0</v>
      </c>
      <c r="K219" s="200" t="s">
        <v>19</v>
      </c>
      <c r="L219" s="46"/>
      <c r="M219" s="205" t="s">
        <v>19</v>
      </c>
      <c r="N219" s="206" t="s">
        <v>40</v>
      </c>
      <c r="O219" s="86"/>
      <c r="P219" s="207">
        <f>O219*H219</f>
        <v>0</v>
      </c>
      <c r="Q219" s="207">
        <v>0</v>
      </c>
      <c r="R219" s="207">
        <f>Q219*H219</f>
        <v>0</v>
      </c>
      <c r="S219" s="207">
        <v>0</v>
      </c>
      <c r="T219" s="208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09" t="s">
        <v>185</v>
      </c>
      <c r="AT219" s="209" t="s">
        <v>181</v>
      </c>
      <c r="AU219" s="209" t="s">
        <v>77</v>
      </c>
      <c r="AY219" s="19" t="s">
        <v>180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9" t="s">
        <v>77</v>
      </c>
      <c r="BK219" s="210">
        <f>ROUND(I219*H219,2)</f>
        <v>0</v>
      </c>
      <c r="BL219" s="19" t="s">
        <v>185</v>
      </c>
      <c r="BM219" s="209" t="s">
        <v>1187</v>
      </c>
    </row>
    <row r="220" s="2" customFormat="1" ht="16.5" customHeight="1">
      <c r="A220" s="40"/>
      <c r="B220" s="41"/>
      <c r="C220" s="198" t="s">
        <v>777</v>
      </c>
      <c r="D220" s="198" t="s">
        <v>181</v>
      </c>
      <c r="E220" s="199" t="s">
        <v>2702</v>
      </c>
      <c r="F220" s="200" t="s">
        <v>2703</v>
      </c>
      <c r="G220" s="201" t="s">
        <v>1556</v>
      </c>
      <c r="H220" s="202">
        <v>13</v>
      </c>
      <c r="I220" s="203"/>
      <c r="J220" s="204">
        <f>ROUND(I220*H220,2)</f>
        <v>0</v>
      </c>
      <c r="K220" s="200" t="s">
        <v>19</v>
      </c>
      <c r="L220" s="46"/>
      <c r="M220" s="205" t="s">
        <v>19</v>
      </c>
      <c r="N220" s="206" t="s">
        <v>40</v>
      </c>
      <c r="O220" s="86"/>
      <c r="P220" s="207">
        <f>O220*H220</f>
        <v>0</v>
      </c>
      <c r="Q220" s="207">
        <v>0</v>
      </c>
      <c r="R220" s="207">
        <f>Q220*H220</f>
        <v>0</v>
      </c>
      <c r="S220" s="207">
        <v>0</v>
      </c>
      <c r="T220" s="208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09" t="s">
        <v>185</v>
      </c>
      <c r="AT220" s="209" t="s">
        <v>181</v>
      </c>
      <c r="AU220" s="209" t="s">
        <v>77</v>
      </c>
      <c r="AY220" s="19" t="s">
        <v>180</v>
      </c>
      <c r="BE220" s="210">
        <f>IF(N220="základní",J220,0)</f>
        <v>0</v>
      </c>
      <c r="BF220" s="210">
        <f>IF(N220="snížená",J220,0)</f>
        <v>0</v>
      </c>
      <c r="BG220" s="210">
        <f>IF(N220="zákl. přenesená",J220,0)</f>
        <v>0</v>
      </c>
      <c r="BH220" s="210">
        <f>IF(N220="sníž. přenesená",J220,0)</f>
        <v>0</v>
      </c>
      <c r="BI220" s="210">
        <f>IF(N220="nulová",J220,0)</f>
        <v>0</v>
      </c>
      <c r="BJ220" s="19" t="s">
        <v>77</v>
      </c>
      <c r="BK220" s="210">
        <f>ROUND(I220*H220,2)</f>
        <v>0</v>
      </c>
      <c r="BL220" s="19" t="s">
        <v>185</v>
      </c>
      <c r="BM220" s="209" t="s">
        <v>1190</v>
      </c>
    </row>
    <row r="221" s="2" customFormat="1" ht="24.15" customHeight="1">
      <c r="A221" s="40"/>
      <c r="B221" s="41"/>
      <c r="C221" s="198" t="s">
        <v>1168</v>
      </c>
      <c r="D221" s="198" t="s">
        <v>181</v>
      </c>
      <c r="E221" s="199" t="s">
        <v>2704</v>
      </c>
      <c r="F221" s="200" t="s">
        <v>2705</v>
      </c>
      <c r="G221" s="201" t="s">
        <v>1556</v>
      </c>
      <c r="H221" s="202">
        <v>12</v>
      </c>
      <c r="I221" s="203"/>
      <c r="J221" s="204">
        <f>ROUND(I221*H221,2)</f>
        <v>0</v>
      </c>
      <c r="K221" s="200" t="s">
        <v>19</v>
      </c>
      <c r="L221" s="46"/>
      <c r="M221" s="205" t="s">
        <v>19</v>
      </c>
      <c r="N221" s="206" t="s">
        <v>40</v>
      </c>
      <c r="O221" s="86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09" t="s">
        <v>185</v>
      </c>
      <c r="AT221" s="209" t="s">
        <v>181</v>
      </c>
      <c r="AU221" s="209" t="s">
        <v>77</v>
      </c>
      <c r="AY221" s="19" t="s">
        <v>180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9" t="s">
        <v>77</v>
      </c>
      <c r="BK221" s="210">
        <f>ROUND(I221*H221,2)</f>
        <v>0</v>
      </c>
      <c r="BL221" s="19" t="s">
        <v>185</v>
      </c>
      <c r="BM221" s="209" t="s">
        <v>1194</v>
      </c>
    </row>
    <row r="222" s="2" customFormat="1" ht="24.15" customHeight="1">
      <c r="A222" s="40"/>
      <c r="B222" s="41"/>
      <c r="C222" s="198" t="s">
        <v>782</v>
      </c>
      <c r="D222" s="198" t="s">
        <v>181</v>
      </c>
      <c r="E222" s="199" t="s">
        <v>2706</v>
      </c>
      <c r="F222" s="200" t="s">
        <v>2707</v>
      </c>
      <c r="G222" s="201" t="s">
        <v>1556</v>
      </c>
      <c r="H222" s="202">
        <v>2</v>
      </c>
      <c r="I222" s="203"/>
      <c r="J222" s="204">
        <f>ROUND(I222*H222,2)</f>
        <v>0</v>
      </c>
      <c r="K222" s="200" t="s">
        <v>19</v>
      </c>
      <c r="L222" s="46"/>
      <c r="M222" s="205" t="s">
        <v>19</v>
      </c>
      <c r="N222" s="206" t="s">
        <v>40</v>
      </c>
      <c r="O222" s="86"/>
      <c r="P222" s="207">
        <f>O222*H222</f>
        <v>0</v>
      </c>
      <c r="Q222" s="207">
        <v>0</v>
      </c>
      <c r="R222" s="207">
        <f>Q222*H222</f>
        <v>0</v>
      </c>
      <c r="S222" s="207">
        <v>0</v>
      </c>
      <c r="T222" s="208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09" t="s">
        <v>185</v>
      </c>
      <c r="AT222" s="209" t="s">
        <v>181</v>
      </c>
      <c r="AU222" s="209" t="s">
        <v>77</v>
      </c>
      <c r="AY222" s="19" t="s">
        <v>180</v>
      </c>
      <c r="BE222" s="210">
        <f>IF(N222="základní",J222,0)</f>
        <v>0</v>
      </c>
      <c r="BF222" s="210">
        <f>IF(N222="snížená",J222,0)</f>
        <v>0</v>
      </c>
      <c r="BG222" s="210">
        <f>IF(N222="zákl. přenesená",J222,0)</f>
        <v>0</v>
      </c>
      <c r="BH222" s="210">
        <f>IF(N222="sníž. přenesená",J222,0)</f>
        <v>0</v>
      </c>
      <c r="BI222" s="210">
        <f>IF(N222="nulová",J222,0)</f>
        <v>0</v>
      </c>
      <c r="BJ222" s="19" t="s">
        <v>77</v>
      </c>
      <c r="BK222" s="210">
        <f>ROUND(I222*H222,2)</f>
        <v>0</v>
      </c>
      <c r="BL222" s="19" t="s">
        <v>185</v>
      </c>
      <c r="BM222" s="209" t="s">
        <v>1197</v>
      </c>
    </row>
    <row r="223" s="2" customFormat="1" ht="37.8" customHeight="1">
      <c r="A223" s="40"/>
      <c r="B223" s="41"/>
      <c r="C223" s="198" t="s">
        <v>1175</v>
      </c>
      <c r="D223" s="198" t="s">
        <v>181</v>
      </c>
      <c r="E223" s="199" t="s">
        <v>2708</v>
      </c>
      <c r="F223" s="200" t="s">
        <v>2709</v>
      </c>
      <c r="G223" s="201" t="s">
        <v>1556</v>
      </c>
      <c r="H223" s="202">
        <v>6</v>
      </c>
      <c r="I223" s="203"/>
      <c r="J223" s="204">
        <f>ROUND(I223*H223,2)</f>
        <v>0</v>
      </c>
      <c r="K223" s="200" t="s">
        <v>19</v>
      </c>
      <c r="L223" s="46"/>
      <c r="M223" s="205" t="s">
        <v>19</v>
      </c>
      <c r="N223" s="206" t="s">
        <v>40</v>
      </c>
      <c r="O223" s="86"/>
      <c r="P223" s="207">
        <f>O223*H223</f>
        <v>0</v>
      </c>
      <c r="Q223" s="207">
        <v>0</v>
      </c>
      <c r="R223" s="207">
        <f>Q223*H223</f>
        <v>0</v>
      </c>
      <c r="S223" s="207">
        <v>0</v>
      </c>
      <c r="T223" s="208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09" t="s">
        <v>185</v>
      </c>
      <c r="AT223" s="209" t="s">
        <v>181</v>
      </c>
      <c r="AU223" s="209" t="s">
        <v>77</v>
      </c>
      <c r="AY223" s="19" t="s">
        <v>180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9" t="s">
        <v>77</v>
      </c>
      <c r="BK223" s="210">
        <f>ROUND(I223*H223,2)</f>
        <v>0</v>
      </c>
      <c r="BL223" s="19" t="s">
        <v>185</v>
      </c>
      <c r="BM223" s="209" t="s">
        <v>1201</v>
      </c>
    </row>
    <row r="224" s="2" customFormat="1" ht="24.15" customHeight="1">
      <c r="A224" s="40"/>
      <c r="B224" s="41"/>
      <c r="C224" s="198" t="s">
        <v>787</v>
      </c>
      <c r="D224" s="198" t="s">
        <v>181</v>
      </c>
      <c r="E224" s="199" t="s">
        <v>2710</v>
      </c>
      <c r="F224" s="200" t="s">
        <v>2711</v>
      </c>
      <c r="G224" s="201" t="s">
        <v>1556</v>
      </c>
      <c r="H224" s="202">
        <v>6</v>
      </c>
      <c r="I224" s="203"/>
      <c r="J224" s="204">
        <f>ROUND(I224*H224,2)</f>
        <v>0</v>
      </c>
      <c r="K224" s="200" t="s">
        <v>19</v>
      </c>
      <c r="L224" s="46"/>
      <c r="M224" s="205" t="s">
        <v>19</v>
      </c>
      <c r="N224" s="206" t="s">
        <v>40</v>
      </c>
      <c r="O224" s="86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09" t="s">
        <v>185</v>
      </c>
      <c r="AT224" s="209" t="s">
        <v>181</v>
      </c>
      <c r="AU224" s="209" t="s">
        <v>77</v>
      </c>
      <c r="AY224" s="19" t="s">
        <v>180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9" t="s">
        <v>77</v>
      </c>
      <c r="BK224" s="210">
        <f>ROUND(I224*H224,2)</f>
        <v>0</v>
      </c>
      <c r="BL224" s="19" t="s">
        <v>185</v>
      </c>
      <c r="BM224" s="209" t="s">
        <v>1204</v>
      </c>
    </row>
    <row r="225" s="2" customFormat="1" ht="16.5" customHeight="1">
      <c r="A225" s="40"/>
      <c r="B225" s="41"/>
      <c r="C225" s="198" t="s">
        <v>1184</v>
      </c>
      <c r="D225" s="198" t="s">
        <v>181</v>
      </c>
      <c r="E225" s="199" t="s">
        <v>2712</v>
      </c>
      <c r="F225" s="200" t="s">
        <v>2713</v>
      </c>
      <c r="G225" s="201" t="s">
        <v>1556</v>
      </c>
      <c r="H225" s="202">
        <v>6</v>
      </c>
      <c r="I225" s="203"/>
      <c r="J225" s="204">
        <f>ROUND(I225*H225,2)</f>
        <v>0</v>
      </c>
      <c r="K225" s="200" t="s">
        <v>19</v>
      </c>
      <c r="L225" s="46"/>
      <c r="M225" s="205" t="s">
        <v>19</v>
      </c>
      <c r="N225" s="206" t="s">
        <v>40</v>
      </c>
      <c r="O225" s="86"/>
      <c r="P225" s="207">
        <f>O225*H225</f>
        <v>0</v>
      </c>
      <c r="Q225" s="207">
        <v>0</v>
      </c>
      <c r="R225" s="207">
        <f>Q225*H225</f>
        <v>0</v>
      </c>
      <c r="S225" s="207">
        <v>0</v>
      </c>
      <c r="T225" s="208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09" t="s">
        <v>185</v>
      </c>
      <c r="AT225" s="209" t="s">
        <v>181</v>
      </c>
      <c r="AU225" s="209" t="s">
        <v>77</v>
      </c>
      <c r="AY225" s="19" t="s">
        <v>180</v>
      </c>
      <c r="BE225" s="210">
        <f>IF(N225="základní",J225,0)</f>
        <v>0</v>
      </c>
      <c r="BF225" s="210">
        <f>IF(N225="snížená",J225,0)</f>
        <v>0</v>
      </c>
      <c r="BG225" s="210">
        <f>IF(N225="zákl. přenesená",J225,0)</f>
        <v>0</v>
      </c>
      <c r="BH225" s="210">
        <f>IF(N225="sníž. přenesená",J225,0)</f>
        <v>0</v>
      </c>
      <c r="BI225" s="210">
        <f>IF(N225="nulová",J225,0)</f>
        <v>0</v>
      </c>
      <c r="BJ225" s="19" t="s">
        <v>77</v>
      </c>
      <c r="BK225" s="210">
        <f>ROUND(I225*H225,2)</f>
        <v>0</v>
      </c>
      <c r="BL225" s="19" t="s">
        <v>185</v>
      </c>
      <c r="BM225" s="209" t="s">
        <v>1208</v>
      </c>
    </row>
    <row r="226" s="2" customFormat="1" ht="21.75" customHeight="1">
      <c r="A226" s="40"/>
      <c r="B226" s="41"/>
      <c r="C226" s="198" t="s">
        <v>792</v>
      </c>
      <c r="D226" s="198" t="s">
        <v>181</v>
      </c>
      <c r="E226" s="199" t="s">
        <v>2714</v>
      </c>
      <c r="F226" s="200" t="s">
        <v>2715</v>
      </c>
      <c r="G226" s="201" t="s">
        <v>1556</v>
      </c>
      <c r="H226" s="202">
        <v>6</v>
      </c>
      <c r="I226" s="203"/>
      <c r="J226" s="204">
        <f>ROUND(I226*H226,2)</f>
        <v>0</v>
      </c>
      <c r="K226" s="200" t="s">
        <v>19</v>
      </c>
      <c r="L226" s="46"/>
      <c r="M226" s="205" t="s">
        <v>19</v>
      </c>
      <c r="N226" s="206" t="s">
        <v>40</v>
      </c>
      <c r="O226" s="86"/>
      <c r="P226" s="207">
        <f>O226*H226</f>
        <v>0</v>
      </c>
      <c r="Q226" s="207">
        <v>0</v>
      </c>
      <c r="R226" s="207">
        <f>Q226*H226</f>
        <v>0</v>
      </c>
      <c r="S226" s="207">
        <v>0</v>
      </c>
      <c r="T226" s="208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09" t="s">
        <v>185</v>
      </c>
      <c r="AT226" s="209" t="s">
        <v>181</v>
      </c>
      <c r="AU226" s="209" t="s">
        <v>77</v>
      </c>
      <c r="AY226" s="19" t="s">
        <v>180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9" t="s">
        <v>77</v>
      </c>
      <c r="BK226" s="210">
        <f>ROUND(I226*H226,2)</f>
        <v>0</v>
      </c>
      <c r="BL226" s="19" t="s">
        <v>185</v>
      </c>
      <c r="BM226" s="209" t="s">
        <v>1213</v>
      </c>
    </row>
    <row r="227" s="2" customFormat="1" ht="24.15" customHeight="1">
      <c r="A227" s="40"/>
      <c r="B227" s="41"/>
      <c r="C227" s="198" t="s">
        <v>1191</v>
      </c>
      <c r="D227" s="198" t="s">
        <v>181</v>
      </c>
      <c r="E227" s="199" t="s">
        <v>2716</v>
      </c>
      <c r="F227" s="200" t="s">
        <v>2717</v>
      </c>
      <c r="G227" s="201" t="s">
        <v>769</v>
      </c>
      <c r="H227" s="202">
        <v>7</v>
      </c>
      <c r="I227" s="203"/>
      <c r="J227" s="204">
        <f>ROUND(I227*H227,2)</f>
        <v>0</v>
      </c>
      <c r="K227" s="200" t="s">
        <v>19</v>
      </c>
      <c r="L227" s="46"/>
      <c r="M227" s="205" t="s">
        <v>19</v>
      </c>
      <c r="N227" s="206" t="s">
        <v>40</v>
      </c>
      <c r="O227" s="86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09" t="s">
        <v>185</v>
      </c>
      <c r="AT227" s="209" t="s">
        <v>181</v>
      </c>
      <c r="AU227" s="209" t="s">
        <v>77</v>
      </c>
      <c r="AY227" s="19" t="s">
        <v>180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9" t="s">
        <v>77</v>
      </c>
      <c r="BK227" s="210">
        <f>ROUND(I227*H227,2)</f>
        <v>0</v>
      </c>
      <c r="BL227" s="19" t="s">
        <v>185</v>
      </c>
      <c r="BM227" s="209" t="s">
        <v>1224</v>
      </c>
    </row>
    <row r="228" s="2" customFormat="1" ht="24.15" customHeight="1">
      <c r="A228" s="40"/>
      <c r="B228" s="41"/>
      <c r="C228" s="198" t="s">
        <v>801</v>
      </c>
      <c r="D228" s="198" t="s">
        <v>181</v>
      </c>
      <c r="E228" s="199" t="s">
        <v>2718</v>
      </c>
      <c r="F228" s="200" t="s">
        <v>2719</v>
      </c>
      <c r="G228" s="201" t="s">
        <v>1556</v>
      </c>
      <c r="H228" s="202">
        <v>7</v>
      </c>
      <c r="I228" s="203"/>
      <c r="J228" s="204">
        <f>ROUND(I228*H228,2)</f>
        <v>0</v>
      </c>
      <c r="K228" s="200" t="s">
        <v>19</v>
      </c>
      <c r="L228" s="46"/>
      <c r="M228" s="205" t="s">
        <v>19</v>
      </c>
      <c r="N228" s="206" t="s">
        <v>40</v>
      </c>
      <c r="O228" s="86"/>
      <c r="P228" s="207">
        <f>O228*H228</f>
        <v>0</v>
      </c>
      <c r="Q228" s="207">
        <v>0</v>
      </c>
      <c r="R228" s="207">
        <f>Q228*H228</f>
        <v>0</v>
      </c>
      <c r="S228" s="207">
        <v>0</v>
      </c>
      <c r="T228" s="208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09" t="s">
        <v>185</v>
      </c>
      <c r="AT228" s="209" t="s">
        <v>181</v>
      </c>
      <c r="AU228" s="209" t="s">
        <v>77</v>
      </c>
      <c r="AY228" s="19" t="s">
        <v>180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9" t="s">
        <v>77</v>
      </c>
      <c r="BK228" s="210">
        <f>ROUND(I228*H228,2)</f>
        <v>0</v>
      </c>
      <c r="BL228" s="19" t="s">
        <v>185</v>
      </c>
      <c r="BM228" s="209" t="s">
        <v>1234</v>
      </c>
    </row>
    <row r="229" s="2" customFormat="1" ht="37.8" customHeight="1">
      <c r="A229" s="40"/>
      <c r="B229" s="41"/>
      <c r="C229" s="198" t="s">
        <v>1198</v>
      </c>
      <c r="D229" s="198" t="s">
        <v>181</v>
      </c>
      <c r="E229" s="199" t="s">
        <v>2720</v>
      </c>
      <c r="F229" s="200" t="s">
        <v>2721</v>
      </c>
      <c r="G229" s="201" t="s">
        <v>1556</v>
      </c>
      <c r="H229" s="202">
        <v>1</v>
      </c>
      <c r="I229" s="203"/>
      <c r="J229" s="204">
        <f>ROUND(I229*H229,2)</f>
        <v>0</v>
      </c>
      <c r="K229" s="200" t="s">
        <v>19</v>
      </c>
      <c r="L229" s="46"/>
      <c r="M229" s="205" t="s">
        <v>19</v>
      </c>
      <c r="N229" s="206" t="s">
        <v>40</v>
      </c>
      <c r="O229" s="86"/>
      <c r="P229" s="207">
        <f>O229*H229</f>
        <v>0</v>
      </c>
      <c r="Q229" s="207">
        <v>0</v>
      </c>
      <c r="R229" s="207">
        <f>Q229*H229</f>
        <v>0</v>
      </c>
      <c r="S229" s="207">
        <v>0</v>
      </c>
      <c r="T229" s="208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09" t="s">
        <v>185</v>
      </c>
      <c r="AT229" s="209" t="s">
        <v>181</v>
      </c>
      <c r="AU229" s="209" t="s">
        <v>77</v>
      </c>
      <c r="AY229" s="19" t="s">
        <v>180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9" t="s">
        <v>77</v>
      </c>
      <c r="BK229" s="210">
        <f>ROUND(I229*H229,2)</f>
        <v>0</v>
      </c>
      <c r="BL229" s="19" t="s">
        <v>185</v>
      </c>
      <c r="BM229" s="209" t="s">
        <v>1244</v>
      </c>
    </row>
    <row r="230" s="2" customFormat="1" ht="24.15" customHeight="1">
      <c r="A230" s="40"/>
      <c r="B230" s="41"/>
      <c r="C230" s="198" t="s">
        <v>807</v>
      </c>
      <c r="D230" s="198" t="s">
        <v>181</v>
      </c>
      <c r="E230" s="199" t="s">
        <v>2722</v>
      </c>
      <c r="F230" s="200" t="s">
        <v>2723</v>
      </c>
      <c r="G230" s="201" t="s">
        <v>385</v>
      </c>
      <c r="H230" s="202">
        <v>5</v>
      </c>
      <c r="I230" s="203"/>
      <c r="J230" s="204">
        <f>ROUND(I230*H230,2)</f>
        <v>0</v>
      </c>
      <c r="K230" s="200" t="s">
        <v>19</v>
      </c>
      <c r="L230" s="46"/>
      <c r="M230" s="205" t="s">
        <v>19</v>
      </c>
      <c r="N230" s="206" t="s">
        <v>40</v>
      </c>
      <c r="O230" s="86"/>
      <c r="P230" s="207">
        <f>O230*H230</f>
        <v>0</v>
      </c>
      <c r="Q230" s="207">
        <v>0</v>
      </c>
      <c r="R230" s="207">
        <f>Q230*H230</f>
        <v>0</v>
      </c>
      <c r="S230" s="207">
        <v>0</v>
      </c>
      <c r="T230" s="208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09" t="s">
        <v>185</v>
      </c>
      <c r="AT230" s="209" t="s">
        <v>181</v>
      </c>
      <c r="AU230" s="209" t="s">
        <v>77</v>
      </c>
      <c r="AY230" s="19" t="s">
        <v>180</v>
      </c>
      <c r="BE230" s="210">
        <f>IF(N230="základní",J230,0)</f>
        <v>0</v>
      </c>
      <c r="BF230" s="210">
        <f>IF(N230="snížená",J230,0)</f>
        <v>0</v>
      </c>
      <c r="BG230" s="210">
        <f>IF(N230="zákl. přenesená",J230,0)</f>
        <v>0</v>
      </c>
      <c r="BH230" s="210">
        <f>IF(N230="sníž. přenesená",J230,0)</f>
        <v>0</v>
      </c>
      <c r="BI230" s="210">
        <f>IF(N230="nulová",J230,0)</f>
        <v>0</v>
      </c>
      <c r="BJ230" s="19" t="s">
        <v>77</v>
      </c>
      <c r="BK230" s="210">
        <f>ROUND(I230*H230,2)</f>
        <v>0</v>
      </c>
      <c r="BL230" s="19" t="s">
        <v>185</v>
      </c>
      <c r="BM230" s="209" t="s">
        <v>1247</v>
      </c>
    </row>
    <row r="231" s="2" customFormat="1" ht="24.15" customHeight="1">
      <c r="A231" s="40"/>
      <c r="B231" s="41"/>
      <c r="C231" s="198" t="s">
        <v>1205</v>
      </c>
      <c r="D231" s="198" t="s">
        <v>181</v>
      </c>
      <c r="E231" s="199" t="s">
        <v>2724</v>
      </c>
      <c r="F231" s="200" t="s">
        <v>2725</v>
      </c>
      <c r="G231" s="201" t="s">
        <v>716</v>
      </c>
      <c r="H231" s="202">
        <v>6</v>
      </c>
      <c r="I231" s="203"/>
      <c r="J231" s="204">
        <f>ROUND(I231*H231,2)</f>
        <v>0</v>
      </c>
      <c r="K231" s="200" t="s">
        <v>19</v>
      </c>
      <c r="L231" s="46"/>
      <c r="M231" s="205" t="s">
        <v>19</v>
      </c>
      <c r="N231" s="206" t="s">
        <v>40</v>
      </c>
      <c r="O231" s="86"/>
      <c r="P231" s="207">
        <f>O231*H231</f>
        <v>0</v>
      </c>
      <c r="Q231" s="207">
        <v>0</v>
      </c>
      <c r="R231" s="207">
        <f>Q231*H231</f>
        <v>0</v>
      </c>
      <c r="S231" s="207">
        <v>0</v>
      </c>
      <c r="T231" s="208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09" t="s">
        <v>185</v>
      </c>
      <c r="AT231" s="209" t="s">
        <v>181</v>
      </c>
      <c r="AU231" s="209" t="s">
        <v>77</v>
      </c>
      <c r="AY231" s="19" t="s">
        <v>180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9" t="s">
        <v>77</v>
      </c>
      <c r="BK231" s="210">
        <f>ROUND(I231*H231,2)</f>
        <v>0</v>
      </c>
      <c r="BL231" s="19" t="s">
        <v>185</v>
      </c>
      <c r="BM231" s="209" t="s">
        <v>1251</v>
      </c>
    </row>
    <row r="232" s="2" customFormat="1" ht="24.15" customHeight="1">
      <c r="A232" s="40"/>
      <c r="B232" s="41"/>
      <c r="C232" s="198" t="s">
        <v>811</v>
      </c>
      <c r="D232" s="198" t="s">
        <v>181</v>
      </c>
      <c r="E232" s="199" t="s">
        <v>2726</v>
      </c>
      <c r="F232" s="200" t="s">
        <v>2727</v>
      </c>
      <c r="G232" s="201" t="s">
        <v>1556</v>
      </c>
      <c r="H232" s="202">
        <v>6</v>
      </c>
      <c r="I232" s="203"/>
      <c r="J232" s="204">
        <f>ROUND(I232*H232,2)</f>
        <v>0</v>
      </c>
      <c r="K232" s="200" t="s">
        <v>19</v>
      </c>
      <c r="L232" s="46"/>
      <c r="M232" s="205" t="s">
        <v>19</v>
      </c>
      <c r="N232" s="206" t="s">
        <v>40</v>
      </c>
      <c r="O232" s="86"/>
      <c r="P232" s="207">
        <f>O232*H232</f>
        <v>0</v>
      </c>
      <c r="Q232" s="207">
        <v>0</v>
      </c>
      <c r="R232" s="207">
        <f>Q232*H232</f>
        <v>0</v>
      </c>
      <c r="S232" s="207">
        <v>0</v>
      </c>
      <c r="T232" s="208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09" t="s">
        <v>185</v>
      </c>
      <c r="AT232" s="209" t="s">
        <v>181</v>
      </c>
      <c r="AU232" s="209" t="s">
        <v>77</v>
      </c>
      <c r="AY232" s="19" t="s">
        <v>180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9" t="s">
        <v>77</v>
      </c>
      <c r="BK232" s="210">
        <f>ROUND(I232*H232,2)</f>
        <v>0</v>
      </c>
      <c r="BL232" s="19" t="s">
        <v>185</v>
      </c>
      <c r="BM232" s="209" t="s">
        <v>1254</v>
      </c>
    </row>
    <row r="233" s="2" customFormat="1" ht="16.5" customHeight="1">
      <c r="A233" s="40"/>
      <c r="B233" s="41"/>
      <c r="C233" s="198" t="s">
        <v>1221</v>
      </c>
      <c r="D233" s="198" t="s">
        <v>181</v>
      </c>
      <c r="E233" s="199" t="s">
        <v>2728</v>
      </c>
      <c r="F233" s="200" t="s">
        <v>2729</v>
      </c>
      <c r="G233" s="201" t="s">
        <v>1556</v>
      </c>
      <c r="H233" s="202">
        <v>3</v>
      </c>
      <c r="I233" s="203"/>
      <c r="J233" s="204">
        <f>ROUND(I233*H233,2)</f>
        <v>0</v>
      </c>
      <c r="K233" s="200" t="s">
        <v>19</v>
      </c>
      <c r="L233" s="46"/>
      <c r="M233" s="205" t="s">
        <v>19</v>
      </c>
      <c r="N233" s="206" t="s">
        <v>40</v>
      </c>
      <c r="O233" s="86"/>
      <c r="P233" s="207">
        <f>O233*H233</f>
        <v>0</v>
      </c>
      <c r="Q233" s="207">
        <v>0</v>
      </c>
      <c r="R233" s="207">
        <f>Q233*H233</f>
        <v>0</v>
      </c>
      <c r="S233" s="207">
        <v>0</v>
      </c>
      <c r="T233" s="208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09" t="s">
        <v>185</v>
      </c>
      <c r="AT233" s="209" t="s">
        <v>181</v>
      </c>
      <c r="AU233" s="209" t="s">
        <v>77</v>
      </c>
      <c r="AY233" s="19" t="s">
        <v>180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9" t="s">
        <v>77</v>
      </c>
      <c r="BK233" s="210">
        <f>ROUND(I233*H233,2)</f>
        <v>0</v>
      </c>
      <c r="BL233" s="19" t="s">
        <v>185</v>
      </c>
      <c r="BM233" s="209" t="s">
        <v>1258</v>
      </c>
    </row>
    <row r="234" s="11" customFormat="1" ht="25.92" customHeight="1">
      <c r="A234" s="11"/>
      <c r="B234" s="184"/>
      <c r="C234" s="185"/>
      <c r="D234" s="186" t="s">
        <v>68</v>
      </c>
      <c r="E234" s="187" t="s">
        <v>2730</v>
      </c>
      <c r="F234" s="187" t="s">
        <v>2731</v>
      </c>
      <c r="G234" s="185"/>
      <c r="H234" s="185"/>
      <c r="I234" s="188"/>
      <c r="J234" s="189">
        <f>BK234</f>
        <v>0</v>
      </c>
      <c r="K234" s="185"/>
      <c r="L234" s="190"/>
      <c r="M234" s="191"/>
      <c r="N234" s="192"/>
      <c r="O234" s="192"/>
      <c r="P234" s="193">
        <f>SUM(P235:P239)</f>
        <v>0</v>
      </c>
      <c r="Q234" s="192"/>
      <c r="R234" s="193">
        <f>SUM(R235:R239)</f>
        <v>0</v>
      </c>
      <c r="S234" s="192"/>
      <c r="T234" s="194">
        <f>SUM(T235:T239)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195" t="s">
        <v>77</v>
      </c>
      <c r="AT234" s="196" t="s">
        <v>68</v>
      </c>
      <c r="AU234" s="196" t="s">
        <v>69</v>
      </c>
      <c r="AY234" s="195" t="s">
        <v>180</v>
      </c>
      <c r="BK234" s="197">
        <f>SUM(BK235:BK239)</f>
        <v>0</v>
      </c>
    </row>
    <row r="235" s="2" customFormat="1" ht="16.5" customHeight="1">
      <c r="A235" s="40"/>
      <c r="B235" s="41"/>
      <c r="C235" s="198" t="s">
        <v>824</v>
      </c>
      <c r="D235" s="198" t="s">
        <v>181</v>
      </c>
      <c r="E235" s="199" t="s">
        <v>2732</v>
      </c>
      <c r="F235" s="200" t="s">
        <v>2733</v>
      </c>
      <c r="G235" s="201" t="s">
        <v>385</v>
      </c>
      <c r="H235" s="202">
        <v>10</v>
      </c>
      <c r="I235" s="203"/>
      <c r="J235" s="204">
        <f>ROUND(I235*H235,2)</f>
        <v>0</v>
      </c>
      <c r="K235" s="200" t="s">
        <v>19</v>
      </c>
      <c r="L235" s="46"/>
      <c r="M235" s="205" t="s">
        <v>19</v>
      </c>
      <c r="N235" s="206" t="s">
        <v>40</v>
      </c>
      <c r="O235" s="86"/>
      <c r="P235" s="207">
        <f>O235*H235</f>
        <v>0</v>
      </c>
      <c r="Q235" s="207">
        <v>0</v>
      </c>
      <c r="R235" s="207">
        <f>Q235*H235</f>
        <v>0</v>
      </c>
      <c r="S235" s="207">
        <v>0</v>
      </c>
      <c r="T235" s="208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09" t="s">
        <v>185</v>
      </c>
      <c r="AT235" s="209" t="s">
        <v>181</v>
      </c>
      <c r="AU235" s="209" t="s">
        <v>77</v>
      </c>
      <c r="AY235" s="19" t="s">
        <v>180</v>
      </c>
      <c r="BE235" s="210">
        <f>IF(N235="základní",J235,0)</f>
        <v>0</v>
      </c>
      <c r="BF235" s="210">
        <f>IF(N235="snížená",J235,0)</f>
        <v>0</v>
      </c>
      <c r="BG235" s="210">
        <f>IF(N235="zákl. přenesená",J235,0)</f>
        <v>0</v>
      </c>
      <c r="BH235" s="210">
        <f>IF(N235="sníž. přenesená",J235,0)</f>
        <v>0</v>
      </c>
      <c r="BI235" s="210">
        <f>IF(N235="nulová",J235,0)</f>
        <v>0</v>
      </c>
      <c r="BJ235" s="19" t="s">
        <v>77</v>
      </c>
      <c r="BK235" s="210">
        <f>ROUND(I235*H235,2)</f>
        <v>0</v>
      </c>
      <c r="BL235" s="19" t="s">
        <v>185</v>
      </c>
      <c r="BM235" s="209" t="s">
        <v>1261</v>
      </c>
    </row>
    <row r="236" s="2" customFormat="1" ht="21.75" customHeight="1">
      <c r="A236" s="40"/>
      <c r="B236" s="41"/>
      <c r="C236" s="198" t="s">
        <v>1241</v>
      </c>
      <c r="D236" s="198" t="s">
        <v>181</v>
      </c>
      <c r="E236" s="199" t="s">
        <v>2734</v>
      </c>
      <c r="F236" s="200" t="s">
        <v>2735</v>
      </c>
      <c r="G236" s="201" t="s">
        <v>385</v>
      </c>
      <c r="H236" s="202">
        <v>10</v>
      </c>
      <c r="I236" s="203"/>
      <c r="J236" s="204">
        <f>ROUND(I236*H236,2)</f>
        <v>0</v>
      </c>
      <c r="K236" s="200" t="s">
        <v>19</v>
      </c>
      <c r="L236" s="46"/>
      <c r="M236" s="205" t="s">
        <v>19</v>
      </c>
      <c r="N236" s="206" t="s">
        <v>40</v>
      </c>
      <c r="O236" s="86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09" t="s">
        <v>185</v>
      </c>
      <c r="AT236" s="209" t="s">
        <v>181</v>
      </c>
      <c r="AU236" s="209" t="s">
        <v>77</v>
      </c>
      <c r="AY236" s="19" t="s">
        <v>180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9" t="s">
        <v>77</v>
      </c>
      <c r="BK236" s="210">
        <f>ROUND(I236*H236,2)</f>
        <v>0</v>
      </c>
      <c r="BL236" s="19" t="s">
        <v>185</v>
      </c>
      <c r="BM236" s="209" t="s">
        <v>1266</v>
      </c>
    </row>
    <row r="237" s="2" customFormat="1" ht="16.5" customHeight="1">
      <c r="A237" s="40"/>
      <c r="B237" s="41"/>
      <c r="C237" s="198" t="s">
        <v>829</v>
      </c>
      <c r="D237" s="198" t="s">
        <v>181</v>
      </c>
      <c r="E237" s="199" t="s">
        <v>2736</v>
      </c>
      <c r="F237" s="200" t="s">
        <v>2737</v>
      </c>
      <c r="G237" s="201" t="s">
        <v>385</v>
      </c>
      <c r="H237" s="202">
        <v>10</v>
      </c>
      <c r="I237" s="203"/>
      <c r="J237" s="204">
        <f>ROUND(I237*H237,2)</f>
        <v>0</v>
      </c>
      <c r="K237" s="200" t="s">
        <v>19</v>
      </c>
      <c r="L237" s="46"/>
      <c r="M237" s="205" t="s">
        <v>19</v>
      </c>
      <c r="N237" s="206" t="s">
        <v>40</v>
      </c>
      <c r="O237" s="86"/>
      <c r="P237" s="207">
        <f>O237*H237</f>
        <v>0</v>
      </c>
      <c r="Q237" s="207">
        <v>0</v>
      </c>
      <c r="R237" s="207">
        <f>Q237*H237</f>
        <v>0</v>
      </c>
      <c r="S237" s="207">
        <v>0</v>
      </c>
      <c r="T237" s="208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09" t="s">
        <v>185</v>
      </c>
      <c r="AT237" s="209" t="s">
        <v>181</v>
      </c>
      <c r="AU237" s="209" t="s">
        <v>77</v>
      </c>
      <c r="AY237" s="19" t="s">
        <v>180</v>
      </c>
      <c r="BE237" s="210">
        <f>IF(N237="základní",J237,0)</f>
        <v>0</v>
      </c>
      <c r="BF237" s="210">
        <f>IF(N237="snížená",J237,0)</f>
        <v>0</v>
      </c>
      <c r="BG237" s="210">
        <f>IF(N237="zákl. přenesená",J237,0)</f>
        <v>0</v>
      </c>
      <c r="BH237" s="210">
        <f>IF(N237="sníž. přenesená",J237,0)</f>
        <v>0</v>
      </c>
      <c r="BI237" s="210">
        <f>IF(N237="nulová",J237,0)</f>
        <v>0</v>
      </c>
      <c r="BJ237" s="19" t="s">
        <v>77</v>
      </c>
      <c r="BK237" s="210">
        <f>ROUND(I237*H237,2)</f>
        <v>0</v>
      </c>
      <c r="BL237" s="19" t="s">
        <v>185</v>
      </c>
      <c r="BM237" s="209" t="s">
        <v>1269</v>
      </c>
    </row>
    <row r="238" s="2" customFormat="1" ht="16.5" customHeight="1">
      <c r="A238" s="40"/>
      <c r="B238" s="41"/>
      <c r="C238" s="198" t="s">
        <v>1248</v>
      </c>
      <c r="D238" s="198" t="s">
        <v>181</v>
      </c>
      <c r="E238" s="199" t="s">
        <v>2738</v>
      </c>
      <c r="F238" s="200" t="s">
        <v>2739</v>
      </c>
      <c r="G238" s="201" t="s">
        <v>385</v>
      </c>
      <c r="H238" s="202">
        <v>10</v>
      </c>
      <c r="I238" s="203"/>
      <c r="J238" s="204">
        <f>ROUND(I238*H238,2)</f>
        <v>0</v>
      </c>
      <c r="K238" s="200" t="s">
        <v>19</v>
      </c>
      <c r="L238" s="46"/>
      <c r="M238" s="205" t="s">
        <v>19</v>
      </c>
      <c r="N238" s="206" t="s">
        <v>40</v>
      </c>
      <c r="O238" s="86"/>
      <c r="P238" s="207">
        <f>O238*H238</f>
        <v>0</v>
      </c>
      <c r="Q238" s="207">
        <v>0</v>
      </c>
      <c r="R238" s="207">
        <f>Q238*H238</f>
        <v>0</v>
      </c>
      <c r="S238" s="207">
        <v>0</v>
      </c>
      <c r="T238" s="208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09" t="s">
        <v>185</v>
      </c>
      <c r="AT238" s="209" t="s">
        <v>181</v>
      </c>
      <c r="AU238" s="209" t="s">
        <v>77</v>
      </c>
      <c r="AY238" s="19" t="s">
        <v>180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9" t="s">
        <v>77</v>
      </c>
      <c r="BK238" s="210">
        <f>ROUND(I238*H238,2)</f>
        <v>0</v>
      </c>
      <c r="BL238" s="19" t="s">
        <v>185</v>
      </c>
      <c r="BM238" s="209" t="s">
        <v>1273</v>
      </c>
    </row>
    <row r="239" s="2" customFormat="1" ht="16.5" customHeight="1">
      <c r="A239" s="40"/>
      <c r="B239" s="41"/>
      <c r="C239" s="198" t="s">
        <v>834</v>
      </c>
      <c r="D239" s="198" t="s">
        <v>181</v>
      </c>
      <c r="E239" s="199" t="s">
        <v>2740</v>
      </c>
      <c r="F239" s="200" t="s">
        <v>2741</v>
      </c>
      <c r="G239" s="201" t="s">
        <v>307</v>
      </c>
      <c r="H239" s="202">
        <v>10</v>
      </c>
      <c r="I239" s="203"/>
      <c r="J239" s="204">
        <f>ROUND(I239*H239,2)</f>
        <v>0</v>
      </c>
      <c r="K239" s="200" t="s">
        <v>19</v>
      </c>
      <c r="L239" s="46"/>
      <c r="M239" s="205" t="s">
        <v>19</v>
      </c>
      <c r="N239" s="206" t="s">
        <v>40</v>
      </c>
      <c r="O239" s="86"/>
      <c r="P239" s="207">
        <f>O239*H239</f>
        <v>0</v>
      </c>
      <c r="Q239" s="207">
        <v>0</v>
      </c>
      <c r="R239" s="207">
        <f>Q239*H239</f>
        <v>0</v>
      </c>
      <c r="S239" s="207">
        <v>0</v>
      </c>
      <c r="T239" s="208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09" t="s">
        <v>185</v>
      </c>
      <c r="AT239" s="209" t="s">
        <v>181</v>
      </c>
      <c r="AU239" s="209" t="s">
        <v>77</v>
      </c>
      <c r="AY239" s="19" t="s">
        <v>180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9" t="s">
        <v>77</v>
      </c>
      <c r="BK239" s="210">
        <f>ROUND(I239*H239,2)</f>
        <v>0</v>
      </c>
      <c r="BL239" s="19" t="s">
        <v>185</v>
      </c>
      <c r="BM239" s="209" t="s">
        <v>1276</v>
      </c>
    </row>
    <row r="240" s="11" customFormat="1" ht="25.92" customHeight="1">
      <c r="A240" s="11"/>
      <c r="B240" s="184"/>
      <c r="C240" s="185"/>
      <c r="D240" s="186" t="s">
        <v>68</v>
      </c>
      <c r="E240" s="187" t="s">
        <v>1439</v>
      </c>
      <c r="F240" s="187" t="s">
        <v>1440</v>
      </c>
      <c r="G240" s="185"/>
      <c r="H240" s="185"/>
      <c r="I240" s="188"/>
      <c r="J240" s="189">
        <f>BK240</f>
        <v>0</v>
      </c>
      <c r="K240" s="185"/>
      <c r="L240" s="190"/>
      <c r="M240" s="191"/>
      <c r="N240" s="192"/>
      <c r="O240" s="192"/>
      <c r="P240" s="193">
        <f>SUM(P241:P245)</f>
        <v>0</v>
      </c>
      <c r="Q240" s="192"/>
      <c r="R240" s="193">
        <f>SUM(R241:R245)</f>
        <v>0</v>
      </c>
      <c r="S240" s="192"/>
      <c r="T240" s="194">
        <f>SUM(T241:T245)</f>
        <v>0</v>
      </c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R240" s="195" t="s">
        <v>77</v>
      </c>
      <c r="AT240" s="196" t="s">
        <v>68</v>
      </c>
      <c r="AU240" s="196" t="s">
        <v>69</v>
      </c>
      <c r="AY240" s="195" t="s">
        <v>180</v>
      </c>
      <c r="BK240" s="197">
        <f>SUM(BK241:BK245)</f>
        <v>0</v>
      </c>
    </row>
    <row r="241" s="2" customFormat="1" ht="24.15" customHeight="1">
      <c r="A241" s="40"/>
      <c r="B241" s="41"/>
      <c r="C241" s="198" t="s">
        <v>1255</v>
      </c>
      <c r="D241" s="198" t="s">
        <v>181</v>
      </c>
      <c r="E241" s="199" t="s">
        <v>2742</v>
      </c>
      <c r="F241" s="200" t="s">
        <v>2743</v>
      </c>
      <c r="G241" s="201" t="s">
        <v>184</v>
      </c>
      <c r="H241" s="202">
        <v>16</v>
      </c>
      <c r="I241" s="203"/>
      <c r="J241" s="204">
        <f>ROUND(I241*H241,2)</f>
        <v>0</v>
      </c>
      <c r="K241" s="200" t="s">
        <v>19</v>
      </c>
      <c r="L241" s="46"/>
      <c r="M241" s="205" t="s">
        <v>19</v>
      </c>
      <c r="N241" s="206" t="s">
        <v>40</v>
      </c>
      <c r="O241" s="86"/>
      <c r="P241" s="207">
        <f>O241*H241</f>
        <v>0</v>
      </c>
      <c r="Q241" s="207">
        <v>0</v>
      </c>
      <c r="R241" s="207">
        <f>Q241*H241</f>
        <v>0</v>
      </c>
      <c r="S241" s="207">
        <v>0</v>
      </c>
      <c r="T241" s="208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09" t="s">
        <v>185</v>
      </c>
      <c r="AT241" s="209" t="s">
        <v>181</v>
      </c>
      <c r="AU241" s="209" t="s">
        <v>77</v>
      </c>
      <c r="AY241" s="19" t="s">
        <v>180</v>
      </c>
      <c r="BE241" s="210">
        <f>IF(N241="základní",J241,0)</f>
        <v>0</v>
      </c>
      <c r="BF241" s="210">
        <f>IF(N241="snížená",J241,0)</f>
        <v>0</v>
      </c>
      <c r="BG241" s="210">
        <f>IF(N241="zákl. přenesená",J241,0)</f>
        <v>0</v>
      </c>
      <c r="BH241" s="210">
        <f>IF(N241="sníž. přenesená",J241,0)</f>
        <v>0</v>
      </c>
      <c r="BI241" s="210">
        <f>IF(N241="nulová",J241,0)</f>
        <v>0</v>
      </c>
      <c r="BJ241" s="19" t="s">
        <v>77</v>
      </c>
      <c r="BK241" s="210">
        <f>ROUND(I241*H241,2)</f>
        <v>0</v>
      </c>
      <c r="BL241" s="19" t="s">
        <v>185</v>
      </c>
      <c r="BM241" s="209" t="s">
        <v>1280</v>
      </c>
    </row>
    <row r="242" s="2" customFormat="1" ht="16.5" customHeight="1">
      <c r="A242" s="40"/>
      <c r="B242" s="41"/>
      <c r="C242" s="198" t="s">
        <v>839</v>
      </c>
      <c r="D242" s="198" t="s">
        <v>181</v>
      </c>
      <c r="E242" s="199" t="s">
        <v>2744</v>
      </c>
      <c r="F242" s="200" t="s">
        <v>2745</v>
      </c>
      <c r="G242" s="201" t="s">
        <v>184</v>
      </c>
      <c r="H242" s="202">
        <v>24</v>
      </c>
      <c r="I242" s="203"/>
      <c r="J242" s="204">
        <f>ROUND(I242*H242,2)</f>
        <v>0</v>
      </c>
      <c r="K242" s="200" t="s">
        <v>19</v>
      </c>
      <c r="L242" s="46"/>
      <c r="M242" s="205" t="s">
        <v>19</v>
      </c>
      <c r="N242" s="206" t="s">
        <v>40</v>
      </c>
      <c r="O242" s="86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09" t="s">
        <v>185</v>
      </c>
      <c r="AT242" s="209" t="s">
        <v>181</v>
      </c>
      <c r="AU242" s="209" t="s">
        <v>77</v>
      </c>
      <c r="AY242" s="19" t="s">
        <v>180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9" t="s">
        <v>77</v>
      </c>
      <c r="BK242" s="210">
        <f>ROUND(I242*H242,2)</f>
        <v>0</v>
      </c>
      <c r="BL242" s="19" t="s">
        <v>185</v>
      </c>
      <c r="BM242" s="209" t="s">
        <v>1283</v>
      </c>
    </row>
    <row r="243" s="2" customFormat="1" ht="16.5" customHeight="1">
      <c r="A243" s="40"/>
      <c r="B243" s="41"/>
      <c r="C243" s="198" t="s">
        <v>1263</v>
      </c>
      <c r="D243" s="198" t="s">
        <v>181</v>
      </c>
      <c r="E243" s="199" t="s">
        <v>2746</v>
      </c>
      <c r="F243" s="200" t="s">
        <v>2747</v>
      </c>
      <c r="G243" s="201" t="s">
        <v>184</v>
      </c>
      <c r="H243" s="202">
        <v>10</v>
      </c>
      <c r="I243" s="203"/>
      <c r="J243" s="204">
        <f>ROUND(I243*H243,2)</f>
        <v>0</v>
      </c>
      <c r="K243" s="200" t="s">
        <v>19</v>
      </c>
      <c r="L243" s="46"/>
      <c r="M243" s="205" t="s">
        <v>19</v>
      </c>
      <c r="N243" s="206" t="s">
        <v>40</v>
      </c>
      <c r="O243" s="86"/>
      <c r="P243" s="207">
        <f>O243*H243</f>
        <v>0</v>
      </c>
      <c r="Q243" s="207">
        <v>0</v>
      </c>
      <c r="R243" s="207">
        <f>Q243*H243</f>
        <v>0</v>
      </c>
      <c r="S243" s="207">
        <v>0</v>
      </c>
      <c r="T243" s="208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09" t="s">
        <v>185</v>
      </c>
      <c r="AT243" s="209" t="s">
        <v>181</v>
      </c>
      <c r="AU243" s="209" t="s">
        <v>77</v>
      </c>
      <c r="AY243" s="19" t="s">
        <v>180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9" t="s">
        <v>77</v>
      </c>
      <c r="BK243" s="210">
        <f>ROUND(I243*H243,2)</f>
        <v>0</v>
      </c>
      <c r="BL243" s="19" t="s">
        <v>185</v>
      </c>
      <c r="BM243" s="209" t="s">
        <v>1287</v>
      </c>
    </row>
    <row r="244" s="2" customFormat="1" ht="24.15" customHeight="1">
      <c r="A244" s="40"/>
      <c r="B244" s="41"/>
      <c r="C244" s="198" t="s">
        <v>850</v>
      </c>
      <c r="D244" s="198" t="s">
        <v>181</v>
      </c>
      <c r="E244" s="199" t="s">
        <v>2748</v>
      </c>
      <c r="F244" s="200" t="s">
        <v>2749</v>
      </c>
      <c r="G244" s="201" t="s">
        <v>1443</v>
      </c>
      <c r="H244" s="202">
        <v>1</v>
      </c>
      <c r="I244" s="203"/>
      <c r="J244" s="204">
        <f>ROUND(I244*H244,2)</f>
        <v>0</v>
      </c>
      <c r="K244" s="200" t="s">
        <v>19</v>
      </c>
      <c r="L244" s="46"/>
      <c r="M244" s="205" t="s">
        <v>19</v>
      </c>
      <c r="N244" s="206" t="s">
        <v>40</v>
      </c>
      <c r="O244" s="86"/>
      <c r="P244" s="207">
        <f>O244*H244</f>
        <v>0</v>
      </c>
      <c r="Q244" s="207">
        <v>0</v>
      </c>
      <c r="R244" s="207">
        <f>Q244*H244</f>
        <v>0</v>
      </c>
      <c r="S244" s="207">
        <v>0</v>
      </c>
      <c r="T244" s="208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09" t="s">
        <v>185</v>
      </c>
      <c r="AT244" s="209" t="s">
        <v>181</v>
      </c>
      <c r="AU244" s="209" t="s">
        <v>77</v>
      </c>
      <c r="AY244" s="19" t="s">
        <v>180</v>
      </c>
      <c r="BE244" s="210">
        <f>IF(N244="základní",J244,0)</f>
        <v>0</v>
      </c>
      <c r="BF244" s="210">
        <f>IF(N244="snížená",J244,0)</f>
        <v>0</v>
      </c>
      <c r="BG244" s="210">
        <f>IF(N244="zákl. přenesená",J244,0)</f>
        <v>0</v>
      </c>
      <c r="BH244" s="210">
        <f>IF(N244="sníž. přenesená",J244,0)</f>
        <v>0</v>
      </c>
      <c r="BI244" s="210">
        <f>IF(N244="nulová",J244,0)</f>
        <v>0</v>
      </c>
      <c r="BJ244" s="19" t="s">
        <v>77</v>
      </c>
      <c r="BK244" s="210">
        <f>ROUND(I244*H244,2)</f>
        <v>0</v>
      </c>
      <c r="BL244" s="19" t="s">
        <v>185</v>
      </c>
      <c r="BM244" s="209" t="s">
        <v>1290</v>
      </c>
    </row>
    <row r="245" s="2" customFormat="1">
      <c r="A245" s="40"/>
      <c r="B245" s="41"/>
      <c r="C245" s="42"/>
      <c r="D245" s="213" t="s">
        <v>217</v>
      </c>
      <c r="E245" s="42"/>
      <c r="F245" s="234" t="s">
        <v>2750</v>
      </c>
      <c r="G245" s="42"/>
      <c r="H245" s="42"/>
      <c r="I245" s="235"/>
      <c r="J245" s="42"/>
      <c r="K245" s="42"/>
      <c r="L245" s="46"/>
      <c r="M245" s="273"/>
      <c r="N245" s="274"/>
      <c r="O245" s="275"/>
      <c r="P245" s="275"/>
      <c r="Q245" s="275"/>
      <c r="R245" s="275"/>
      <c r="S245" s="275"/>
      <c r="T245" s="276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217</v>
      </c>
      <c r="AU245" s="19" t="s">
        <v>77</v>
      </c>
    </row>
    <row r="246" s="2" customFormat="1" ht="6.96" customHeight="1">
      <c r="A246" s="40"/>
      <c r="B246" s="61"/>
      <c r="C246" s="62"/>
      <c r="D246" s="62"/>
      <c r="E246" s="62"/>
      <c r="F246" s="62"/>
      <c r="G246" s="62"/>
      <c r="H246" s="62"/>
      <c r="I246" s="62"/>
      <c r="J246" s="62"/>
      <c r="K246" s="62"/>
      <c r="L246" s="46"/>
      <c r="M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</row>
  </sheetData>
  <sheetProtection sheet="1" autoFilter="0" formatColumns="0" formatRows="0" objects="1" scenarios="1" spinCount="100000" saltValue="OmOzcC6Cyf8E3yf2tDDJleZKc695EGEezdstp03xY+KXSPITXtGF28T0lNpLbHfgmXm9u9qVVaJMfGSIYrGOLQ==" hashValue="USWO5Aa4ITk+Dx8uN5bT30GGasqvdC0VfLQ/EUtnJI4ExiRK9ODJv9inYGui3asKXzDg8z+yOnrKDM0cw1t4ug==" algorithmName="SHA-512" password="A077"/>
  <autoFilter ref="C82:K24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2751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ROUND((SUM(BE80:BE85)),  2)</f>
        <v>0</v>
      </c>
      <c r="G33" s="40"/>
      <c r="H33" s="40"/>
      <c r="I33" s="150">
        <v>0.20999999999999999</v>
      </c>
      <c r="J33" s="149">
        <f>ROUND(((SUM(BE80:BE85))*I33),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ROUND((SUM(BF80:BF85)),  2)</f>
        <v>0</v>
      </c>
      <c r="G34" s="40"/>
      <c r="H34" s="40"/>
      <c r="I34" s="150">
        <v>0.12</v>
      </c>
      <c r="J34" s="149">
        <f>ROUND(((SUM(BF80:BF85))*I34),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ROUND((SUM(BG80:BG85)),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ROUND((SUM(BH80:BH85)),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ROUND((SUM(BI80:BI85)),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D.1.4.5 00 - Slaboproudá zařízení - 00 Vedlejší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164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166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ZOO Hodonín, Pavilon Akvárií, rozpočet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D.1.4.5 00 - Slaboproudá zařízení - 00 Vedlejší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3. 4. 2024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30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28</v>
      </c>
      <c r="D77" s="42"/>
      <c r="E77" s="42"/>
      <c r="F77" s="29" t="str">
        <f>IF(E18="","",E18)</f>
        <v>Vyplň údaj</v>
      </c>
      <c r="G77" s="42"/>
      <c r="H77" s="42"/>
      <c r="I77" s="34" t="s">
        <v>32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3"/>
      <c r="B79" s="174"/>
      <c r="C79" s="175" t="s">
        <v>167</v>
      </c>
      <c r="D79" s="176" t="s">
        <v>54</v>
      </c>
      <c r="E79" s="176" t="s">
        <v>50</v>
      </c>
      <c r="F79" s="176" t="s">
        <v>51</v>
      </c>
      <c r="G79" s="176" t="s">
        <v>168</v>
      </c>
      <c r="H79" s="176" t="s">
        <v>169</v>
      </c>
      <c r="I79" s="176" t="s">
        <v>170</v>
      </c>
      <c r="J79" s="176" t="s">
        <v>139</v>
      </c>
      <c r="K79" s="177" t="s">
        <v>171</v>
      </c>
      <c r="L79" s="178"/>
      <c r="M79" s="94" t="s">
        <v>19</v>
      </c>
      <c r="N79" s="95" t="s">
        <v>39</v>
      </c>
      <c r="O79" s="95" t="s">
        <v>172</v>
      </c>
      <c r="P79" s="95" t="s">
        <v>173</v>
      </c>
      <c r="Q79" s="95" t="s">
        <v>174</v>
      </c>
      <c r="R79" s="95" t="s">
        <v>175</v>
      </c>
      <c r="S79" s="95" t="s">
        <v>176</v>
      </c>
      <c r="T79" s="96" t="s">
        <v>177</v>
      </c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</row>
    <row r="80" s="2" customFormat="1" ht="22.8" customHeight="1">
      <c r="A80" s="40"/>
      <c r="B80" s="41"/>
      <c r="C80" s="101" t="s">
        <v>178</v>
      </c>
      <c r="D80" s="42"/>
      <c r="E80" s="42"/>
      <c r="F80" s="42"/>
      <c r="G80" s="42"/>
      <c r="H80" s="42"/>
      <c r="I80" s="42"/>
      <c r="J80" s="179">
        <f>BK80</f>
        <v>0</v>
      </c>
      <c r="K80" s="42"/>
      <c r="L80" s="46"/>
      <c r="M80" s="97"/>
      <c r="N80" s="180"/>
      <c r="O80" s="98"/>
      <c r="P80" s="181">
        <f>P81</f>
        <v>0</v>
      </c>
      <c r="Q80" s="98"/>
      <c r="R80" s="181">
        <f>R81</f>
        <v>0</v>
      </c>
      <c r="S80" s="98"/>
      <c r="T80" s="182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68</v>
      </c>
      <c r="AU80" s="19" t="s">
        <v>140</v>
      </c>
      <c r="BK80" s="183">
        <f>BK81</f>
        <v>0</v>
      </c>
    </row>
    <row r="81" s="11" customFormat="1" ht="25.92" customHeight="1">
      <c r="A81" s="11"/>
      <c r="B81" s="184"/>
      <c r="C81" s="185"/>
      <c r="D81" s="186" t="s">
        <v>68</v>
      </c>
      <c r="E81" s="187" t="s">
        <v>1439</v>
      </c>
      <c r="F81" s="187" t="s">
        <v>1440</v>
      </c>
      <c r="G81" s="185"/>
      <c r="H81" s="185"/>
      <c r="I81" s="188"/>
      <c r="J81" s="189">
        <f>BK81</f>
        <v>0</v>
      </c>
      <c r="K81" s="185"/>
      <c r="L81" s="190"/>
      <c r="M81" s="191"/>
      <c r="N81" s="192"/>
      <c r="O81" s="192"/>
      <c r="P81" s="193">
        <f>SUM(P82:P85)</f>
        <v>0</v>
      </c>
      <c r="Q81" s="192"/>
      <c r="R81" s="193">
        <f>SUM(R82:R85)</f>
        <v>0</v>
      </c>
      <c r="S81" s="192"/>
      <c r="T81" s="194">
        <f>SUM(T82:T85)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5" t="s">
        <v>77</v>
      </c>
      <c r="AT81" s="196" t="s">
        <v>68</v>
      </c>
      <c r="AU81" s="196" t="s">
        <v>69</v>
      </c>
      <c r="AY81" s="195" t="s">
        <v>180</v>
      </c>
      <c r="BK81" s="197">
        <f>SUM(BK82:BK85)</f>
        <v>0</v>
      </c>
    </row>
    <row r="82" s="2" customFormat="1" ht="16.5" customHeight="1">
      <c r="A82" s="40"/>
      <c r="B82" s="41"/>
      <c r="C82" s="198" t="s">
        <v>77</v>
      </c>
      <c r="D82" s="198" t="s">
        <v>181</v>
      </c>
      <c r="E82" s="199" t="s">
        <v>77</v>
      </c>
      <c r="F82" s="200" t="s">
        <v>2752</v>
      </c>
      <c r="G82" s="201" t="s">
        <v>227</v>
      </c>
      <c r="H82" s="202">
        <v>1</v>
      </c>
      <c r="I82" s="203"/>
      <c r="J82" s="204">
        <f>ROUND(I82*H82,2)</f>
        <v>0</v>
      </c>
      <c r="K82" s="200" t="s">
        <v>19</v>
      </c>
      <c r="L82" s="46"/>
      <c r="M82" s="205" t="s">
        <v>19</v>
      </c>
      <c r="N82" s="206" t="s">
        <v>40</v>
      </c>
      <c r="O82" s="86"/>
      <c r="P82" s="207">
        <f>O82*H82</f>
        <v>0</v>
      </c>
      <c r="Q82" s="207">
        <v>0</v>
      </c>
      <c r="R82" s="207">
        <f>Q82*H82</f>
        <v>0</v>
      </c>
      <c r="S82" s="207">
        <v>0</v>
      </c>
      <c r="T82" s="208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09" t="s">
        <v>185</v>
      </c>
      <c r="AT82" s="209" t="s">
        <v>181</v>
      </c>
      <c r="AU82" s="209" t="s">
        <v>77</v>
      </c>
      <c r="AY82" s="19" t="s">
        <v>180</v>
      </c>
      <c r="BE82" s="210">
        <f>IF(N82="základní",J82,0)</f>
        <v>0</v>
      </c>
      <c r="BF82" s="210">
        <f>IF(N82="snížená",J82,0)</f>
        <v>0</v>
      </c>
      <c r="BG82" s="210">
        <f>IF(N82="zákl. přenesená",J82,0)</f>
        <v>0</v>
      </c>
      <c r="BH82" s="210">
        <f>IF(N82="sníž. přenesená",J82,0)</f>
        <v>0</v>
      </c>
      <c r="BI82" s="210">
        <f>IF(N82="nulová",J82,0)</f>
        <v>0</v>
      </c>
      <c r="BJ82" s="19" t="s">
        <v>77</v>
      </c>
      <c r="BK82" s="210">
        <f>ROUND(I82*H82,2)</f>
        <v>0</v>
      </c>
      <c r="BL82" s="19" t="s">
        <v>185</v>
      </c>
      <c r="BM82" s="209" t="s">
        <v>79</v>
      </c>
    </row>
    <row r="83" s="2" customFormat="1" ht="16.5" customHeight="1">
      <c r="A83" s="40"/>
      <c r="B83" s="41"/>
      <c r="C83" s="198" t="s">
        <v>79</v>
      </c>
      <c r="D83" s="198" t="s">
        <v>181</v>
      </c>
      <c r="E83" s="199" t="s">
        <v>79</v>
      </c>
      <c r="F83" s="200" t="s">
        <v>2753</v>
      </c>
      <c r="G83" s="201" t="s">
        <v>227</v>
      </c>
      <c r="H83" s="202">
        <v>1</v>
      </c>
      <c r="I83" s="203"/>
      <c r="J83" s="204">
        <f>ROUND(I83*H83,2)</f>
        <v>0</v>
      </c>
      <c r="K83" s="200" t="s">
        <v>19</v>
      </c>
      <c r="L83" s="46"/>
      <c r="M83" s="205" t="s">
        <v>19</v>
      </c>
      <c r="N83" s="206" t="s">
        <v>40</v>
      </c>
      <c r="O83" s="86"/>
      <c r="P83" s="207">
        <f>O83*H83</f>
        <v>0</v>
      </c>
      <c r="Q83" s="207">
        <v>0</v>
      </c>
      <c r="R83" s="207">
        <f>Q83*H83</f>
        <v>0</v>
      </c>
      <c r="S83" s="207">
        <v>0</v>
      </c>
      <c r="T83" s="208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09" t="s">
        <v>185</v>
      </c>
      <c r="AT83" s="209" t="s">
        <v>181</v>
      </c>
      <c r="AU83" s="209" t="s">
        <v>77</v>
      </c>
      <c r="AY83" s="19" t="s">
        <v>180</v>
      </c>
      <c r="BE83" s="210">
        <f>IF(N83="základní",J83,0)</f>
        <v>0</v>
      </c>
      <c r="BF83" s="210">
        <f>IF(N83="snížená",J83,0)</f>
        <v>0</v>
      </c>
      <c r="BG83" s="210">
        <f>IF(N83="zákl. přenesená",J83,0)</f>
        <v>0</v>
      </c>
      <c r="BH83" s="210">
        <f>IF(N83="sníž. přenesená",J83,0)</f>
        <v>0</v>
      </c>
      <c r="BI83" s="210">
        <f>IF(N83="nulová",J83,0)</f>
        <v>0</v>
      </c>
      <c r="BJ83" s="19" t="s">
        <v>77</v>
      </c>
      <c r="BK83" s="210">
        <f>ROUND(I83*H83,2)</f>
        <v>0</v>
      </c>
      <c r="BL83" s="19" t="s">
        <v>185</v>
      </c>
      <c r="BM83" s="209" t="s">
        <v>185</v>
      </c>
    </row>
    <row r="84" s="2" customFormat="1" ht="16.5" customHeight="1">
      <c r="A84" s="40"/>
      <c r="B84" s="41"/>
      <c r="C84" s="198" t="s">
        <v>195</v>
      </c>
      <c r="D84" s="198" t="s">
        <v>181</v>
      </c>
      <c r="E84" s="199" t="s">
        <v>195</v>
      </c>
      <c r="F84" s="200" t="s">
        <v>2754</v>
      </c>
      <c r="G84" s="201" t="s">
        <v>227</v>
      </c>
      <c r="H84" s="202">
        <v>1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198</v>
      </c>
    </row>
    <row r="85" s="2" customFormat="1" ht="16.5" customHeight="1">
      <c r="A85" s="40"/>
      <c r="B85" s="41"/>
      <c r="C85" s="198" t="s">
        <v>185</v>
      </c>
      <c r="D85" s="198" t="s">
        <v>181</v>
      </c>
      <c r="E85" s="199" t="s">
        <v>198</v>
      </c>
      <c r="F85" s="200" t="s">
        <v>2755</v>
      </c>
      <c r="G85" s="201" t="s">
        <v>227</v>
      </c>
      <c r="H85" s="202">
        <v>1</v>
      </c>
      <c r="I85" s="203"/>
      <c r="J85" s="204">
        <f>ROUND(I85*H85,2)</f>
        <v>0</v>
      </c>
      <c r="K85" s="200" t="s">
        <v>19</v>
      </c>
      <c r="L85" s="46"/>
      <c r="M85" s="277" t="s">
        <v>19</v>
      </c>
      <c r="N85" s="278" t="s">
        <v>40</v>
      </c>
      <c r="O85" s="275"/>
      <c r="P85" s="279">
        <f>O85*H85</f>
        <v>0</v>
      </c>
      <c r="Q85" s="279">
        <v>0</v>
      </c>
      <c r="R85" s="279">
        <f>Q85*H85</f>
        <v>0</v>
      </c>
      <c r="S85" s="279">
        <v>0</v>
      </c>
      <c r="T85" s="280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201</v>
      </c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46"/>
      <c r="M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</sheetData>
  <sheetProtection sheet="1" autoFilter="0" formatColumns="0" formatRows="0" objects="1" scenarios="1" spinCount="100000" saltValue="C/qiYwrFIDmUmU+2qwjHk7Q3DSJd++GPyrDY+B2367DhMpdYW06/zdCnRUXL/bRrG0dhGjViiVwWgwHCPLIZrg==" hashValue="d/adkKPv7kNhmVFaZ+mYo9LtNOALsPSUR9V7Ge6ZlgzB61HlpwgbEIeAOS6veb2NOBS6SYLkhph+mfYoOE7tCQ==" algorithmName="SHA-512" password="A077"/>
  <autoFilter ref="C79:K85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134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ZOO Hodonín, Pavilon Akvárií, rozpočet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135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2756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3. 4. 2024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ROUND((SUM(BE82:BE114)),  2)</f>
        <v>0</v>
      </c>
      <c r="G33" s="40"/>
      <c r="H33" s="40"/>
      <c r="I33" s="150">
        <v>0.20999999999999999</v>
      </c>
      <c r="J33" s="149">
        <f>ROUND(((SUM(BE82:BE114))*I33),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ROUND((SUM(BF82:BF114)),  2)</f>
        <v>0</v>
      </c>
      <c r="G34" s="40"/>
      <c r="H34" s="40"/>
      <c r="I34" s="150">
        <v>0.12</v>
      </c>
      <c r="J34" s="149">
        <f>ROUND(((SUM(BF82:BF114))*I34),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ROUND((SUM(BG82:BG114)),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ROUND((SUM(BH82:BH114)),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ROUND((SUM(BI82:BI114)),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137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ZOO Hodonín, Pavilon Akvárií, rozpočet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135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D.1.4.5 01 - Slaboproudá zařízení - 01 Strukturovaná kabeláž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3. 4. 2024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138</v>
      </c>
      <c r="D57" s="164"/>
      <c r="E57" s="164"/>
      <c r="F57" s="164"/>
      <c r="G57" s="164"/>
      <c r="H57" s="164"/>
      <c r="I57" s="164"/>
      <c r="J57" s="165" t="s">
        <v>139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140</v>
      </c>
    </row>
    <row r="60" s="9" customFormat="1" ht="24.96" customHeight="1">
      <c r="A60" s="9"/>
      <c r="B60" s="167"/>
      <c r="C60" s="168"/>
      <c r="D60" s="169" t="s">
        <v>2757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2758</v>
      </c>
      <c r="E61" s="170"/>
      <c r="F61" s="170"/>
      <c r="G61" s="170"/>
      <c r="H61" s="170"/>
      <c r="I61" s="170"/>
      <c r="J61" s="171">
        <f>J88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2759</v>
      </c>
      <c r="E62" s="170"/>
      <c r="F62" s="170"/>
      <c r="G62" s="170"/>
      <c r="H62" s="170"/>
      <c r="I62" s="170"/>
      <c r="J62" s="171">
        <f>J106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166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ZOO Hodonín, Pavilon Akvárií, rozpočet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135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30" customHeight="1">
      <c r="A74" s="40"/>
      <c r="B74" s="41"/>
      <c r="C74" s="42"/>
      <c r="D74" s="42"/>
      <c r="E74" s="71" t="str">
        <f>E9</f>
        <v>D.1.4.5 01 - Slaboproudá zařízení - 01 Strukturovaná kabeláž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 xml:space="preserve"> </v>
      </c>
      <c r="G76" s="42"/>
      <c r="H76" s="42"/>
      <c r="I76" s="34" t="s">
        <v>23</v>
      </c>
      <c r="J76" s="74" t="str">
        <f>IF(J12="","",J12)</f>
        <v>3. 4. 2024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25</v>
      </c>
      <c r="D78" s="42"/>
      <c r="E78" s="42"/>
      <c r="F78" s="29" t="str">
        <f>E15</f>
        <v xml:space="preserve"> </v>
      </c>
      <c r="G78" s="42"/>
      <c r="H78" s="42"/>
      <c r="I78" s="34" t="s">
        <v>30</v>
      </c>
      <c r="J78" s="38" t="str">
        <f>E21</f>
        <v xml:space="preserve"> 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28</v>
      </c>
      <c r="D79" s="42"/>
      <c r="E79" s="42"/>
      <c r="F79" s="29" t="str">
        <f>IF(E18="","",E18)</f>
        <v>Vyplň údaj</v>
      </c>
      <c r="G79" s="42"/>
      <c r="H79" s="42"/>
      <c r="I79" s="34" t="s">
        <v>32</v>
      </c>
      <c r="J79" s="38" t="str">
        <f>E24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0" customFormat="1" ht="29.28" customHeight="1">
      <c r="A81" s="173"/>
      <c r="B81" s="174"/>
      <c r="C81" s="175" t="s">
        <v>167</v>
      </c>
      <c r="D81" s="176" t="s">
        <v>54</v>
      </c>
      <c r="E81" s="176" t="s">
        <v>50</v>
      </c>
      <c r="F81" s="176" t="s">
        <v>51</v>
      </c>
      <c r="G81" s="176" t="s">
        <v>168</v>
      </c>
      <c r="H81" s="176" t="s">
        <v>169</v>
      </c>
      <c r="I81" s="176" t="s">
        <v>170</v>
      </c>
      <c r="J81" s="176" t="s">
        <v>139</v>
      </c>
      <c r="K81" s="177" t="s">
        <v>171</v>
      </c>
      <c r="L81" s="178"/>
      <c r="M81" s="94" t="s">
        <v>19</v>
      </c>
      <c r="N81" s="95" t="s">
        <v>39</v>
      </c>
      <c r="O81" s="95" t="s">
        <v>172</v>
      </c>
      <c r="P81" s="95" t="s">
        <v>173</v>
      </c>
      <c r="Q81" s="95" t="s">
        <v>174</v>
      </c>
      <c r="R81" s="95" t="s">
        <v>175</v>
      </c>
      <c r="S81" s="95" t="s">
        <v>176</v>
      </c>
      <c r="T81" s="96" t="s">
        <v>177</v>
      </c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</row>
    <row r="82" s="2" customFormat="1" ht="22.8" customHeight="1">
      <c r="A82" s="40"/>
      <c r="B82" s="41"/>
      <c r="C82" s="101" t="s">
        <v>178</v>
      </c>
      <c r="D82" s="42"/>
      <c r="E82" s="42"/>
      <c r="F82" s="42"/>
      <c r="G82" s="42"/>
      <c r="H82" s="42"/>
      <c r="I82" s="42"/>
      <c r="J82" s="179">
        <f>BK82</f>
        <v>0</v>
      </c>
      <c r="K82" s="42"/>
      <c r="L82" s="46"/>
      <c r="M82" s="97"/>
      <c r="N82" s="180"/>
      <c r="O82" s="98"/>
      <c r="P82" s="181">
        <f>P83+P88+P106</f>
        <v>0</v>
      </c>
      <c r="Q82" s="98"/>
      <c r="R82" s="181">
        <f>R83+R88+R106</f>
        <v>0</v>
      </c>
      <c r="S82" s="98"/>
      <c r="T82" s="182">
        <f>T83+T88+T106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68</v>
      </c>
      <c r="AU82" s="19" t="s">
        <v>140</v>
      </c>
      <c r="BK82" s="183">
        <f>BK83+BK88+BK106</f>
        <v>0</v>
      </c>
    </row>
    <row r="83" s="11" customFormat="1" ht="25.92" customHeight="1">
      <c r="A83" s="11"/>
      <c r="B83" s="184"/>
      <c r="C83" s="185"/>
      <c r="D83" s="186" t="s">
        <v>68</v>
      </c>
      <c r="E83" s="187" t="s">
        <v>2760</v>
      </c>
      <c r="F83" s="187" t="s">
        <v>2761</v>
      </c>
      <c r="G83" s="185"/>
      <c r="H83" s="185"/>
      <c r="I83" s="188"/>
      <c r="J83" s="189">
        <f>BK83</f>
        <v>0</v>
      </c>
      <c r="K83" s="185"/>
      <c r="L83" s="190"/>
      <c r="M83" s="191"/>
      <c r="N83" s="192"/>
      <c r="O83" s="192"/>
      <c r="P83" s="193">
        <f>SUM(P84:P87)</f>
        <v>0</v>
      </c>
      <c r="Q83" s="192"/>
      <c r="R83" s="193">
        <f>SUM(R84:R87)</f>
        <v>0</v>
      </c>
      <c r="S83" s="192"/>
      <c r="T83" s="194">
        <f>SUM(T84:T87)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5" t="s">
        <v>77</v>
      </c>
      <c r="AT83" s="196" t="s">
        <v>68</v>
      </c>
      <c r="AU83" s="196" t="s">
        <v>69</v>
      </c>
      <c r="AY83" s="195" t="s">
        <v>180</v>
      </c>
      <c r="BK83" s="197">
        <f>SUM(BK84:BK87)</f>
        <v>0</v>
      </c>
    </row>
    <row r="84" s="2" customFormat="1" ht="16.5" customHeight="1">
      <c r="A84" s="40"/>
      <c r="B84" s="41"/>
      <c r="C84" s="198" t="s">
        <v>77</v>
      </c>
      <c r="D84" s="198" t="s">
        <v>181</v>
      </c>
      <c r="E84" s="199" t="s">
        <v>79</v>
      </c>
      <c r="F84" s="200" t="s">
        <v>2762</v>
      </c>
      <c r="G84" s="201" t="s">
        <v>716</v>
      </c>
      <c r="H84" s="202">
        <v>4</v>
      </c>
      <c r="I84" s="203"/>
      <c r="J84" s="204">
        <f>ROUND(I84*H84,2)</f>
        <v>0</v>
      </c>
      <c r="K84" s="200" t="s">
        <v>19</v>
      </c>
      <c r="L84" s="46"/>
      <c r="M84" s="205" t="s">
        <v>19</v>
      </c>
      <c r="N84" s="206" t="s">
        <v>40</v>
      </c>
      <c r="O84" s="86"/>
      <c r="P84" s="207">
        <f>O84*H84</f>
        <v>0</v>
      </c>
      <c r="Q84" s="207">
        <v>0</v>
      </c>
      <c r="R84" s="207">
        <f>Q84*H84</f>
        <v>0</v>
      </c>
      <c r="S84" s="207">
        <v>0</v>
      </c>
      <c r="T84" s="208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09" t="s">
        <v>185</v>
      </c>
      <c r="AT84" s="209" t="s">
        <v>181</v>
      </c>
      <c r="AU84" s="209" t="s">
        <v>77</v>
      </c>
      <c r="AY84" s="19" t="s">
        <v>180</v>
      </c>
      <c r="BE84" s="210">
        <f>IF(N84="základní",J84,0)</f>
        <v>0</v>
      </c>
      <c r="BF84" s="210">
        <f>IF(N84="snížená",J84,0)</f>
        <v>0</v>
      </c>
      <c r="BG84" s="210">
        <f>IF(N84="zákl. přenesená",J84,0)</f>
        <v>0</v>
      </c>
      <c r="BH84" s="210">
        <f>IF(N84="sníž. přenesená",J84,0)</f>
        <v>0</v>
      </c>
      <c r="BI84" s="210">
        <f>IF(N84="nulová",J84,0)</f>
        <v>0</v>
      </c>
      <c r="BJ84" s="19" t="s">
        <v>77</v>
      </c>
      <c r="BK84" s="210">
        <f>ROUND(I84*H84,2)</f>
        <v>0</v>
      </c>
      <c r="BL84" s="19" t="s">
        <v>185</v>
      </c>
      <c r="BM84" s="209" t="s">
        <v>79</v>
      </c>
    </row>
    <row r="85" s="2" customFormat="1" ht="16.5" customHeight="1">
      <c r="A85" s="40"/>
      <c r="B85" s="41"/>
      <c r="C85" s="198" t="s">
        <v>79</v>
      </c>
      <c r="D85" s="198" t="s">
        <v>181</v>
      </c>
      <c r="E85" s="199" t="s">
        <v>195</v>
      </c>
      <c r="F85" s="200" t="s">
        <v>2763</v>
      </c>
      <c r="G85" s="201" t="s">
        <v>716</v>
      </c>
      <c r="H85" s="202">
        <v>16</v>
      </c>
      <c r="I85" s="203"/>
      <c r="J85" s="204">
        <f>ROUND(I85*H85,2)</f>
        <v>0</v>
      </c>
      <c r="K85" s="200" t="s">
        <v>19</v>
      </c>
      <c r="L85" s="46"/>
      <c r="M85" s="205" t="s">
        <v>19</v>
      </c>
      <c r="N85" s="206" t="s">
        <v>40</v>
      </c>
      <c r="O85" s="86"/>
      <c r="P85" s="207">
        <f>O85*H85</f>
        <v>0</v>
      </c>
      <c r="Q85" s="207">
        <v>0</v>
      </c>
      <c r="R85" s="207">
        <f>Q85*H85</f>
        <v>0</v>
      </c>
      <c r="S85" s="207">
        <v>0</v>
      </c>
      <c r="T85" s="208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09" t="s">
        <v>185</v>
      </c>
      <c r="AT85" s="209" t="s">
        <v>181</v>
      </c>
      <c r="AU85" s="209" t="s">
        <v>77</v>
      </c>
      <c r="AY85" s="19" t="s">
        <v>180</v>
      </c>
      <c r="BE85" s="210">
        <f>IF(N85="základní",J85,0)</f>
        <v>0</v>
      </c>
      <c r="BF85" s="210">
        <f>IF(N85="snížená",J85,0)</f>
        <v>0</v>
      </c>
      <c r="BG85" s="210">
        <f>IF(N85="zákl. přenesená",J85,0)</f>
        <v>0</v>
      </c>
      <c r="BH85" s="210">
        <f>IF(N85="sníž. přenesená",J85,0)</f>
        <v>0</v>
      </c>
      <c r="BI85" s="210">
        <f>IF(N85="nulová",J85,0)</f>
        <v>0</v>
      </c>
      <c r="BJ85" s="19" t="s">
        <v>77</v>
      </c>
      <c r="BK85" s="210">
        <f>ROUND(I85*H85,2)</f>
        <v>0</v>
      </c>
      <c r="BL85" s="19" t="s">
        <v>185</v>
      </c>
      <c r="BM85" s="209" t="s">
        <v>185</v>
      </c>
    </row>
    <row r="86" s="2" customFormat="1" ht="16.5" customHeight="1">
      <c r="A86" s="40"/>
      <c r="B86" s="41"/>
      <c r="C86" s="198" t="s">
        <v>195</v>
      </c>
      <c r="D86" s="198" t="s">
        <v>181</v>
      </c>
      <c r="E86" s="199" t="s">
        <v>185</v>
      </c>
      <c r="F86" s="200" t="s">
        <v>2764</v>
      </c>
      <c r="G86" s="201" t="s">
        <v>716</v>
      </c>
      <c r="H86" s="202">
        <v>29</v>
      </c>
      <c r="I86" s="203"/>
      <c r="J86" s="204">
        <f>ROUND(I86*H86,2)</f>
        <v>0</v>
      </c>
      <c r="K86" s="200" t="s">
        <v>19</v>
      </c>
      <c r="L86" s="46"/>
      <c r="M86" s="205" t="s">
        <v>19</v>
      </c>
      <c r="N86" s="206" t="s">
        <v>40</v>
      </c>
      <c r="O86" s="86"/>
      <c r="P86" s="207">
        <f>O86*H86</f>
        <v>0</v>
      </c>
      <c r="Q86" s="207">
        <v>0</v>
      </c>
      <c r="R86" s="207">
        <f>Q86*H86</f>
        <v>0</v>
      </c>
      <c r="S86" s="207">
        <v>0</v>
      </c>
      <c r="T86" s="208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09" t="s">
        <v>185</v>
      </c>
      <c r="AT86" s="209" t="s">
        <v>181</v>
      </c>
      <c r="AU86" s="209" t="s">
        <v>77</v>
      </c>
      <c r="AY86" s="19" t="s">
        <v>180</v>
      </c>
      <c r="BE86" s="210">
        <f>IF(N86="základní",J86,0)</f>
        <v>0</v>
      </c>
      <c r="BF86" s="210">
        <f>IF(N86="snížená",J86,0)</f>
        <v>0</v>
      </c>
      <c r="BG86" s="210">
        <f>IF(N86="zákl. přenesená",J86,0)</f>
        <v>0</v>
      </c>
      <c r="BH86" s="210">
        <f>IF(N86="sníž. přenesená",J86,0)</f>
        <v>0</v>
      </c>
      <c r="BI86" s="210">
        <f>IF(N86="nulová",J86,0)</f>
        <v>0</v>
      </c>
      <c r="BJ86" s="19" t="s">
        <v>77</v>
      </c>
      <c r="BK86" s="210">
        <f>ROUND(I86*H86,2)</f>
        <v>0</v>
      </c>
      <c r="BL86" s="19" t="s">
        <v>185</v>
      </c>
      <c r="BM86" s="209" t="s">
        <v>198</v>
      </c>
    </row>
    <row r="87" s="2" customFormat="1" ht="16.5" customHeight="1">
      <c r="A87" s="40"/>
      <c r="B87" s="41"/>
      <c r="C87" s="198" t="s">
        <v>185</v>
      </c>
      <c r="D87" s="198" t="s">
        <v>181</v>
      </c>
      <c r="E87" s="199" t="s">
        <v>202</v>
      </c>
      <c r="F87" s="200" t="s">
        <v>2765</v>
      </c>
      <c r="G87" s="201" t="s">
        <v>385</v>
      </c>
      <c r="H87" s="202">
        <v>1525</v>
      </c>
      <c r="I87" s="203"/>
      <c r="J87" s="204">
        <f>ROUND(I87*H87,2)</f>
        <v>0</v>
      </c>
      <c r="K87" s="200" t="s">
        <v>19</v>
      </c>
      <c r="L87" s="46"/>
      <c r="M87" s="205" t="s">
        <v>19</v>
      </c>
      <c r="N87" s="206" t="s">
        <v>40</v>
      </c>
      <c r="O87" s="86"/>
      <c r="P87" s="207">
        <f>O87*H87</f>
        <v>0</v>
      </c>
      <c r="Q87" s="207">
        <v>0</v>
      </c>
      <c r="R87" s="207">
        <f>Q87*H87</f>
        <v>0</v>
      </c>
      <c r="S87" s="207">
        <v>0</v>
      </c>
      <c r="T87" s="208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09" t="s">
        <v>185</v>
      </c>
      <c r="AT87" s="209" t="s">
        <v>181</v>
      </c>
      <c r="AU87" s="209" t="s">
        <v>77</v>
      </c>
      <c r="AY87" s="19" t="s">
        <v>180</v>
      </c>
      <c r="BE87" s="210">
        <f>IF(N87="základní",J87,0)</f>
        <v>0</v>
      </c>
      <c r="BF87" s="210">
        <f>IF(N87="snížená",J87,0)</f>
        <v>0</v>
      </c>
      <c r="BG87" s="210">
        <f>IF(N87="zákl. přenesená",J87,0)</f>
        <v>0</v>
      </c>
      <c r="BH87" s="210">
        <f>IF(N87="sníž. přenesená",J87,0)</f>
        <v>0</v>
      </c>
      <c r="BI87" s="210">
        <f>IF(N87="nulová",J87,0)</f>
        <v>0</v>
      </c>
      <c r="BJ87" s="19" t="s">
        <v>77</v>
      </c>
      <c r="BK87" s="210">
        <f>ROUND(I87*H87,2)</f>
        <v>0</v>
      </c>
      <c r="BL87" s="19" t="s">
        <v>185</v>
      </c>
      <c r="BM87" s="209" t="s">
        <v>201</v>
      </c>
    </row>
    <row r="88" s="11" customFormat="1" ht="25.92" customHeight="1">
      <c r="A88" s="11"/>
      <c r="B88" s="184"/>
      <c r="C88" s="185"/>
      <c r="D88" s="186" t="s">
        <v>68</v>
      </c>
      <c r="E88" s="187" t="s">
        <v>2766</v>
      </c>
      <c r="F88" s="187" t="s">
        <v>2767</v>
      </c>
      <c r="G88" s="185"/>
      <c r="H88" s="185"/>
      <c r="I88" s="188"/>
      <c r="J88" s="189">
        <f>BK88</f>
        <v>0</v>
      </c>
      <c r="K88" s="185"/>
      <c r="L88" s="190"/>
      <c r="M88" s="191"/>
      <c r="N88" s="192"/>
      <c r="O88" s="192"/>
      <c r="P88" s="193">
        <f>SUM(P89:P105)</f>
        <v>0</v>
      </c>
      <c r="Q88" s="192"/>
      <c r="R88" s="193">
        <f>SUM(R89:R105)</f>
        <v>0</v>
      </c>
      <c r="S88" s="192"/>
      <c r="T88" s="194">
        <f>SUM(T89:T105)</f>
        <v>0</v>
      </c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R88" s="195" t="s">
        <v>77</v>
      </c>
      <c r="AT88" s="196" t="s">
        <v>68</v>
      </c>
      <c r="AU88" s="196" t="s">
        <v>69</v>
      </c>
      <c r="AY88" s="195" t="s">
        <v>180</v>
      </c>
      <c r="BK88" s="197">
        <f>SUM(BK89:BK105)</f>
        <v>0</v>
      </c>
    </row>
    <row r="89" s="2" customFormat="1" ht="21.75" customHeight="1">
      <c r="A89" s="40"/>
      <c r="B89" s="41"/>
      <c r="C89" s="198" t="s">
        <v>202</v>
      </c>
      <c r="D89" s="198" t="s">
        <v>181</v>
      </c>
      <c r="E89" s="199" t="s">
        <v>209</v>
      </c>
      <c r="F89" s="200" t="s">
        <v>2768</v>
      </c>
      <c r="G89" s="201" t="s">
        <v>716</v>
      </c>
      <c r="H89" s="202">
        <v>14</v>
      </c>
      <c r="I89" s="203"/>
      <c r="J89" s="204">
        <f>ROUND(I89*H89,2)</f>
        <v>0</v>
      </c>
      <c r="K89" s="200" t="s">
        <v>19</v>
      </c>
      <c r="L89" s="46"/>
      <c r="M89" s="205" t="s">
        <v>19</v>
      </c>
      <c r="N89" s="206" t="s">
        <v>40</v>
      </c>
      <c r="O89" s="86"/>
      <c r="P89" s="207">
        <f>O89*H89</f>
        <v>0</v>
      </c>
      <c r="Q89" s="207">
        <v>0</v>
      </c>
      <c r="R89" s="207">
        <f>Q89*H89</f>
        <v>0</v>
      </c>
      <c r="S89" s="207">
        <v>0</v>
      </c>
      <c r="T89" s="208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09" t="s">
        <v>185</v>
      </c>
      <c r="AT89" s="209" t="s">
        <v>181</v>
      </c>
      <c r="AU89" s="209" t="s">
        <v>77</v>
      </c>
      <c r="AY89" s="19" t="s">
        <v>180</v>
      </c>
      <c r="BE89" s="210">
        <f>IF(N89="základní",J89,0)</f>
        <v>0</v>
      </c>
      <c r="BF89" s="210">
        <f>IF(N89="snížená",J89,0)</f>
        <v>0</v>
      </c>
      <c r="BG89" s="210">
        <f>IF(N89="zákl. přenesená",J89,0)</f>
        <v>0</v>
      </c>
      <c r="BH89" s="210">
        <f>IF(N89="sníž. přenesená",J89,0)</f>
        <v>0</v>
      </c>
      <c r="BI89" s="210">
        <f>IF(N89="nulová",J89,0)</f>
        <v>0</v>
      </c>
      <c r="BJ89" s="19" t="s">
        <v>77</v>
      </c>
      <c r="BK89" s="210">
        <f>ROUND(I89*H89,2)</f>
        <v>0</v>
      </c>
      <c r="BL89" s="19" t="s">
        <v>185</v>
      </c>
      <c r="BM89" s="209" t="s">
        <v>205</v>
      </c>
    </row>
    <row r="90" s="2" customFormat="1" ht="21.75" customHeight="1">
      <c r="A90" s="40"/>
      <c r="B90" s="41"/>
      <c r="C90" s="198" t="s">
        <v>198</v>
      </c>
      <c r="D90" s="198" t="s">
        <v>181</v>
      </c>
      <c r="E90" s="199" t="s">
        <v>201</v>
      </c>
      <c r="F90" s="200" t="s">
        <v>2769</v>
      </c>
      <c r="G90" s="201" t="s">
        <v>716</v>
      </c>
      <c r="H90" s="202">
        <v>18</v>
      </c>
      <c r="I90" s="203"/>
      <c r="J90" s="204">
        <f>ROUND(I90*H90,2)</f>
        <v>0</v>
      </c>
      <c r="K90" s="200" t="s">
        <v>19</v>
      </c>
      <c r="L90" s="46"/>
      <c r="M90" s="205" t="s">
        <v>19</v>
      </c>
      <c r="N90" s="206" t="s">
        <v>40</v>
      </c>
      <c r="O90" s="86"/>
      <c r="P90" s="207">
        <f>O90*H90</f>
        <v>0</v>
      </c>
      <c r="Q90" s="207">
        <v>0</v>
      </c>
      <c r="R90" s="207">
        <f>Q90*H90</f>
        <v>0</v>
      </c>
      <c r="S90" s="207">
        <v>0</v>
      </c>
      <c r="T90" s="208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09" t="s">
        <v>185</v>
      </c>
      <c r="AT90" s="209" t="s">
        <v>181</v>
      </c>
      <c r="AU90" s="209" t="s">
        <v>77</v>
      </c>
      <c r="AY90" s="19" t="s">
        <v>180</v>
      </c>
      <c r="BE90" s="210">
        <f>IF(N90="základní",J90,0)</f>
        <v>0</v>
      </c>
      <c r="BF90" s="210">
        <f>IF(N90="snížená",J90,0)</f>
        <v>0</v>
      </c>
      <c r="BG90" s="210">
        <f>IF(N90="zákl. přenesená",J90,0)</f>
        <v>0</v>
      </c>
      <c r="BH90" s="210">
        <f>IF(N90="sníž. přenesená",J90,0)</f>
        <v>0</v>
      </c>
      <c r="BI90" s="210">
        <f>IF(N90="nulová",J90,0)</f>
        <v>0</v>
      </c>
      <c r="BJ90" s="19" t="s">
        <v>77</v>
      </c>
      <c r="BK90" s="210">
        <f>ROUND(I90*H90,2)</f>
        <v>0</v>
      </c>
      <c r="BL90" s="19" t="s">
        <v>185</v>
      </c>
      <c r="BM90" s="209" t="s">
        <v>8</v>
      </c>
    </row>
    <row r="91" s="2" customFormat="1" ht="21.75" customHeight="1">
      <c r="A91" s="40"/>
      <c r="B91" s="41"/>
      <c r="C91" s="198" t="s">
        <v>209</v>
      </c>
      <c r="D91" s="198" t="s">
        <v>181</v>
      </c>
      <c r="E91" s="199" t="s">
        <v>220</v>
      </c>
      <c r="F91" s="200" t="s">
        <v>2770</v>
      </c>
      <c r="G91" s="201" t="s">
        <v>385</v>
      </c>
      <c r="H91" s="202">
        <v>248</v>
      </c>
      <c r="I91" s="203"/>
      <c r="J91" s="204">
        <f>ROUND(I91*H91,2)</f>
        <v>0</v>
      </c>
      <c r="K91" s="200" t="s">
        <v>19</v>
      </c>
      <c r="L91" s="46"/>
      <c r="M91" s="205" t="s">
        <v>19</v>
      </c>
      <c r="N91" s="206" t="s">
        <v>40</v>
      </c>
      <c r="O91" s="86"/>
      <c r="P91" s="207">
        <f>O91*H91</f>
        <v>0</v>
      </c>
      <c r="Q91" s="207">
        <v>0</v>
      </c>
      <c r="R91" s="207">
        <f>Q91*H91</f>
        <v>0</v>
      </c>
      <c r="S91" s="207">
        <v>0</v>
      </c>
      <c r="T91" s="208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09" t="s">
        <v>185</v>
      </c>
      <c r="AT91" s="209" t="s">
        <v>181</v>
      </c>
      <c r="AU91" s="209" t="s">
        <v>77</v>
      </c>
      <c r="AY91" s="19" t="s">
        <v>180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9" t="s">
        <v>77</v>
      </c>
      <c r="BK91" s="210">
        <f>ROUND(I91*H91,2)</f>
        <v>0</v>
      </c>
      <c r="BL91" s="19" t="s">
        <v>185</v>
      </c>
      <c r="BM91" s="209" t="s">
        <v>212</v>
      </c>
    </row>
    <row r="92" s="2" customFormat="1" ht="16.5" customHeight="1">
      <c r="A92" s="40"/>
      <c r="B92" s="41"/>
      <c r="C92" s="198" t="s">
        <v>201</v>
      </c>
      <c r="D92" s="198" t="s">
        <v>181</v>
      </c>
      <c r="E92" s="199" t="s">
        <v>205</v>
      </c>
      <c r="F92" s="200" t="s">
        <v>2771</v>
      </c>
      <c r="G92" s="201" t="s">
        <v>716</v>
      </c>
      <c r="H92" s="202">
        <v>210</v>
      </c>
      <c r="I92" s="203"/>
      <c r="J92" s="204">
        <f>ROUND(I92*H92,2)</f>
        <v>0</v>
      </c>
      <c r="K92" s="200" t="s">
        <v>19</v>
      </c>
      <c r="L92" s="46"/>
      <c r="M92" s="205" t="s">
        <v>19</v>
      </c>
      <c r="N92" s="206" t="s">
        <v>40</v>
      </c>
      <c r="O92" s="86"/>
      <c r="P92" s="207">
        <f>O92*H92</f>
        <v>0</v>
      </c>
      <c r="Q92" s="207">
        <v>0</v>
      </c>
      <c r="R92" s="207">
        <f>Q92*H92</f>
        <v>0</v>
      </c>
      <c r="S92" s="207">
        <v>0</v>
      </c>
      <c r="T92" s="208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09" t="s">
        <v>185</v>
      </c>
      <c r="AT92" s="209" t="s">
        <v>181</v>
      </c>
      <c r="AU92" s="209" t="s">
        <v>77</v>
      </c>
      <c r="AY92" s="19" t="s">
        <v>180</v>
      </c>
      <c r="BE92" s="210">
        <f>IF(N92="základní",J92,0)</f>
        <v>0</v>
      </c>
      <c r="BF92" s="210">
        <f>IF(N92="snížená",J92,0)</f>
        <v>0</v>
      </c>
      <c r="BG92" s="210">
        <f>IF(N92="zákl. přenesená",J92,0)</f>
        <v>0</v>
      </c>
      <c r="BH92" s="210">
        <f>IF(N92="sníž. přenesená",J92,0)</f>
        <v>0</v>
      </c>
      <c r="BI92" s="210">
        <f>IF(N92="nulová",J92,0)</f>
        <v>0</v>
      </c>
      <c r="BJ92" s="19" t="s">
        <v>77</v>
      </c>
      <c r="BK92" s="210">
        <f>ROUND(I92*H92,2)</f>
        <v>0</v>
      </c>
      <c r="BL92" s="19" t="s">
        <v>185</v>
      </c>
      <c r="BM92" s="209" t="s">
        <v>216</v>
      </c>
    </row>
    <row r="93" s="2" customFormat="1" ht="16.5" customHeight="1">
      <c r="A93" s="40"/>
      <c r="B93" s="41"/>
      <c r="C93" s="198" t="s">
        <v>220</v>
      </c>
      <c r="D93" s="198" t="s">
        <v>181</v>
      </c>
      <c r="E93" s="199" t="s">
        <v>229</v>
      </c>
      <c r="F93" s="200" t="s">
        <v>2772</v>
      </c>
      <c r="G93" s="201" t="s">
        <v>385</v>
      </c>
      <c r="H93" s="202">
        <v>105</v>
      </c>
      <c r="I93" s="203"/>
      <c r="J93" s="204">
        <f>ROUND(I93*H93,2)</f>
        <v>0</v>
      </c>
      <c r="K93" s="200" t="s">
        <v>19</v>
      </c>
      <c r="L93" s="46"/>
      <c r="M93" s="205" t="s">
        <v>19</v>
      </c>
      <c r="N93" s="206" t="s">
        <v>40</v>
      </c>
      <c r="O93" s="86"/>
      <c r="P93" s="207">
        <f>O93*H93</f>
        <v>0</v>
      </c>
      <c r="Q93" s="207">
        <v>0</v>
      </c>
      <c r="R93" s="207">
        <f>Q93*H93</f>
        <v>0</v>
      </c>
      <c r="S93" s="207">
        <v>0</v>
      </c>
      <c r="T93" s="208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09" t="s">
        <v>185</v>
      </c>
      <c r="AT93" s="209" t="s">
        <v>181</v>
      </c>
      <c r="AU93" s="209" t="s">
        <v>77</v>
      </c>
      <c r="AY93" s="19" t="s">
        <v>180</v>
      </c>
      <c r="BE93" s="210">
        <f>IF(N93="základní",J93,0)</f>
        <v>0</v>
      </c>
      <c r="BF93" s="210">
        <f>IF(N93="snížená",J93,0)</f>
        <v>0</v>
      </c>
      <c r="BG93" s="210">
        <f>IF(N93="zákl. přenesená",J93,0)</f>
        <v>0</v>
      </c>
      <c r="BH93" s="210">
        <f>IF(N93="sníž. přenesená",J93,0)</f>
        <v>0</v>
      </c>
      <c r="BI93" s="210">
        <f>IF(N93="nulová",J93,0)</f>
        <v>0</v>
      </c>
      <c r="BJ93" s="19" t="s">
        <v>77</v>
      </c>
      <c r="BK93" s="210">
        <f>ROUND(I93*H93,2)</f>
        <v>0</v>
      </c>
      <c r="BL93" s="19" t="s">
        <v>185</v>
      </c>
      <c r="BM93" s="209" t="s">
        <v>223</v>
      </c>
    </row>
    <row r="94" s="2" customFormat="1" ht="16.5" customHeight="1">
      <c r="A94" s="40"/>
      <c r="B94" s="41"/>
      <c r="C94" s="198" t="s">
        <v>205</v>
      </c>
      <c r="D94" s="198" t="s">
        <v>181</v>
      </c>
      <c r="E94" s="199" t="s">
        <v>8</v>
      </c>
      <c r="F94" s="200" t="s">
        <v>2773</v>
      </c>
      <c r="G94" s="201" t="s">
        <v>716</v>
      </c>
      <c r="H94" s="202">
        <v>12</v>
      </c>
      <c r="I94" s="203"/>
      <c r="J94" s="204">
        <f>ROUND(I94*H94,2)</f>
        <v>0</v>
      </c>
      <c r="K94" s="200" t="s">
        <v>19</v>
      </c>
      <c r="L94" s="46"/>
      <c r="M94" s="205" t="s">
        <v>19</v>
      </c>
      <c r="N94" s="206" t="s">
        <v>40</v>
      </c>
      <c r="O94" s="86"/>
      <c r="P94" s="207">
        <f>O94*H94</f>
        <v>0</v>
      </c>
      <c r="Q94" s="207">
        <v>0</v>
      </c>
      <c r="R94" s="207">
        <f>Q94*H94</f>
        <v>0</v>
      </c>
      <c r="S94" s="207">
        <v>0</v>
      </c>
      <c r="T94" s="208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09" t="s">
        <v>185</v>
      </c>
      <c r="AT94" s="209" t="s">
        <v>181</v>
      </c>
      <c r="AU94" s="209" t="s">
        <v>77</v>
      </c>
      <c r="AY94" s="19" t="s">
        <v>180</v>
      </c>
      <c r="BE94" s="210">
        <f>IF(N94="základní",J94,0)</f>
        <v>0</v>
      </c>
      <c r="BF94" s="210">
        <f>IF(N94="snížená",J94,0)</f>
        <v>0</v>
      </c>
      <c r="BG94" s="210">
        <f>IF(N94="zákl. přenesená",J94,0)</f>
        <v>0</v>
      </c>
      <c r="BH94" s="210">
        <f>IF(N94="sníž. přenesená",J94,0)</f>
        <v>0</v>
      </c>
      <c r="BI94" s="210">
        <f>IF(N94="nulová",J94,0)</f>
        <v>0</v>
      </c>
      <c r="BJ94" s="19" t="s">
        <v>77</v>
      </c>
      <c r="BK94" s="210">
        <f>ROUND(I94*H94,2)</f>
        <v>0</v>
      </c>
      <c r="BL94" s="19" t="s">
        <v>185</v>
      </c>
      <c r="BM94" s="209" t="s">
        <v>228</v>
      </c>
    </row>
    <row r="95" s="2" customFormat="1" ht="16.5" customHeight="1">
      <c r="A95" s="40"/>
      <c r="B95" s="41"/>
      <c r="C95" s="198" t="s">
        <v>229</v>
      </c>
      <c r="D95" s="198" t="s">
        <v>181</v>
      </c>
      <c r="E95" s="199" t="s">
        <v>263</v>
      </c>
      <c r="F95" s="200" t="s">
        <v>2774</v>
      </c>
      <c r="G95" s="201" t="s">
        <v>716</v>
      </c>
      <c r="H95" s="202">
        <v>250</v>
      </c>
      <c r="I95" s="203"/>
      <c r="J95" s="204">
        <f>ROUND(I95*H95,2)</f>
        <v>0</v>
      </c>
      <c r="K95" s="200" t="s">
        <v>19</v>
      </c>
      <c r="L95" s="46"/>
      <c r="M95" s="205" t="s">
        <v>19</v>
      </c>
      <c r="N95" s="206" t="s">
        <v>40</v>
      </c>
      <c r="O95" s="86"/>
      <c r="P95" s="207">
        <f>O95*H95</f>
        <v>0</v>
      </c>
      <c r="Q95" s="207">
        <v>0</v>
      </c>
      <c r="R95" s="207">
        <f>Q95*H95</f>
        <v>0</v>
      </c>
      <c r="S95" s="207">
        <v>0</v>
      </c>
      <c r="T95" s="208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09" t="s">
        <v>185</v>
      </c>
      <c r="AT95" s="209" t="s">
        <v>181</v>
      </c>
      <c r="AU95" s="209" t="s">
        <v>77</v>
      </c>
      <c r="AY95" s="19" t="s">
        <v>180</v>
      </c>
      <c r="BE95" s="210">
        <f>IF(N95="základní",J95,0)</f>
        <v>0</v>
      </c>
      <c r="BF95" s="210">
        <f>IF(N95="snížená",J95,0)</f>
        <v>0</v>
      </c>
      <c r="BG95" s="210">
        <f>IF(N95="zákl. přenesená",J95,0)</f>
        <v>0</v>
      </c>
      <c r="BH95" s="210">
        <f>IF(N95="sníž. přenesená",J95,0)</f>
        <v>0</v>
      </c>
      <c r="BI95" s="210">
        <f>IF(N95="nulová",J95,0)</f>
        <v>0</v>
      </c>
      <c r="BJ95" s="19" t="s">
        <v>77</v>
      </c>
      <c r="BK95" s="210">
        <f>ROUND(I95*H95,2)</f>
        <v>0</v>
      </c>
      <c r="BL95" s="19" t="s">
        <v>185</v>
      </c>
      <c r="BM95" s="209" t="s">
        <v>232</v>
      </c>
    </row>
    <row r="96" s="2" customFormat="1" ht="16.5" customHeight="1">
      <c r="A96" s="40"/>
      <c r="B96" s="41"/>
      <c r="C96" s="198" t="s">
        <v>8</v>
      </c>
      <c r="D96" s="198" t="s">
        <v>181</v>
      </c>
      <c r="E96" s="199" t="s">
        <v>212</v>
      </c>
      <c r="F96" s="200" t="s">
        <v>2775</v>
      </c>
      <c r="G96" s="201" t="s">
        <v>716</v>
      </c>
      <c r="H96" s="202">
        <v>50</v>
      </c>
      <c r="I96" s="203"/>
      <c r="J96" s="204">
        <f>ROUND(I96*H96,2)</f>
        <v>0</v>
      </c>
      <c r="K96" s="200" t="s">
        <v>19</v>
      </c>
      <c r="L96" s="46"/>
      <c r="M96" s="205" t="s">
        <v>19</v>
      </c>
      <c r="N96" s="206" t="s">
        <v>40</v>
      </c>
      <c r="O96" s="86"/>
      <c r="P96" s="207">
        <f>O96*H96</f>
        <v>0</v>
      </c>
      <c r="Q96" s="207">
        <v>0</v>
      </c>
      <c r="R96" s="207">
        <f>Q96*H96</f>
        <v>0</v>
      </c>
      <c r="S96" s="207">
        <v>0</v>
      </c>
      <c r="T96" s="208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09" t="s">
        <v>185</v>
      </c>
      <c r="AT96" s="209" t="s">
        <v>181</v>
      </c>
      <c r="AU96" s="209" t="s">
        <v>77</v>
      </c>
      <c r="AY96" s="19" t="s">
        <v>180</v>
      </c>
      <c r="BE96" s="210">
        <f>IF(N96="základní",J96,0)</f>
        <v>0</v>
      </c>
      <c r="BF96" s="210">
        <f>IF(N96="snížená",J96,0)</f>
        <v>0</v>
      </c>
      <c r="BG96" s="210">
        <f>IF(N96="zákl. přenesená",J96,0)</f>
        <v>0</v>
      </c>
      <c r="BH96" s="210">
        <f>IF(N96="sníž. přenesená",J96,0)</f>
        <v>0</v>
      </c>
      <c r="BI96" s="210">
        <f>IF(N96="nulová",J96,0)</f>
        <v>0</v>
      </c>
      <c r="BJ96" s="19" t="s">
        <v>77</v>
      </c>
      <c r="BK96" s="210">
        <f>ROUND(I96*H96,2)</f>
        <v>0</v>
      </c>
      <c r="BL96" s="19" t="s">
        <v>185</v>
      </c>
      <c r="BM96" s="209" t="s">
        <v>236</v>
      </c>
    </row>
    <row r="97" s="2" customFormat="1" ht="16.5" customHeight="1">
      <c r="A97" s="40"/>
      <c r="B97" s="41"/>
      <c r="C97" s="198" t="s">
        <v>263</v>
      </c>
      <c r="D97" s="198" t="s">
        <v>181</v>
      </c>
      <c r="E97" s="199" t="s">
        <v>304</v>
      </c>
      <c r="F97" s="200" t="s">
        <v>2776</v>
      </c>
      <c r="G97" s="201" t="s">
        <v>227</v>
      </c>
      <c r="H97" s="202">
        <v>1</v>
      </c>
      <c r="I97" s="203"/>
      <c r="J97" s="204">
        <f>ROUND(I97*H97,2)</f>
        <v>0</v>
      </c>
      <c r="K97" s="200" t="s">
        <v>19</v>
      </c>
      <c r="L97" s="46"/>
      <c r="M97" s="205" t="s">
        <v>19</v>
      </c>
      <c r="N97" s="206" t="s">
        <v>40</v>
      </c>
      <c r="O97" s="86"/>
      <c r="P97" s="207">
        <f>O97*H97</f>
        <v>0</v>
      </c>
      <c r="Q97" s="207">
        <v>0</v>
      </c>
      <c r="R97" s="207">
        <f>Q97*H97</f>
        <v>0</v>
      </c>
      <c r="S97" s="207">
        <v>0</v>
      </c>
      <c r="T97" s="208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09" t="s">
        <v>185</v>
      </c>
      <c r="AT97" s="209" t="s">
        <v>181</v>
      </c>
      <c r="AU97" s="209" t="s">
        <v>77</v>
      </c>
      <c r="AY97" s="19" t="s">
        <v>180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9" t="s">
        <v>77</v>
      </c>
      <c r="BK97" s="210">
        <f>ROUND(I97*H97,2)</f>
        <v>0</v>
      </c>
      <c r="BL97" s="19" t="s">
        <v>185</v>
      </c>
      <c r="BM97" s="209" t="s">
        <v>266</v>
      </c>
    </row>
    <row r="98" s="2" customFormat="1" ht="16.5" customHeight="1">
      <c r="A98" s="40"/>
      <c r="B98" s="41"/>
      <c r="C98" s="198" t="s">
        <v>212</v>
      </c>
      <c r="D98" s="198" t="s">
        <v>181</v>
      </c>
      <c r="E98" s="199" t="s">
        <v>216</v>
      </c>
      <c r="F98" s="200" t="s">
        <v>2777</v>
      </c>
      <c r="G98" s="201" t="s">
        <v>1704</v>
      </c>
      <c r="H98" s="202">
        <v>4</v>
      </c>
      <c r="I98" s="203"/>
      <c r="J98" s="204">
        <f>ROUND(I98*H98,2)</f>
        <v>0</v>
      </c>
      <c r="K98" s="200" t="s">
        <v>19</v>
      </c>
      <c r="L98" s="46"/>
      <c r="M98" s="205" t="s">
        <v>19</v>
      </c>
      <c r="N98" s="206" t="s">
        <v>40</v>
      </c>
      <c r="O98" s="86"/>
      <c r="P98" s="207">
        <f>O98*H98</f>
        <v>0</v>
      </c>
      <c r="Q98" s="207">
        <v>0</v>
      </c>
      <c r="R98" s="207">
        <f>Q98*H98</f>
        <v>0</v>
      </c>
      <c r="S98" s="207">
        <v>0</v>
      </c>
      <c r="T98" s="208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09" t="s">
        <v>185</v>
      </c>
      <c r="AT98" s="209" t="s">
        <v>181</v>
      </c>
      <c r="AU98" s="209" t="s">
        <v>77</v>
      </c>
      <c r="AY98" s="19" t="s">
        <v>180</v>
      </c>
      <c r="BE98" s="210">
        <f>IF(N98="základní",J98,0)</f>
        <v>0</v>
      </c>
      <c r="BF98" s="210">
        <f>IF(N98="snížená",J98,0)</f>
        <v>0</v>
      </c>
      <c r="BG98" s="210">
        <f>IF(N98="zákl. přenesená",J98,0)</f>
        <v>0</v>
      </c>
      <c r="BH98" s="210">
        <f>IF(N98="sníž. přenesená",J98,0)</f>
        <v>0</v>
      </c>
      <c r="BI98" s="210">
        <f>IF(N98="nulová",J98,0)</f>
        <v>0</v>
      </c>
      <c r="BJ98" s="19" t="s">
        <v>77</v>
      </c>
      <c r="BK98" s="210">
        <f>ROUND(I98*H98,2)</f>
        <v>0</v>
      </c>
      <c r="BL98" s="19" t="s">
        <v>185</v>
      </c>
      <c r="BM98" s="209" t="s">
        <v>275</v>
      </c>
    </row>
    <row r="99" s="2" customFormat="1" ht="16.5" customHeight="1">
      <c r="A99" s="40"/>
      <c r="B99" s="41"/>
      <c r="C99" s="198" t="s">
        <v>304</v>
      </c>
      <c r="D99" s="198" t="s">
        <v>181</v>
      </c>
      <c r="E99" s="199" t="s">
        <v>317</v>
      </c>
      <c r="F99" s="200" t="s">
        <v>2778</v>
      </c>
      <c r="G99" s="201" t="s">
        <v>716</v>
      </c>
      <c r="H99" s="202">
        <v>67</v>
      </c>
      <c r="I99" s="203"/>
      <c r="J99" s="204">
        <f>ROUND(I99*H99,2)</f>
        <v>0</v>
      </c>
      <c r="K99" s="200" t="s">
        <v>19</v>
      </c>
      <c r="L99" s="46"/>
      <c r="M99" s="205" t="s">
        <v>19</v>
      </c>
      <c r="N99" s="206" t="s">
        <v>40</v>
      </c>
      <c r="O99" s="86"/>
      <c r="P99" s="207">
        <f>O99*H99</f>
        <v>0</v>
      </c>
      <c r="Q99" s="207">
        <v>0</v>
      </c>
      <c r="R99" s="207">
        <f>Q99*H99</f>
        <v>0</v>
      </c>
      <c r="S99" s="207">
        <v>0</v>
      </c>
      <c r="T99" s="208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09" t="s">
        <v>185</v>
      </c>
      <c r="AT99" s="209" t="s">
        <v>181</v>
      </c>
      <c r="AU99" s="209" t="s">
        <v>77</v>
      </c>
      <c r="AY99" s="19" t="s">
        <v>180</v>
      </c>
      <c r="BE99" s="210">
        <f>IF(N99="základní",J99,0)</f>
        <v>0</v>
      </c>
      <c r="BF99" s="210">
        <f>IF(N99="snížená",J99,0)</f>
        <v>0</v>
      </c>
      <c r="BG99" s="210">
        <f>IF(N99="zákl. přenesená",J99,0)</f>
        <v>0</v>
      </c>
      <c r="BH99" s="210">
        <f>IF(N99="sníž. přenesená",J99,0)</f>
        <v>0</v>
      </c>
      <c r="BI99" s="210">
        <f>IF(N99="nulová",J99,0)</f>
        <v>0</v>
      </c>
      <c r="BJ99" s="19" t="s">
        <v>77</v>
      </c>
      <c r="BK99" s="210">
        <f>ROUND(I99*H99,2)</f>
        <v>0</v>
      </c>
      <c r="BL99" s="19" t="s">
        <v>185</v>
      </c>
      <c r="BM99" s="209" t="s">
        <v>308</v>
      </c>
    </row>
    <row r="100" s="2" customFormat="1" ht="16.5" customHeight="1">
      <c r="A100" s="40"/>
      <c r="B100" s="41"/>
      <c r="C100" s="198" t="s">
        <v>216</v>
      </c>
      <c r="D100" s="198" t="s">
        <v>181</v>
      </c>
      <c r="E100" s="199" t="s">
        <v>223</v>
      </c>
      <c r="F100" s="200" t="s">
        <v>2779</v>
      </c>
      <c r="G100" s="201" t="s">
        <v>716</v>
      </c>
      <c r="H100" s="202">
        <v>134</v>
      </c>
      <c r="I100" s="203"/>
      <c r="J100" s="204">
        <f>ROUND(I100*H100,2)</f>
        <v>0</v>
      </c>
      <c r="K100" s="200" t="s">
        <v>19</v>
      </c>
      <c r="L100" s="46"/>
      <c r="M100" s="205" t="s">
        <v>19</v>
      </c>
      <c r="N100" s="206" t="s">
        <v>40</v>
      </c>
      <c r="O100" s="86"/>
      <c r="P100" s="207">
        <f>O100*H100</f>
        <v>0</v>
      </c>
      <c r="Q100" s="207">
        <v>0</v>
      </c>
      <c r="R100" s="207">
        <f>Q100*H100</f>
        <v>0</v>
      </c>
      <c r="S100" s="207">
        <v>0</v>
      </c>
      <c r="T100" s="208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09" t="s">
        <v>185</v>
      </c>
      <c r="AT100" s="209" t="s">
        <v>181</v>
      </c>
      <c r="AU100" s="209" t="s">
        <v>77</v>
      </c>
      <c r="AY100" s="19" t="s">
        <v>180</v>
      </c>
      <c r="BE100" s="210">
        <f>IF(N100="základní",J100,0)</f>
        <v>0</v>
      </c>
      <c r="BF100" s="210">
        <f>IF(N100="snížená",J100,0)</f>
        <v>0</v>
      </c>
      <c r="BG100" s="210">
        <f>IF(N100="zákl. přenesená",J100,0)</f>
        <v>0</v>
      </c>
      <c r="BH100" s="210">
        <f>IF(N100="sníž. přenesená",J100,0)</f>
        <v>0</v>
      </c>
      <c r="BI100" s="210">
        <f>IF(N100="nulová",J100,0)</f>
        <v>0</v>
      </c>
      <c r="BJ100" s="19" t="s">
        <v>77</v>
      </c>
      <c r="BK100" s="210">
        <f>ROUND(I100*H100,2)</f>
        <v>0</v>
      </c>
      <c r="BL100" s="19" t="s">
        <v>185</v>
      </c>
      <c r="BM100" s="209" t="s">
        <v>315</v>
      </c>
    </row>
    <row r="101" s="2" customFormat="1" ht="16.5" customHeight="1">
      <c r="A101" s="40"/>
      <c r="B101" s="41"/>
      <c r="C101" s="198" t="s">
        <v>317</v>
      </c>
      <c r="D101" s="198" t="s">
        <v>181</v>
      </c>
      <c r="E101" s="199" t="s">
        <v>352</v>
      </c>
      <c r="F101" s="200" t="s">
        <v>2780</v>
      </c>
      <c r="G101" s="201" t="s">
        <v>227</v>
      </c>
      <c r="H101" s="202">
        <v>1</v>
      </c>
      <c r="I101" s="203"/>
      <c r="J101" s="204">
        <f>ROUND(I101*H101,2)</f>
        <v>0</v>
      </c>
      <c r="K101" s="200" t="s">
        <v>19</v>
      </c>
      <c r="L101" s="46"/>
      <c r="M101" s="205" t="s">
        <v>19</v>
      </c>
      <c r="N101" s="206" t="s">
        <v>40</v>
      </c>
      <c r="O101" s="86"/>
      <c r="P101" s="207">
        <f>O101*H101</f>
        <v>0</v>
      </c>
      <c r="Q101" s="207">
        <v>0</v>
      </c>
      <c r="R101" s="207">
        <f>Q101*H101</f>
        <v>0</v>
      </c>
      <c r="S101" s="207">
        <v>0</v>
      </c>
      <c r="T101" s="208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09" t="s">
        <v>185</v>
      </c>
      <c r="AT101" s="209" t="s">
        <v>181</v>
      </c>
      <c r="AU101" s="209" t="s">
        <v>77</v>
      </c>
      <c r="AY101" s="19" t="s">
        <v>180</v>
      </c>
      <c r="BE101" s="210">
        <f>IF(N101="základní",J101,0)</f>
        <v>0</v>
      </c>
      <c r="BF101" s="210">
        <f>IF(N101="snížená",J101,0)</f>
        <v>0</v>
      </c>
      <c r="BG101" s="210">
        <f>IF(N101="zákl. přenesená",J101,0)</f>
        <v>0</v>
      </c>
      <c r="BH101" s="210">
        <f>IF(N101="sníž. přenesená",J101,0)</f>
        <v>0</v>
      </c>
      <c r="BI101" s="210">
        <f>IF(N101="nulová",J101,0)</f>
        <v>0</v>
      </c>
      <c r="BJ101" s="19" t="s">
        <v>77</v>
      </c>
      <c r="BK101" s="210">
        <f>ROUND(I101*H101,2)</f>
        <v>0</v>
      </c>
      <c r="BL101" s="19" t="s">
        <v>185</v>
      </c>
      <c r="BM101" s="209" t="s">
        <v>321</v>
      </c>
    </row>
    <row r="102" s="2" customFormat="1" ht="16.5" customHeight="1">
      <c r="A102" s="40"/>
      <c r="B102" s="41"/>
      <c r="C102" s="198" t="s">
        <v>223</v>
      </c>
      <c r="D102" s="198" t="s">
        <v>181</v>
      </c>
      <c r="E102" s="199" t="s">
        <v>228</v>
      </c>
      <c r="F102" s="200" t="s">
        <v>2781</v>
      </c>
      <c r="G102" s="201" t="s">
        <v>716</v>
      </c>
      <c r="H102" s="202">
        <v>10</v>
      </c>
      <c r="I102" s="203"/>
      <c r="J102" s="204">
        <f>ROUND(I102*H102,2)</f>
        <v>0</v>
      </c>
      <c r="K102" s="200" t="s">
        <v>19</v>
      </c>
      <c r="L102" s="46"/>
      <c r="M102" s="205" t="s">
        <v>19</v>
      </c>
      <c r="N102" s="206" t="s">
        <v>40</v>
      </c>
      <c r="O102" s="86"/>
      <c r="P102" s="207">
        <f>O102*H102</f>
        <v>0</v>
      </c>
      <c r="Q102" s="207">
        <v>0</v>
      </c>
      <c r="R102" s="207">
        <f>Q102*H102</f>
        <v>0</v>
      </c>
      <c r="S102" s="207">
        <v>0</v>
      </c>
      <c r="T102" s="208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09" t="s">
        <v>185</v>
      </c>
      <c r="AT102" s="209" t="s">
        <v>181</v>
      </c>
      <c r="AU102" s="209" t="s">
        <v>77</v>
      </c>
      <c r="AY102" s="19" t="s">
        <v>180</v>
      </c>
      <c r="BE102" s="210">
        <f>IF(N102="základní",J102,0)</f>
        <v>0</v>
      </c>
      <c r="BF102" s="210">
        <f>IF(N102="snížená",J102,0)</f>
        <v>0</v>
      </c>
      <c r="BG102" s="210">
        <f>IF(N102="zákl. přenesená",J102,0)</f>
        <v>0</v>
      </c>
      <c r="BH102" s="210">
        <f>IF(N102="sníž. přenesená",J102,0)</f>
        <v>0</v>
      </c>
      <c r="BI102" s="210">
        <f>IF(N102="nulová",J102,0)</f>
        <v>0</v>
      </c>
      <c r="BJ102" s="19" t="s">
        <v>77</v>
      </c>
      <c r="BK102" s="210">
        <f>ROUND(I102*H102,2)</f>
        <v>0</v>
      </c>
      <c r="BL102" s="19" t="s">
        <v>185</v>
      </c>
      <c r="BM102" s="209" t="s">
        <v>330</v>
      </c>
    </row>
    <row r="103" s="2" customFormat="1" ht="16.5" customHeight="1">
      <c r="A103" s="40"/>
      <c r="B103" s="41"/>
      <c r="C103" s="198" t="s">
        <v>352</v>
      </c>
      <c r="D103" s="198" t="s">
        <v>181</v>
      </c>
      <c r="E103" s="199" t="s">
        <v>7</v>
      </c>
      <c r="F103" s="200" t="s">
        <v>2782</v>
      </c>
      <c r="G103" s="201" t="s">
        <v>716</v>
      </c>
      <c r="H103" s="202">
        <v>2</v>
      </c>
      <c r="I103" s="203"/>
      <c r="J103" s="204">
        <f>ROUND(I103*H103,2)</f>
        <v>0</v>
      </c>
      <c r="K103" s="200" t="s">
        <v>19</v>
      </c>
      <c r="L103" s="46"/>
      <c r="M103" s="205" t="s">
        <v>19</v>
      </c>
      <c r="N103" s="206" t="s">
        <v>40</v>
      </c>
      <c r="O103" s="86"/>
      <c r="P103" s="207">
        <f>O103*H103</f>
        <v>0</v>
      </c>
      <c r="Q103" s="207">
        <v>0</v>
      </c>
      <c r="R103" s="207">
        <f>Q103*H103</f>
        <v>0</v>
      </c>
      <c r="S103" s="207">
        <v>0</v>
      </c>
      <c r="T103" s="208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09" t="s">
        <v>185</v>
      </c>
      <c r="AT103" s="209" t="s">
        <v>181</v>
      </c>
      <c r="AU103" s="209" t="s">
        <v>77</v>
      </c>
      <c r="AY103" s="19" t="s">
        <v>180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9" t="s">
        <v>77</v>
      </c>
      <c r="BK103" s="210">
        <f>ROUND(I103*H103,2)</f>
        <v>0</v>
      </c>
      <c r="BL103" s="19" t="s">
        <v>185</v>
      </c>
      <c r="BM103" s="209" t="s">
        <v>355</v>
      </c>
    </row>
    <row r="104" s="2" customFormat="1" ht="16.5" customHeight="1">
      <c r="A104" s="40"/>
      <c r="B104" s="41"/>
      <c r="C104" s="198" t="s">
        <v>228</v>
      </c>
      <c r="D104" s="198" t="s">
        <v>181</v>
      </c>
      <c r="E104" s="199" t="s">
        <v>232</v>
      </c>
      <c r="F104" s="200" t="s">
        <v>2776</v>
      </c>
      <c r="G104" s="201" t="s">
        <v>227</v>
      </c>
      <c r="H104" s="202">
        <v>1</v>
      </c>
      <c r="I104" s="203"/>
      <c r="J104" s="204">
        <f>ROUND(I104*H104,2)</f>
        <v>0</v>
      </c>
      <c r="K104" s="200" t="s">
        <v>19</v>
      </c>
      <c r="L104" s="46"/>
      <c r="M104" s="205" t="s">
        <v>19</v>
      </c>
      <c r="N104" s="206" t="s">
        <v>40</v>
      </c>
      <c r="O104" s="86"/>
      <c r="P104" s="207">
        <f>O104*H104</f>
        <v>0</v>
      </c>
      <c r="Q104" s="207">
        <v>0</v>
      </c>
      <c r="R104" s="207">
        <f>Q104*H104</f>
        <v>0</v>
      </c>
      <c r="S104" s="207">
        <v>0</v>
      </c>
      <c r="T104" s="208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09" t="s">
        <v>185</v>
      </c>
      <c r="AT104" s="209" t="s">
        <v>181</v>
      </c>
      <c r="AU104" s="209" t="s">
        <v>77</v>
      </c>
      <c r="AY104" s="19" t="s">
        <v>180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9" t="s">
        <v>77</v>
      </c>
      <c r="BK104" s="210">
        <f>ROUND(I104*H104,2)</f>
        <v>0</v>
      </c>
      <c r="BL104" s="19" t="s">
        <v>185</v>
      </c>
      <c r="BM104" s="209" t="s">
        <v>378</v>
      </c>
    </row>
    <row r="105" s="2" customFormat="1" ht="21.75" customHeight="1">
      <c r="A105" s="40"/>
      <c r="B105" s="41"/>
      <c r="C105" s="198" t="s">
        <v>7</v>
      </c>
      <c r="D105" s="198" t="s">
        <v>181</v>
      </c>
      <c r="E105" s="199" t="s">
        <v>388</v>
      </c>
      <c r="F105" s="200" t="s">
        <v>2783</v>
      </c>
      <c r="G105" s="201" t="s">
        <v>227</v>
      </c>
      <c r="H105" s="202">
        <v>1</v>
      </c>
      <c r="I105" s="203"/>
      <c r="J105" s="204">
        <f>ROUND(I105*H105,2)</f>
        <v>0</v>
      </c>
      <c r="K105" s="200" t="s">
        <v>19</v>
      </c>
      <c r="L105" s="46"/>
      <c r="M105" s="205" t="s">
        <v>19</v>
      </c>
      <c r="N105" s="206" t="s">
        <v>40</v>
      </c>
      <c r="O105" s="86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09" t="s">
        <v>185</v>
      </c>
      <c r="AT105" s="209" t="s">
        <v>181</v>
      </c>
      <c r="AU105" s="209" t="s">
        <v>77</v>
      </c>
      <c r="AY105" s="19" t="s">
        <v>180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9" t="s">
        <v>77</v>
      </c>
      <c r="BK105" s="210">
        <f>ROUND(I105*H105,2)</f>
        <v>0</v>
      </c>
      <c r="BL105" s="19" t="s">
        <v>185</v>
      </c>
      <c r="BM105" s="209" t="s">
        <v>381</v>
      </c>
    </row>
    <row r="106" s="11" customFormat="1" ht="25.92" customHeight="1">
      <c r="A106" s="11"/>
      <c r="B106" s="184"/>
      <c r="C106" s="185"/>
      <c r="D106" s="186" t="s">
        <v>68</v>
      </c>
      <c r="E106" s="187" t="s">
        <v>2784</v>
      </c>
      <c r="F106" s="187" t="s">
        <v>2785</v>
      </c>
      <c r="G106" s="185"/>
      <c r="H106" s="185"/>
      <c r="I106" s="188"/>
      <c r="J106" s="189">
        <f>BK106</f>
        <v>0</v>
      </c>
      <c r="K106" s="185"/>
      <c r="L106" s="190"/>
      <c r="M106" s="191"/>
      <c r="N106" s="192"/>
      <c r="O106" s="192"/>
      <c r="P106" s="193">
        <f>SUM(P107:P114)</f>
        <v>0</v>
      </c>
      <c r="Q106" s="192"/>
      <c r="R106" s="193">
        <f>SUM(R107:R114)</f>
        <v>0</v>
      </c>
      <c r="S106" s="192"/>
      <c r="T106" s="194">
        <f>SUM(T107:T114)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5" t="s">
        <v>77</v>
      </c>
      <c r="AT106" s="196" t="s">
        <v>68</v>
      </c>
      <c r="AU106" s="196" t="s">
        <v>69</v>
      </c>
      <c r="AY106" s="195" t="s">
        <v>180</v>
      </c>
      <c r="BK106" s="197">
        <f>SUM(BK107:BK114)</f>
        <v>0</v>
      </c>
    </row>
    <row r="107" s="2" customFormat="1" ht="16.5" customHeight="1">
      <c r="A107" s="40"/>
      <c r="B107" s="41"/>
      <c r="C107" s="198" t="s">
        <v>232</v>
      </c>
      <c r="D107" s="198" t="s">
        <v>181</v>
      </c>
      <c r="E107" s="199" t="s">
        <v>469</v>
      </c>
      <c r="F107" s="200" t="s">
        <v>2786</v>
      </c>
      <c r="G107" s="201" t="s">
        <v>716</v>
      </c>
      <c r="H107" s="202">
        <v>1</v>
      </c>
      <c r="I107" s="203"/>
      <c r="J107" s="204">
        <f>ROUND(I107*H107,2)</f>
        <v>0</v>
      </c>
      <c r="K107" s="200" t="s">
        <v>19</v>
      </c>
      <c r="L107" s="46"/>
      <c r="M107" s="205" t="s">
        <v>19</v>
      </c>
      <c r="N107" s="206" t="s">
        <v>40</v>
      </c>
      <c r="O107" s="86"/>
      <c r="P107" s="207">
        <f>O107*H107</f>
        <v>0</v>
      </c>
      <c r="Q107" s="207">
        <v>0</v>
      </c>
      <c r="R107" s="207">
        <f>Q107*H107</f>
        <v>0</v>
      </c>
      <c r="S107" s="207">
        <v>0</v>
      </c>
      <c r="T107" s="208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09" t="s">
        <v>185</v>
      </c>
      <c r="AT107" s="209" t="s">
        <v>181</v>
      </c>
      <c r="AU107" s="209" t="s">
        <v>77</v>
      </c>
      <c r="AY107" s="19" t="s">
        <v>180</v>
      </c>
      <c r="BE107" s="210">
        <f>IF(N107="základní",J107,0)</f>
        <v>0</v>
      </c>
      <c r="BF107" s="210">
        <f>IF(N107="snížená",J107,0)</f>
        <v>0</v>
      </c>
      <c r="BG107" s="210">
        <f>IF(N107="zákl. přenesená",J107,0)</f>
        <v>0</v>
      </c>
      <c r="BH107" s="210">
        <f>IF(N107="sníž. přenesená",J107,0)</f>
        <v>0</v>
      </c>
      <c r="BI107" s="210">
        <f>IF(N107="nulová",J107,0)</f>
        <v>0</v>
      </c>
      <c r="BJ107" s="19" t="s">
        <v>77</v>
      </c>
      <c r="BK107" s="210">
        <f>ROUND(I107*H107,2)</f>
        <v>0</v>
      </c>
      <c r="BL107" s="19" t="s">
        <v>185</v>
      </c>
      <c r="BM107" s="209" t="s">
        <v>386</v>
      </c>
    </row>
    <row r="108" s="2" customFormat="1" ht="16.5" customHeight="1">
      <c r="A108" s="40"/>
      <c r="B108" s="41"/>
      <c r="C108" s="198" t="s">
        <v>388</v>
      </c>
      <c r="D108" s="198" t="s">
        <v>181</v>
      </c>
      <c r="E108" s="199" t="s">
        <v>266</v>
      </c>
      <c r="F108" s="200" t="s">
        <v>2787</v>
      </c>
      <c r="G108" s="201" t="s">
        <v>716</v>
      </c>
      <c r="H108" s="202">
        <v>1</v>
      </c>
      <c r="I108" s="203"/>
      <c r="J108" s="204">
        <f>ROUND(I108*H108,2)</f>
        <v>0</v>
      </c>
      <c r="K108" s="200" t="s">
        <v>19</v>
      </c>
      <c r="L108" s="46"/>
      <c r="M108" s="205" t="s">
        <v>19</v>
      </c>
      <c r="N108" s="206" t="s">
        <v>40</v>
      </c>
      <c r="O108" s="86"/>
      <c r="P108" s="207">
        <f>O108*H108</f>
        <v>0</v>
      </c>
      <c r="Q108" s="207">
        <v>0</v>
      </c>
      <c r="R108" s="207">
        <f>Q108*H108</f>
        <v>0</v>
      </c>
      <c r="S108" s="207">
        <v>0</v>
      </c>
      <c r="T108" s="208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09" t="s">
        <v>185</v>
      </c>
      <c r="AT108" s="209" t="s">
        <v>181</v>
      </c>
      <c r="AU108" s="209" t="s">
        <v>77</v>
      </c>
      <c r="AY108" s="19" t="s">
        <v>180</v>
      </c>
      <c r="BE108" s="210">
        <f>IF(N108="základní",J108,0)</f>
        <v>0</v>
      </c>
      <c r="BF108" s="210">
        <f>IF(N108="snížená",J108,0)</f>
        <v>0</v>
      </c>
      <c r="BG108" s="210">
        <f>IF(N108="zákl. přenesená",J108,0)</f>
        <v>0</v>
      </c>
      <c r="BH108" s="210">
        <f>IF(N108="sníž. přenesená",J108,0)</f>
        <v>0</v>
      </c>
      <c r="BI108" s="210">
        <f>IF(N108="nulová",J108,0)</f>
        <v>0</v>
      </c>
      <c r="BJ108" s="19" t="s">
        <v>77</v>
      </c>
      <c r="BK108" s="210">
        <f>ROUND(I108*H108,2)</f>
        <v>0</v>
      </c>
      <c r="BL108" s="19" t="s">
        <v>185</v>
      </c>
      <c r="BM108" s="209" t="s">
        <v>392</v>
      </c>
    </row>
    <row r="109" s="2" customFormat="1" ht="16.5" customHeight="1">
      <c r="A109" s="40"/>
      <c r="B109" s="41"/>
      <c r="C109" s="198" t="s">
        <v>236</v>
      </c>
      <c r="D109" s="198" t="s">
        <v>181</v>
      </c>
      <c r="E109" s="199" t="s">
        <v>528</v>
      </c>
      <c r="F109" s="200" t="s">
        <v>2788</v>
      </c>
      <c r="G109" s="201" t="s">
        <v>716</v>
      </c>
      <c r="H109" s="202">
        <v>3</v>
      </c>
      <c r="I109" s="203"/>
      <c r="J109" s="204">
        <f>ROUND(I109*H109,2)</f>
        <v>0</v>
      </c>
      <c r="K109" s="200" t="s">
        <v>19</v>
      </c>
      <c r="L109" s="46"/>
      <c r="M109" s="205" t="s">
        <v>19</v>
      </c>
      <c r="N109" s="206" t="s">
        <v>40</v>
      </c>
      <c r="O109" s="86"/>
      <c r="P109" s="207">
        <f>O109*H109</f>
        <v>0</v>
      </c>
      <c r="Q109" s="207">
        <v>0</v>
      </c>
      <c r="R109" s="207">
        <f>Q109*H109</f>
        <v>0</v>
      </c>
      <c r="S109" s="207">
        <v>0</v>
      </c>
      <c r="T109" s="208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09" t="s">
        <v>185</v>
      </c>
      <c r="AT109" s="209" t="s">
        <v>181</v>
      </c>
      <c r="AU109" s="209" t="s">
        <v>77</v>
      </c>
      <c r="AY109" s="19" t="s">
        <v>180</v>
      </c>
      <c r="BE109" s="210">
        <f>IF(N109="základní",J109,0)</f>
        <v>0</v>
      </c>
      <c r="BF109" s="210">
        <f>IF(N109="snížená",J109,0)</f>
        <v>0</v>
      </c>
      <c r="BG109" s="210">
        <f>IF(N109="zákl. přenesená",J109,0)</f>
        <v>0</v>
      </c>
      <c r="BH109" s="210">
        <f>IF(N109="sníž. přenesená",J109,0)</f>
        <v>0</v>
      </c>
      <c r="BI109" s="210">
        <f>IF(N109="nulová",J109,0)</f>
        <v>0</v>
      </c>
      <c r="BJ109" s="19" t="s">
        <v>77</v>
      </c>
      <c r="BK109" s="210">
        <f>ROUND(I109*H109,2)</f>
        <v>0</v>
      </c>
      <c r="BL109" s="19" t="s">
        <v>185</v>
      </c>
      <c r="BM109" s="209" t="s">
        <v>397</v>
      </c>
    </row>
    <row r="110" s="2" customFormat="1" ht="16.5" customHeight="1">
      <c r="A110" s="40"/>
      <c r="B110" s="41"/>
      <c r="C110" s="198" t="s">
        <v>469</v>
      </c>
      <c r="D110" s="198" t="s">
        <v>181</v>
      </c>
      <c r="E110" s="199" t="s">
        <v>275</v>
      </c>
      <c r="F110" s="200" t="s">
        <v>2789</v>
      </c>
      <c r="G110" s="201" t="s">
        <v>716</v>
      </c>
      <c r="H110" s="202">
        <v>3</v>
      </c>
      <c r="I110" s="203"/>
      <c r="J110" s="204">
        <f>ROUND(I110*H110,2)</f>
        <v>0</v>
      </c>
      <c r="K110" s="200" t="s">
        <v>19</v>
      </c>
      <c r="L110" s="46"/>
      <c r="M110" s="205" t="s">
        <v>19</v>
      </c>
      <c r="N110" s="206" t="s">
        <v>40</v>
      </c>
      <c r="O110" s="86"/>
      <c r="P110" s="207">
        <f>O110*H110</f>
        <v>0</v>
      </c>
      <c r="Q110" s="207">
        <v>0</v>
      </c>
      <c r="R110" s="207">
        <f>Q110*H110</f>
        <v>0</v>
      </c>
      <c r="S110" s="207">
        <v>0</v>
      </c>
      <c r="T110" s="208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09" t="s">
        <v>185</v>
      </c>
      <c r="AT110" s="209" t="s">
        <v>181</v>
      </c>
      <c r="AU110" s="209" t="s">
        <v>77</v>
      </c>
      <c r="AY110" s="19" t="s">
        <v>180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9" t="s">
        <v>77</v>
      </c>
      <c r="BK110" s="210">
        <f>ROUND(I110*H110,2)</f>
        <v>0</v>
      </c>
      <c r="BL110" s="19" t="s">
        <v>185</v>
      </c>
      <c r="BM110" s="209" t="s">
        <v>472</v>
      </c>
    </row>
    <row r="111" s="2" customFormat="1" ht="21.75" customHeight="1">
      <c r="A111" s="40"/>
      <c r="B111" s="41"/>
      <c r="C111" s="198" t="s">
        <v>266</v>
      </c>
      <c r="D111" s="198" t="s">
        <v>181</v>
      </c>
      <c r="E111" s="199" t="s">
        <v>538</v>
      </c>
      <c r="F111" s="200" t="s">
        <v>2790</v>
      </c>
      <c r="G111" s="201" t="s">
        <v>716</v>
      </c>
      <c r="H111" s="202">
        <v>1</v>
      </c>
      <c r="I111" s="203"/>
      <c r="J111" s="204">
        <f>ROUND(I111*H111,2)</f>
        <v>0</v>
      </c>
      <c r="K111" s="200" t="s">
        <v>19</v>
      </c>
      <c r="L111" s="46"/>
      <c r="M111" s="205" t="s">
        <v>19</v>
      </c>
      <c r="N111" s="206" t="s">
        <v>40</v>
      </c>
      <c r="O111" s="86"/>
      <c r="P111" s="207">
        <f>O111*H111</f>
        <v>0</v>
      </c>
      <c r="Q111" s="207">
        <v>0</v>
      </c>
      <c r="R111" s="207">
        <f>Q111*H111</f>
        <v>0</v>
      </c>
      <c r="S111" s="207">
        <v>0</v>
      </c>
      <c r="T111" s="208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09" t="s">
        <v>185</v>
      </c>
      <c r="AT111" s="209" t="s">
        <v>181</v>
      </c>
      <c r="AU111" s="209" t="s">
        <v>77</v>
      </c>
      <c r="AY111" s="19" t="s">
        <v>180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9" t="s">
        <v>77</v>
      </c>
      <c r="BK111" s="210">
        <f>ROUND(I111*H111,2)</f>
        <v>0</v>
      </c>
      <c r="BL111" s="19" t="s">
        <v>185</v>
      </c>
      <c r="BM111" s="209" t="s">
        <v>527</v>
      </c>
    </row>
    <row r="112" s="2" customFormat="1" ht="21.75" customHeight="1">
      <c r="A112" s="40"/>
      <c r="B112" s="41"/>
      <c r="C112" s="198" t="s">
        <v>528</v>
      </c>
      <c r="D112" s="198" t="s">
        <v>181</v>
      </c>
      <c r="E112" s="199" t="s">
        <v>308</v>
      </c>
      <c r="F112" s="200" t="s">
        <v>2791</v>
      </c>
      <c r="G112" s="201" t="s">
        <v>716</v>
      </c>
      <c r="H112" s="202">
        <v>2</v>
      </c>
      <c r="I112" s="203"/>
      <c r="J112" s="204">
        <f>ROUND(I112*H112,2)</f>
        <v>0</v>
      </c>
      <c r="K112" s="200" t="s">
        <v>19</v>
      </c>
      <c r="L112" s="46"/>
      <c r="M112" s="205" t="s">
        <v>19</v>
      </c>
      <c r="N112" s="206" t="s">
        <v>40</v>
      </c>
      <c r="O112" s="86"/>
      <c r="P112" s="207">
        <f>O112*H112</f>
        <v>0</v>
      </c>
      <c r="Q112" s="207">
        <v>0</v>
      </c>
      <c r="R112" s="207">
        <f>Q112*H112</f>
        <v>0</v>
      </c>
      <c r="S112" s="207">
        <v>0</v>
      </c>
      <c r="T112" s="208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09" t="s">
        <v>185</v>
      </c>
      <c r="AT112" s="209" t="s">
        <v>181</v>
      </c>
      <c r="AU112" s="209" t="s">
        <v>77</v>
      </c>
      <c r="AY112" s="19" t="s">
        <v>180</v>
      </c>
      <c r="BE112" s="210">
        <f>IF(N112="základní",J112,0)</f>
        <v>0</v>
      </c>
      <c r="BF112" s="210">
        <f>IF(N112="snížená",J112,0)</f>
        <v>0</v>
      </c>
      <c r="BG112" s="210">
        <f>IF(N112="zákl. přenesená",J112,0)</f>
        <v>0</v>
      </c>
      <c r="BH112" s="210">
        <f>IF(N112="sníž. přenesená",J112,0)</f>
        <v>0</v>
      </c>
      <c r="BI112" s="210">
        <f>IF(N112="nulová",J112,0)</f>
        <v>0</v>
      </c>
      <c r="BJ112" s="19" t="s">
        <v>77</v>
      </c>
      <c r="BK112" s="210">
        <f>ROUND(I112*H112,2)</f>
        <v>0</v>
      </c>
      <c r="BL112" s="19" t="s">
        <v>185</v>
      </c>
      <c r="BM112" s="209" t="s">
        <v>531</v>
      </c>
    </row>
    <row r="113" s="2" customFormat="1" ht="16.5" customHeight="1">
      <c r="A113" s="40"/>
      <c r="B113" s="41"/>
      <c r="C113" s="198" t="s">
        <v>275</v>
      </c>
      <c r="D113" s="198" t="s">
        <v>181</v>
      </c>
      <c r="E113" s="199" t="s">
        <v>550</v>
      </c>
      <c r="F113" s="200" t="s">
        <v>2792</v>
      </c>
      <c r="G113" s="201" t="s">
        <v>716</v>
      </c>
      <c r="H113" s="202">
        <v>4</v>
      </c>
      <c r="I113" s="203"/>
      <c r="J113" s="204">
        <f>ROUND(I113*H113,2)</f>
        <v>0</v>
      </c>
      <c r="K113" s="200" t="s">
        <v>19</v>
      </c>
      <c r="L113" s="46"/>
      <c r="M113" s="205" t="s">
        <v>19</v>
      </c>
      <c r="N113" s="206" t="s">
        <v>40</v>
      </c>
      <c r="O113" s="86"/>
      <c r="P113" s="207">
        <f>O113*H113</f>
        <v>0</v>
      </c>
      <c r="Q113" s="207">
        <v>0</v>
      </c>
      <c r="R113" s="207">
        <f>Q113*H113</f>
        <v>0</v>
      </c>
      <c r="S113" s="207">
        <v>0</v>
      </c>
      <c r="T113" s="208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09" t="s">
        <v>185</v>
      </c>
      <c r="AT113" s="209" t="s">
        <v>181</v>
      </c>
      <c r="AU113" s="209" t="s">
        <v>77</v>
      </c>
      <c r="AY113" s="19" t="s">
        <v>180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9" t="s">
        <v>77</v>
      </c>
      <c r="BK113" s="210">
        <f>ROUND(I113*H113,2)</f>
        <v>0</v>
      </c>
      <c r="BL113" s="19" t="s">
        <v>185</v>
      </c>
      <c r="BM113" s="209" t="s">
        <v>536</v>
      </c>
    </row>
    <row r="114" s="2" customFormat="1" ht="24.15" customHeight="1">
      <c r="A114" s="40"/>
      <c r="B114" s="41"/>
      <c r="C114" s="198" t="s">
        <v>538</v>
      </c>
      <c r="D114" s="198" t="s">
        <v>181</v>
      </c>
      <c r="E114" s="199" t="s">
        <v>315</v>
      </c>
      <c r="F114" s="200" t="s">
        <v>2793</v>
      </c>
      <c r="G114" s="201" t="s">
        <v>716</v>
      </c>
      <c r="H114" s="202">
        <v>1</v>
      </c>
      <c r="I114" s="203"/>
      <c r="J114" s="204">
        <f>ROUND(I114*H114,2)</f>
        <v>0</v>
      </c>
      <c r="K114" s="200" t="s">
        <v>19</v>
      </c>
      <c r="L114" s="46"/>
      <c r="M114" s="277" t="s">
        <v>19</v>
      </c>
      <c r="N114" s="278" t="s">
        <v>40</v>
      </c>
      <c r="O114" s="275"/>
      <c r="P114" s="279">
        <f>O114*H114</f>
        <v>0</v>
      </c>
      <c r="Q114" s="279">
        <v>0</v>
      </c>
      <c r="R114" s="279">
        <f>Q114*H114</f>
        <v>0</v>
      </c>
      <c r="S114" s="279">
        <v>0</v>
      </c>
      <c r="T114" s="28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09" t="s">
        <v>185</v>
      </c>
      <c r="AT114" s="209" t="s">
        <v>181</v>
      </c>
      <c r="AU114" s="209" t="s">
        <v>77</v>
      </c>
      <c r="AY114" s="19" t="s">
        <v>180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9" t="s">
        <v>77</v>
      </c>
      <c r="BK114" s="210">
        <f>ROUND(I114*H114,2)</f>
        <v>0</v>
      </c>
      <c r="BL114" s="19" t="s">
        <v>185</v>
      </c>
      <c r="BM114" s="209" t="s">
        <v>541</v>
      </c>
    </row>
    <row r="115" s="2" customFormat="1" ht="6.96" customHeight="1">
      <c r="A115" s="40"/>
      <c r="B115" s="61"/>
      <c r="C115" s="62"/>
      <c r="D115" s="62"/>
      <c r="E115" s="62"/>
      <c r="F115" s="62"/>
      <c r="G115" s="62"/>
      <c r="H115" s="62"/>
      <c r="I115" s="62"/>
      <c r="J115" s="62"/>
      <c r="K115" s="62"/>
      <c r="L115" s="46"/>
      <c r="M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</row>
  </sheetData>
  <sheetProtection sheet="1" autoFilter="0" formatColumns="0" formatRows="0" objects="1" scenarios="1" spinCount="100000" saltValue="prqX/nKRmLBj4sPVu1a1xdFqly8RN0Cx4pGSCDWTrnzmlqLAxcVmsWlyQyURqK5n27hbdCKufimxyNSJlFeJ0g==" hashValue="7/vpT6TTzVczgmbYhNst1/CIng+gmUZaOA3DehHhcG56Gf7VkaFQgOPpF9u/SO3p0pHiLIpnULgVmS+k33CaRA==" algorithmName="SHA-512" password="A077"/>
  <autoFilter ref="C81:K11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Markéta Čápová</dc:creator>
  <cp:lastModifiedBy>Markéta Čápová</cp:lastModifiedBy>
  <dcterms:created xsi:type="dcterms:W3CDTF">2024-07-09T19:21:56Z</dcterms:created>
  <dcterms:modified xsi:type="dcterms:W3CDTF">2024-07-09T19:22:08Z</dcterms:modified>
</cp:coreProperties>
</file>