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38" i="1"/>
  <c r="F36" i="1"/>
  <c r="F28" i="1" l="1"/>
  <c r="H28" i="1" s="1"/>
  <c r="J28" i="1" s="1"/>
  <c r="F29" i="1"/>
  <c r="F30" i="1"/>
  <c r="H30" i="1" s="1"/>
  <c r="J30" i="1" s="1"/>
  <c r="F31" i="1"/>
  <c r="H31" i="1" s="1"/>
  <c r="J31" i="1" s="1"/>
  <c r="F32" i="1"/>
  <c r="H32" i="1" s="1"/>
  <c r="J32" i="1" s="1"/>
  <c r="F27" i="1"/>
  <c r="H27" i="1" s="1"/>
  <c r="J27" i="1" s="1"/>
  <c r="F20" i="1"/>
  <c r="H20" i="1" s="1"/>
  <c r="J20" i="1" s="1"/>
  <c r="F21" i="1"/>
  <c r="H21" i="1" s="1"/>
  <c r="J21" i="1" s="1"/>
  <c r="F22" i="1"/>
  <c r="H22" i="1" s="1"/>
  <c r="J22" i="1" s="1"/>
  <c r="F23" i="1"/>
  <c r="H23" i="1" s="1"/>
  <c r="J23" i="1" s="1"/>
  <c r="F24" i="1"/>
  <c r="F19" i="1"/>
  <c r="H19" i="1" s="1"/>
  <c r="J19" i="1" s="1"/>
  <c r="F15" i="1"/>
  <c r="H15" i="1" s="1"/>
  <c r="J15" i="1" s="1"/>
  <c r="F16" i="1"/>
  <c r="H16" i="1" s="1"/>
  <c r="J16" i="1" s="1"/>
  <c r="F14" i="1"/>
  <c r="H29" i="1"/>
  <c r="J29" i="1" s="1"/>
  <c r="F26" i="1" l="1"/>
  <c r="H26" i="1" s="1"/>
  <c r="F18" i="1"/>
  <c r="H18" i="1" s="1"/>
  <c r="J18" i="1" s="1"/>
  <c r="F13" i="1"/>
  <c r="H14" i="1"/>
  <c r="J14" i="1" s="1"/>
  <c r="H24" i="1"/>
  <c r="J24" i="1" s="1"/>
  <c r="J26" i="1"/>
  <c r="P39" i="1"/>
  <c r="S36" i="1"/>
  <c r="H36" i="1"/>
  <c r="J36" i="1" s="1"/>
  <c r="H38" i="1"/>
  <c r="J38" i="1" s="1"/>
  <c r="H40" i="1"/>
  <c r="J40" i="1" s="1"/>
  <c r="H13" i="1" l="1"/>
  <c r="J13" i="1" s="1"/>
  <c r="F12" i="1"/>
  <c r="F42" i="1" s="1"/>
  <c r="H42" i="1" s="1"/>
  <c r="J42" i="1" s="1"/>
  <c r="H12" i="1" l="1"/>
  <c r="J12" i="1" s="1"/>
</calcChain>
</file>

<file path=xl/comments1.xml><?xml version="1.0" encoding="utf-8"?>
<comments xmlns="http://schemas.openxmlformats.org/spreadsheetml/2006/main">
  <authors>
    <author>Autor</author>
  </authors>
  <commentList>
    <comment ref="C42" authorId="0" shapeId="0">
      <text>
        <r>
          <rPr>
            <b/>
            <sz val="9"/>
            <color indexed="81"/>
            <rFont val="Tahoma"/>
            <charset val="1"/>
          </rPr>
          <t>Autor:</t>
        </r>
        <r>
          <rPr>
            <sz val="9"/>
            <color indexed="81"/>
            <rFont val="Tahoma"/>
            <charset val="1"/>
          </rPr>
          <t xml:space="preserve">
O jaké výzvě k podání žádosti o účast se tady zmiňujete?
DZ: opraveno</t>
        </r>
      </text>
    </comment>
  </commentList>
</comments>
</file>

<file path=xl/sharedStrings.xml><?xml version="1.0" encoding="utf-8"?>
<sst xmlns="http://schemas.openxmlformats.org/spreadsheetml/2006/main" count="67" uniqueCount="63">
  <si>
    <t>Příloha č. 4 Smlouvy  - Cenová kalkulace</t>
  </si>
  <si>
    <t>Veřejné zakázky s názvem „Stravovací informační systém“</t>
  </si>
  <si>
    <t>Zadavatel: Dopravní podnik Ostrava a.s., sídlem Poděbradova 494/2, Moravská Ostrava, 702 00 Ostrava, IČO: 61974757</t>
  </si>
  <si>
    <t>Poznámka pro zadávací řízení  (ve smlouvě bude vypuštěno): Dodavatel doplní uvedené ceny za dílčí plnění předmětu pouze do žlutě zvýrazněných polí. Zbytek ceny tabulka dopočítá sama. Ceny obsažené v této Příloze musí odpovídat závazku obsaženému v Příloze č. 1 zadávacích podmínek  – Návrh smlouvy o dílo.</t>
  </si>
  <si>
    <t>bod č.</t>
  </si>
  <si>
    <t>Předmět plnění</t>
  </si>
  <si>
    <t>Množství</t>
  </si>
  <si>
    <t>Cena v Kč bez DPH / ks</t>
  </si>
  <si>
    <t>Cena v Kč bez DPH</t>
  </si>
  <si>
    <t xml:space="preserve">Hodnota DPH 21 % </t>
  </si>
  <si>
    <t>Cena v Kč vč. DPH</t>
  </si>
  <si>
    <t>1.</t>
  </si>
  <si>
    <t xml:space="preserve">Dílo a Implementace </t>
  </si>
  <si>
    <t>1.1.</t>
  </si>
  <si>
    <t>1.1.1</t>
  </si>
  <si>
    <t>Informační systém</t>
  </si>
  <si>
    <t>Další výše neuvedené položky (např. OS, DB)</t>
  </si>
  <si>
    <t>Implementace</t>
  </si>
  <si>
    <t>1.1.2</t>
  </si>
  <si>
    <t>HW</t>
  </si>
  <si>
    <t xml:space="preserve">Terminál pro objednání jídel </t>
  </si>
  <si>
    <t xml:space="preserve">Terminál pro výdejčí </t>
  </si>
  <si>
    <t>Terminál pro strávníka </t>
  </si>
  <si>
    <t>LCD </t>
  </si>
  <si>
    <t>Čtečka EAN kódů </t>
  </si>
  <si>
    <t>Bezdrátové čipy s podporou technologie Mifare Desfire</t>
  </si>
  <si>
    <t>1.1.3</t>
  </si>
  <si>
    <t>Instalace HW</t>
  </si>
  <si>
    <t>Areál autobusy Hranečník</t>
  </si>
  <si>
    <t>Areál autobusy Poruba </t>
  </si>
  <si>
    <t>Areál tramvaje Moravská Ostrava </t>
  </si>
  <si>
    <t>Areál tramvaje Poruba </t>
  </si>
  <si>
    <t>Areál trolejbusy Ostrava </t>
  </si>
  <si>
    <t>Areál dílny Martinov </t>
  </si>
  <si>
    <t>Předpokládaná délka trvání závazku:</t>
  </si>
  <si>
    <t>měsíců</t>
  </si>
  <si>
    <t>2</t>
  </si>
  <si>
    <t>Servisní služby</t>
  </si>
  <si>
    <t>Předpokládaná délka implementace</t>
  </si>
  <si>
    <t>Délka poskytování servisu</t>
  </si>
  <si>
    <t>2.1.</t>
  </si>
  <si>
    <t>Celková cena za 1 měsíc poskytování Servisních služeb k Stravovacímu informačnímu systému</t>
  </si>
  <si>
    <t>Stravovací informační systém</t>
  </si>
  <si>
    <t>3</t>
  </si>
  <si>
    <t>Rozvoj</t>
  </si>
  <si>
    <t>Předpokládaný počet člověkodní rozvoje p.a.:</t>
  </si>
  <si>
    <t>dnů</t>
  </si>
  <si>
    <t>3.1.</t>
  </si>
  <si>
    <t>Cena za poskytování 1 člověkodne rozvoje</t>
  </si>
  <si>
    <t>Předpoklá daná délka trvání závazku:</t>
  </si>
  <si>
    <t>let</t>
  </si>
  <si>
    <t>4</t>
  </si>
  <si>
    <t>Exit</t>
  </si>
  <si>
    <t>Předpokládaný celkový počet člověkodní rozvoje:</t>
  </si>
  <si>
    <t>4.1.</t>
  </si>
  <si>
    <t>Celková cena za Provedení Exitu podle čl. XI. Smlouvy</t>
  </si>
  <si>
    <t>6</t>
  </si>
  <si>
    <t>Náklady životního cyklu</t>
  </si>
  <si>
    <t>6.1.</t>
  </si>
  <si>
    <r>
      <rPr>
        <b/>
        <sz val="12"/>
        <color theme="1"/>
        <rFont val="Calibri"/>
        <family val="2"/>
        <charset val="238"/>
        <scheme val="minor"/>
      </rPr>
      <t>Prohlašuji čestně, že výše uvedené položky a ceny odpovídají mé svobodné a pravé vůli a jsou závazné.</t>
    </r>
    <r>
      <rPr>
        <sz val="12"/>
        <color rgb="FF92D050"/>
        <rFont val="Calibri"/>
        <family val="2"/>
        <charset val="238"/>
        <scheme val="minor"/>
      </rPr>
      <t xml:space="preserve"> (PODEPÍŠE OSOBA OPRÁVNĚNÁ JEDNAT ZA VYBRANÉHO DODAVATELE: DO NABÍDKY PODPIS NENÍ TŘEBA VKLÁDAT, BUDE PODEPSÁNO AŽ VYBRANÝM DODAVATELEM PŘI PODPISU SMLOUVY NA PŘEDMĚT VEŘEJNÉ ZAKÁZKY)</t>
    </r>
  </si>
  <si>
    <t>Celkové náklady životního cyklu závazku vypočtené na dobu 10 let</t>
  </si>
  <si>
    <t>Celková cena Systému</t>
  </si>
  <si>
    <t>Příloha č. 6 ZD - Cenová kalkálace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</si>
</sst>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92D05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2" fillId="2" borderId="3" xfId="0" applyFont="1" applyFill="1" applyBorder="1"/>
    <xf numFmtId="49" fontId="2" fillId="0" borderId="9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/>
    <xf numFmtId="0" fontId="2" fillId="0" borderId="1" xfId="0" applyFont="1" applyBorder="1"/>
    <xf numFmtId="164" fontId="2" fillId="0" borderId="1" xfId="0" applyNumberFormat="1" applyFont="1" applyBorder="1"/>
    <xf numFmtId="164" fontId="2" fillId="0" borderId="10" xfId="0" applyNumberFormat="1" applyFont="1" applyBorder="1"/>
    <xf numFmtId="49" fontId="2" fillId="2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164" fontId="2" fillId="4" borderId="1" xfId="0" applyNumberFormat="1" applyFont="1" applyFill="1" applyBorder="1"/>
    <xf numFmtId="49" fontId="2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0" fillId="0" borderId="23" xfId="0" applyBorder="1"/>
    <xf numFmtId="0" fontId="0" fillId="5" borderId="21" xfId="0" applyFill="1" applyBorder="1"/>
    <xf numFmtId="0" fontId="0" fillId="5" borderId="22" xfId="0" applyFill="1" applyBorder="1"/>
    <xf numFmtId="164" fontId="2" fillId="0" borderId="24" xfId="0" applyNumberFormat="1" applyFont="1" applyBorder="1"/>
    <xf numFmtId="164" fontId="2" fillId="0" borderId="25" xfId="0" applyNumberFormat="1" applyFont="1" applyBorder="1"/>
    <xf numFmtId="164" fontId="2" fillId="0" borderId="26" xfId="0" applyNumberFormat="1" applyFont="1" applyBorder="1"/>
    <xf numFmtId="164" fontId="2" fillId="0" borderId="27" xfId="0" applyNumberFormat="1" applyFont="1" applyBorder="1"/>
    <xf numFmtId="164" fontId="2" fillId="0" borderId="29" xfId="0" applyNumberFormat="1" applyFont="1" applyBorder="1"/>
    <xf numFmtId="164" fontId="2" fillId="0" borderId="28" xfId="0" applyNumberFormat="1" applyFont="1" applyBorder="1"/>
    <xf numFmtId="164" fontId="2" fillId="3" borderId="25" xfId="0" applyNumberFormat="1" applyFont="1" applyFill="1" applyBorder="1"/>
    <xf numFmtId="164" fontId="2" fillId="3" borderId="14" xfId="0" applyNumberFormat="1" applyFont="1" applyFill="1" applyBorder="1"/>
    <xf numFmtId="49" fontId="2" fillId="0" borderId="18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left" wrapText="1"/>
    </xf>
    <xf numFmtId="164" fontId="2" fillId="3" borderId="15" xfId="0" applyNumberFormat="1" applyFont="1" applyFill="1" applyBorder="1"/>
    <xf numFmtId="0" fontId="1" fillId="0" borderId="0" xfId="0" applyFont="1" applyAlignment="1">
      <alignment horizontal="center" vertical="center"/>
    </xf>
    <xf numFmtId="164" fontId="2" fillId="0" borderId="0" xfId="0" applyNumberFormat="1" applyFont="1"/>
    <xf numFmtId="0" fontId="0" fillId="0" borderId="30" xfId="0" applyBorder="1"/>
    <xf numFmtId="0" fontId="0" fillId="0" borderId="31" xfId="0" applyBorder="1"/>
    <xf numFmtId="0" fontId="0" fillId="6" borderId="31" xfId="0" applyFill="1" applyBorder="1"/>
    <xf numFmtId="0" fontId="0" fillId="6" borderId="32" xfId="0" applyFill="1" applyBorder="1"/>
    <xf numFmtId="0" fontId="0" fillId="5" borderId="33" xfId="0" applyFill="1" applyBorder="1" applyAlignment="1">
      <alignment horizontal="left" wrapText="1"/>
    </xf>
    <xf numFmtId="0" fontId="0" fillId="5" borderId="19" xfId="0" applyFill="1" applyBorder="1" applyAlignment="1">
      <alignment horizontal="left" wrapText="1"/>
    </xf>
    <xf numFmtId="0" fontId="0" fillId="5" borderId="20" xfId="0" applyFill="1" applyBorder="1" applyAlignment="1">
      <alignment horizontal="left"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0" fontId="5" fillId="0" borderId="0" xfId="0" applyFont="1"/>
    <xf numFmtId="0" fontId="0" fillId="5" borderId="4" xfId="0" applyFill="1" applyBorder="1" applyAlignment="1">
      <alignment wrapText="1"/>
    </xf>
    <xf numFmtId="0" fontId="0" fillId="5" borderId="2" xfId="0" applyFill="1" applyBorder="1"/>
    <xf numFmtId="0" fontId="0" fillId="5" borderId="6" xfId="0" applyFill="1" applyBorder="1"/>
    <xf numFmtId="0" fontId="0" fillId="5" borderId="3" xfId="0" applyFill="1" applyBorder="1"/>
    <xf numFmtId="0" fontId="0" fillId="6" borderId="30" xfId="0" applyFill="1" applyBorder="1" applyAlignment="1">
      <alignment wrapText="1"/>
    </xf>
    <xf numFmtId="0" fontId="0" fillId="0" borderId="30" xfId="0" applyBorder="1" applyAlignment="1">
      <alignment wrapText="1"/>
    </xf>
    <xf numFmtId="0" fontId="0" fillId="0" borderId="0" xfId="0" applyAlignment="1">
      <alignment wrapText="1"/>
    </xf>
    <xf numFmtId="0" fontId="0" fillId="0" borderId="35" xfId="0" applyBorder="1" applyAlignment="1">
      <alignment wrapText="1"/>
    </xf>
    <xf numFmtId="0" fontId="0" fillId="0" borderId="22" xfId="0" applyBorder="1"/>
    <xf numFmtId="0" fontId="0" fillId="0" borderId="36" xfId="0" applyBorder="1"/>
    <xf numFmtId="0" fontId="0" fillId="5" borderId="40" xfId="0" applyFill="1" applyBorder="1" applyAlignment="1">
      <alignment horizontal="left" wrapText="1"/>
    </xf>
    <xf numFmtId="0" fontId="0" fillId="5" borderId="16" xfId="0" applyFill="1" applyBorder="1" applyAlignment="1">
      <alignment horizontal="left" wrapText="1"/>
    </xf>
    <xf numFmtId="0" fontId="0" fillId="5" borderId="17" xfId="0" applyFill="1" applyBorder="1" applyAlignment="1">
      <alignment horizontal="left" wrapText="1"/>
    </xf>
    <xf numFmtId="0" fontId="0" fillId="5" borderId="37" xfId="0" applyFill="1" applyBorder="1" applyAlignment="1">
      <alignment horizontal="center" wrapText="1"/>
    </xf>
    <xf numFmtId="0" fontId="0" fillId="5" borderId="38" xfId="0" applyFill="1" applyBorder="1" applyAlignment="1">
      <alignment horizontal="center" wrapText="1"/>
    </xf>
    <xf numFmtId="0" fontId="0" fillId="5" borderId="39" xfId="0" applyFill="1" applyBorder="1" applyAlignment="1">
      <alignment horizontal="center" wrapText="1"/>
    </xf>
    <xf numFmtId="0" fontId="0" fillId="6" borderId="34" xfId="0" applyFill="1" applyBorder="1"/>
    <xf numFmtId="0" fontId="1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right" wrapText="1"/>
    </xf>
    <xf numFmtId="0" fontId="2" fillId="2" borderId="2" xfId="0" applyFont="1" applyFill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49" fontId="2" fillId="0" borderId="1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wrapText="1"/>
    </xf>
    <xf numFmtId="0" fontId="2" fillId="0" borderId="12" xfId="0" applyFont="1" applyBorder="1"/>
    <xf numFmtId="49" fontId="2" fillId="0" borderId="35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wrapText="1"/>
    </xf>
    <xf numFmtId="0" fontId="2" fillId="0" borderId="22" xfId="0" applyFont="1" applyBorder="1"/>
    <xf numFmtId="164" fontId="2" fillId="0" borderId="41" xfId="0" applyNumberFormat="1" applyFont="1" applyBorder="1"/>
    <xf numFmtId="164" fontId="2" fillId="0" borderId="42" xfId="0" applyNumberFormat="1" applyFont="1" applyBorder="1"/>
    <xf numFmtId="0" fontId="2" fillId="0" borderId="43" xfId="0" applyFont="1" applyBorder="1" applyAlignment="1">
      <alignment horizontal="left" wrapText="1"/>
    </xf>
    <xf numFmtId="0" fontId="2" fillId="0" borderId="41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164" fontId="2" fillId="0" borderId="36" xfId="0" applyNumberFormat="1" applyFont="1" applyBorder="1"/>
    <xf numFmtId="0" fontId="2" fillId="0" borderId="36" xfId="0" applyFont="1" applyBorder="1" applyAlignment="1">
      <alignment horizontal="right" wrapText="1"/>
    </xf>
    <xf numFmtId="164" fontId="2" fillId="0" borderId="14" xfId="0" applyNumberFormat="1" applyFont="1" applyBorder="1"/>
    <xf numFmtId="164" fontId="2" fillId="0" borderId="15" xfId="0" applyNumberFormat="1" applyFont="1" applyBorder="1"/>
    <xf numFmtId="0" fontId="2" fillId="2" borderId="16" xfId="0" applyFont="1" applyFill="1" applyBorder="1"/>
    <xf numFmtId="0" fontId="0" fillId="0" borderId="0" xfId="0" applyAlignment="1">
      <alignment horizontal="left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U46"/>
  <sheetViews>
    <sheetView tabSelected="1" topLeftCell="A19" zoomScale="85" zoomScaleNormal="85" workbookViewId="0">
      <selection activeCell="M18" sqref="M18"/>
    </sheetView>
  </sheetViews>
  <sheetFormatPr defaultRowHeight="15" x14ac:dyDescent="0.25"/>
  <cols>
    <col min="2" max="2" width="11.140625" customWidth="1"/>
    <col min="3" max="3" width="36.7109375" customWidth="1"/>
    <col min="4" max="4" width="13.5703125" customWidth="1"/>
    <col min="5" max="5" width="26.28515625" customWidth="1"/>
    <col min="6" max="6" width="25.42578125" customWidth="1"/>
    <col min="7" max="7" width="18.5703125" hidden="1" customWidth="1"/>
    <col min="8" max="8" width="27" customWidth="1"/>
    <col min="9" max="9" width="18.5703125" hidden="1" customWidth="1"/>
    <col min="10" max="10" width="27.5703125" customWidth="1"/>
    <col min="11" max="12" width="8.5703125" customWidth="1"/>
    <col min="13" max="13" width="34.85546875" customWidth="1"/>
    <col min="16" max="17" width="9.140625" customWidth="1"/>
  </cols>
  <sheetData>
    <row r="2" spans="1:21" x14ac:dyDescent="0.25">
      <c r="A2" s="91" t="s">
        <v>62</v>
      </c>
      <c r="B2" s="91"/>
      <c r="C2" s="91"/>
    </row>
    <row r="4" spans="1:21" ht="18.75" x14ac:dyDescent="0.25">
      <c r="B4" s="93" t="s">
        <v>0</v>
      </c>
      <c r="C4" s="93"/>
      <c r="D4" s="93"/>
      <c r="E4" s="93"/>
      <c r="F4" s="93"/>
      <c r="G4" s="93"/>
      <c r="H4" s="93"/>
      <c r="I4" s="93"/>
      <c r="J4" s="93"/>
      <c r="K4" s="23"/>
    </row>
    <row r="5" spans="1:21" ht="15.95" customHeight="1" x14ac:dyDescent="0.25">
      <c r="B5" s="94" t="s">
        <v>1</v>
      </c>
      <c r="C5" s="94"/>
      <c r="D5" s="94"/>
      <c r="E5" s="94"/>
      <c r="F5" s="94"/>
      <c r="G5" s="94"/>
      <c r="H5" s="94"/>
      <c r="I5" s="94"/>
      <c r="J5" s="94"/>
      <c r="K5" s="24"/>
    </row>
    <row r="6" spans="1:21" ht="15.75" x14ac:dyDescent="0.25">
      <c r="B6" s="94" t="s">
        <v>2</v>
      </c>
      <c r="C6" s="94"/>
      <c r="D6" s="94"/>
      <c r="E6" s="94"/>
      <c r="F6" s="94"/>
      <c r="G6" s="94"/>
      <c r="H6" s="94"/>
      <c r="I6" s="94"/>
      <c r="J6" s="94"/>
      <c r="K6" s="24"/>
    </row>
    <row r="7" spans="1:21" ht="47.1" customHeight="1" x14ac:dyDescent="0.25">
      <c r="B7" s="95" t="s">
        <v>3</v>
      </c>
      <c r="C7" s="95"/>
      <c r="D7" s="95"/>
      <c r="E7" s="95"/>
      <c r="F7" s="95"/>
      <c r="G7" s="95"/>
      <c r="H7" s="95"/>
      <c r="I7" s="95"/>
      <c r="J7" s="95"/>
      <c r="K7" s="25"/>
    </row>
    <row r="8" spans="1:21" ht="15.75" x14ac:dyDescent="0.25">
      <c r="B8" s="7"/>
      <c r="C8" s="7"/>
      <c r="D8" s="7"/>
      <c r="E8" s="7"/>
      <c r="F8" s="7"/>
      <c r="G8" s="7"/>
      <c r="H8" s="7"/>
      <c r="I8" s="7"/>
      <c r="J8" s="7"/>
      <c r="K8" s="7"/>
    </row>
    <row r="9" spans="1:21" ht="16.5" thickBo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1:21" ht="42.95" customHeight="1" thickBot="1" x14ac:dyDescent="0.3">
      <c r="B10" s="1" t="s">
        <v>4</v>
      </c>
      <c r="C10" s="2" t="s">
        <v>5</v>
      </c>
      <c r="D10" s="70" t="s">
        <v>6</v>
      </c>
      <c r="E10" s="70" t="s">
        <v>7</v>
      </c>
      <c r="F10" s="3" t="s">
        <v>8</v>
      </c>
      <c r="G10" s="4"/>
      <c r="H10" s="3" t="s">
        <v>9</v>
      </c>
      <c r="I10" s="5"/>
      <c r="J10" s="6" t="s">
        <v>10</v>
      </c>
      <c r="K10" s="40"/>
      <c r="M10" s="52"/>
      <c r="N10" s="52"/>
    </row>
    <row r="11" spans="1:21" ht="15.6" customHeight="1" x14ac:dyDescent="0.25">
      <c r="B11" s="8" t="s">
        <v>11</v>
      </c>
      <c r="C11" s="9" t="s">
        <v>12</v>
      </c>
      <c r="D11" s="9"/>
      <c r="E11" s="9"/>
      <c r="F11" s="10"/>
      <c r="G11" s="10"/>
      <c r="H11" s="10"/>
      <c r="I11" s="10"/>
      <c r="J11" s="11"/>
      <c r="K11" s="7"/>
    </row>
    <row r="12" spans="1:21" ht="25.5" customHeight="1" thickBot="1" x14ac:dyDescent="0.3">
      <c r="B12" s="12" t="s">
        <v>13</v>
      </c>
      <c r="C12" s="82" t="s">
        <v>61</v>
      </c>
      <c r="D12" s="71"/>
      <c r="E12" s="71"/>
      <c r="F12" s="15">
        <f>SUM(F13,F18,F26)</f>
        <v>0</v>
      </c>
      <c r="G12" s="14"/>
      <c r="H12" s="15">
        <f>F12*0.21</f>
        <v>0</v>
      </c>
      <c r="I12" s="14"/>
      <c r="J12" s="16">
        <f>SUM(H12,F12)</f>
        <v>0</v>
      </c>
      <c r="K12" s="41"/>
      <c r="N12" s="91"/>
      <c r="O12" s="91"/>
      <c r="P12" s="97"/>
      <c r="Q12" s="97"/>
      <c r="R12" s="96"/>
      <c r="S12" s="96"/>
      <c r="T12" s="96"/>
      <c r="U12" s="96"/>
    </row>
    <row r="13" spans="1:21" ht="25.5" customHeight="1" thickBot="1" x14ac:dyDescent="0.3">
      <c r="B13" s="77" t="s">
        <v>14</v>
      </c>
      <c r="C13" s="78" t="s">
        <v>15</v>
      </c>
      <c r="D13" s="83"/>
      <c r="E13" s="87"/>
      <c r="F13" s="86">
        <f>SUM(F14:F17)</f>
        <v>0</v>
      </c>
      <c r="G13" s="79"/>
      <c r="H13" s="80">
        <f>F13*0.21</f>
        <v>0</v>
      </c>
      <c r="I13" s="79"/>
      <c r="J13" s="81">
        <f>SUM(H13,F13)</f>
        <v>0</v>
      </c>
      <c r="K13" s="41"/>
      <c r="N13" s="91"/>
      <c r="O13" s="91"/>
      <c r="P13" s="97"/>
      <c r="Q13" s="97"/>
      <c r="R13" s="96"/>
      <c r="S13" s="96"/>
      <c r="T13" s="96"/>
      <c r="U13" s="96"/>
    </row>
    <row r="14" spans="1:21" ht="25.5" customHeight="1" x14ac:dyDescent="0.25">
      <c r="B14" s="20"/>
      <c r="C14" s="21" t="s">
        <v>15</v>
      </c>
      <c r="D14" s="84">
        <v>1</v>
      </c>
      <c r="E14" s="36">
        <v>0</v>
      </c>
      <c r="F14" s="88">
        <f>(D14*E14)</f>
        <v>0</v>
      </c>
      <c r="G14" s="7"/>
      <c r="H14" s="31">
        <f>F14*0.21</f>
        <v>0</v>
      </c>
      <c r="I14" s="7"/>
      <c r="J14" s="34">
        <f>SUM(H14,F14)</f>
        <v>0</v>
      </c>
      <c r="K14" s="41"/>
      <c r="N14" s="49"/>
      <c r="O14" s="49"/>
      <c r="P14" s="50"/>
      <c r="Q14" s="50"/>
      <c r="R14" s="51"/>
      <c r="S14" s="51"/>
      <c r="T14" s="51"/>
      <c r="U14" s="51"/>
    </row>
    <row r="15" spans="1:21" ht="32.25" customHeight="1" x14ac:dyDescent="0.25">
      <c r="B15" s="20"/>
      <c r="C15" s="21" t="s">
        <v>16</v>
      </c>
      <c r="D15" s="84">
        <v>1</v>
      </c>
      <c r="E15" s="36">
        <v>0</v>
      </c>
      <c r="F15" s="88">
        <f t="shared" ref="F15:F16" si="0">(D15*E15)</f>
        <v>0</v>
      </c>
      <c r="G15" s="7"/>
      <c r="H15" s="31">
        <f>F15*0.21</f>
        <v>0</v>
      </c>
      <c r="I15" s="7"/>
      <c r="J15" s="34">
        <f>SUM(H15,F15)</f>
        <v>0</v>
      </c>
      <c r="K15" s="41"/>
      <c r="N15" s="49"/>
      <c r="O15" s="49"/>
      <c r="P15" s="50"/>
      <c r="Q15" s="50"/>
      <c r="R15" s="51"/>
      <c r="S15" s="51"/>
      <c r="T15" s="51"/>
      <c r="U15" s="51"/>
    </row>
    <row r="16" spans="1:21" ht="30.75" customHeight="1" x14ac:dyDescent="0.25">
      <c r="B16" s="20"/>
      <c r="C16" s="21" t="s">
        <v>17</v>
      </c>
      <c r="D16" s="84">
        <v>1</v>
      </c>
      <c r="E16" s="36">
        <v>0</v>
      </c>
      <c r="F16" s="88">
        <f t="shared" si="0"/>
        <v>0</v>
      </c>
      <c r="G16" s="7"/>
      <c r="H16" s="31">
        <f>F16*0.21</f>
        <v>0</v>
      </c>
      <c r="I16" s="7"/>
      <c r="J16" s="34">
        <f>SUM(H16,F16)</f>
        <v>0</v>
      </c>
      <c r="K16" s="41"/>
      <c r="N16" s="49"/>
      <c r="O16" s="49"/>
      <c r="P16" s="50"/>
      <c r="Q16" s="50"/>
      <c r="R16" s="51"/>
      <c r="S16" s="51"/>
      <c r="T16" s="51"/>
      <c r="U16" s="51"/>
    </row>
    <row r="17" spans="2:21" ht="25.5" customHeight="1" thickBot="1" x14ac:dyDescent="0.3">
      <c r="B17" s="74"/>
      <c r="C17" s="75"/>
      <c r="D17" s="85"/>
      <c r="E17" s="39"/>
      <c r="F17" s="89"/>
      <c r="G17" s="76"/>
      <c r="H17" s="29"/>
      <c r="I17" s="76"/>
      <c r="J17" s="32"/>
      <c r="K17" s="41"/>
      <c r="N17" s="49"/>
      <c r="O17" s="49"/>
      <c r="P17" s="50"/>
      <c r="Q17" s="50"/>
      <c r="R17" s="51"/>
      <c r="S17" s="51"/>
      <c r="T17" s="51"/>
      <c r="U17" s="51"/>
    </row>
    <row r="18" spans="2:21" ht="25.5" customHeight="1" thickBot="1" x14ac:dyDescent="0.3">
      <c r="B18" s="77" t="s">
        <v>18</v>
      </c>
      <c r="C18" s="78" t="s">
        <v>19</v>
      </c>
      <c r="D18" s="83"/>
      <c r="E18" s="87"/>
      <c r="F18" s="86">
        <f>SUM(F19:F25)</f>
        <v>0</v>
      </c>
      <c r="G18" s="79"/>
      <c r="H18" s="80">
        <f t="shared" ref="H18:H23" si="1">F18*0.21</f>
        <v>0</v>
      </c>
      <c r="I18" s="79"/>
      <c r="J18" s="81">
        <f t="shared" ref="J18:J24" si="2">SUM(H18,F18)</f>
        <v>0</v>
      </c>
      <c r="K18" s="41"/>
      <c r="N18" s="91"/>
      <c r="O18" s="91"/>
      <c r="P18" s="97"/>
      <c r="Q18" s="97"/>
      <c r="R18" s="96"/>
      <c r="S18" s="96"/>
      <c r="T18" s="96"/>
      <c r="U18" s="96"/>
    </row>
    <row r="19" spans="2:21" ht="25.5" customHeight="1" x14ac:dyDescent="0.25">
      <c r="B19" s="20"/>
      <c r="C19" s="21" t="s">
        <v>20</v>
      </c>
      <c r="D19" s="84">
        <v>9</v>
      </c>
      <c r="E19" s="36">
        <v>0</v>
      </c>
      <c r="F19" s="88">
        <f>(D19*E19)</f>
        <v>0</v>
      </c>
      <c r="G19" s="7"/>
      <c r="H19" s="31">
        <f t="shared" si="1"/>
        <v>0</v>
      </c>
      <c r="I19" s="7"/>
      <c r="J19" s="34">
        <f t="shared" si="2"/>
        <v>0</v>
      </c>
      <c r="K19" s="41"/>
      <c r="N19" s="49"/>
      <c r="O19" s="49"/>
      <c r="P19" s="50"/>
      <c r="Q19" s="50"/>
      <c r="R19" s="51"/>
      <c r="S19" s="51"/>
      <c r="T19" s="51"/>
      <c r="U19" s="51"/>
    </row>
    <row r="20" spans="2:21" ht="25.5" customHeight="1" x14ac:dyDescent="0.25">
      <c r="B20" s="20"/>
      <c r="C20" s="21" t="s">
        <v>21</v>
      </c>
      <c r="D20" s="84">
        <v>6</v>
      </c>
      <c r="E20" s="36">
        <v>0</v>
      </c>
      <c r="F20" s="88">
        <f t="shared" ref="F20:F24" si="3">(D20*E20)</f>
        <v>0</v>
      </c>
      <c r="G20" s="7"/>
      <c r="H20" s="31">
        <f t="shared" si="1"/>
        <v>0</v>
      </c>
      <c r="I20" s="7"/>
      <c r="J20" s="34">
        <f t="shared" si="2"/>
        <v>0</v>
      </c>
      <c r="K20" s="41"/>
    </row>
    <row r="21" spans="2:21" ht="25.5" customHeight="1" x14ac:dyDescent="0.25">
      <c r="B21" s="20"/>
      <c r="C21" s="21" t="s">
        <v>22</v>
      </c>
      <c r="D21" s="84">
        <v>6</v>
      </c>
      <c r="E21" s="36">
        <v>0</v>
      </c>
      <c r="F21" s="88">
        <f t="shared" si="3"/>
        <v>0</v>
      </c>
      <c r="G21" s="7"/>
      <c r="H21" s="31">
        <f t="shared" si="1"/>
        <v>0</v>
      </c>
      <c r="I21" s="7"/>
      <c r="J21" s="34">
        <f t="shared" si="2"/>
        <v>0</v>
      </c>
      <c r="K21" s="41"/>
    </row>
    <row r="22" spans="2:21" ht="25.5" customHeight="1" x14ac:dyDescent="0.25">
      <c r="B22" s="20"/>
      <c r="C22" s="21" t="s">
        <v>23</v>
      </c>
      <c r="D22" s="84">
        <v>8</v>
      </c>
      <c r="E22" s="36">
        <v>0</v>
      </c>
      <c r="F22" s="88">
        <f t="shared" si="3"/>
        <v>0</v>
      </c>
      <c r="G22" s="7"/>
      <c r="H22" s="31">
        <f t="shared" si="1"/>
        <v>0</v>
      </c>
      <c r="I22" s="7"/>
      <c r="J22" s="34">
        <f t="shared" si="2"/>
        <v>0</v>
      </c>
      <c r="K22" s="41"/>
    </row>
    <row r="23" spans="2:21" ht="25.5" customHeight="1" x14ac:dyDescent="0.25">
      <c r="B23" s="20"/>
      <c r="C23" s="21" t="s">
        <v>24</v>
      </c>
      <c r="D23" s="84">
        <v>2</v>
      </c>
      <c r="E23" s="36">
        <v>0</v>
      </c>
      <c r="F23" s="88">
        <f t="shared" si="3"/>
        <v>0</v>
      </c>
      <c r="G23" s="7"/>
      <c r="H23" s="31">
        <f t="shared" si="1"/>
        <v>0</v>
      </c>
      <c r="I23" s="7"/>
      <c r="J23" s="34">
        <f t="shared" si="2"/>
        <v>0</v>
      </c>
      <c r="K23" s="41"/>
    </row>
    <row r="24" spans="2:21" ht="31.5" customHeight="1" x14ac:dyDescent="0.25">
      <c r="B24" s="20"/>
      <c r="C24" s="21" t="s">
        <v>25</v>
      </c>
      <c r="D24" s="84">
        <v>200</v>
      </c>
      <c r="E24" s="36">
        <v>0</v>
      </c>
      <c r="F24" s="88">
        <f t="shared" si="3"/>
        <v>0</v>
      </c>
      <c r="G24" s="7"/>
      <c r="H24" s="31">
        <f t="shared" ref="H24" si="4">F24*0.21</f>
        <v>0</v>
      </c>
      <c r="I24" s="7"/>
      <c r="J24" s="34">
        <f t="shared" si="2"/>
        <v>0</v>
      </c>
      <c r="K24" s="41"/>
    </row>
    <row r="25" spans="2:21" ht="25.5" customHeight="1" thickBot="1" x14ac:dyDescent="0.3">
      <c r="B25" s="20"/>
      <c r="C25" s="21"/>
      <c r="D25" s="84"/>
      <c r="E25" s="36"/>
      <c r="F25" s="88"/>
      <c r="G25" s="7"/>
      <c r="H25" s="31"/>
      <c r="I25" s="7"/>
      <c r="J25" s="34"/>
      <c r="K25" s="41"/>
    </row>
    <row r="26" spans="2:21" ht="25.5" customHeight="1" thickBot="1" x14ac:dyDescent="0.3">
      <c r="B26" s="77" t="s">
        <v>26</v>
      </c>
      <c r="C26" s="78" t="s">
        <v>27</v>
      </c>
      <c r="D26" s="83"/>
      <c r="E26" s="87"/>
      <c r="F26" s="86">
        <f>SUM(F27:F34)</f>
        <v>0</v>
      </c>
      <c r="G26" s="79"/>
      <c r="H26" s="80">
        <f t="shared" ref="H26:H32" si="5">F26*0.21</f>
        <v>0</v>
      </c>
      <c r="I26" s="79"/>
      <c r="J26" s="81">
        <f>SUM(J27:J34)</f>
        <v>0</v>
      </c>
      <c r="K26" s="41"/>
    </row>
    <row r="27" spans="2:21" ht="25.5" customHeight="1" x14ac:dyDescent="0.25">
      <c r="B27" s="20"/>
      <c r="C27" s="21" t="s">
        <v>28</v>
      </c>
      <c r="D27" s="84">
        <v>1</v>
      </c>
      <c r="E27" s="36">
        <v>0</v>
      </c>
      <c r="F27" s="88">
        <f>(D27*E27)</f>
        <v>0</v>
      </c>
      <c r="G27" s="7"/>
      <c r="H27" s="31">
        <f t="shared" si="5"/>
        <v>0</v>
      </c>
      <c r="I27" s="7"/>
      <c r="J27" s="34">
        <f t="shared" ref="J27:J32" si="6">SUM(H27,F27)</f>
        <v>0</v>
      </c>
      <c r="K27" s="41"/>
    </row>
    <row r="28" spans="2:21" ht="25.5" customHeight="1" x14ac:dyDescent="0.25">
      <c r="B28" s="20"/>
      <c r="C28" s="21" t="s">
        <v>29</v>
      </c>
      <c r="D28" s="84">
        <v>1</v>
      </c>
      <c r="E28" s="36">
        <v>0</v>
      </c>
      <c r="F28" s="88">
        <f t="shared" ref="F28:F32" si="7">(D28*E28)</f>
        <v>0</v>
      </c>
      <c r="G28" s="7"/>
      <c r="H28" s="31">
        <f t="shared" si="5"/>
        <v>0</v>
      </c>
      <c r="I28" s="7"/>
      <c r="J28" s="34">
        <f t="shared" si="6"/>
        <v>0</v>
      </c>
      <c r="K28" s="41"/>
    </row>
    <row r="29" spans="2:21" ht="25.5" customHeight="1" x14ac:dyDescent="0.25">
      <c r="B29" s="20"/>
      <c r="C29" s="21" t="s">
        <v>30</v>
      </c>
      <c r="D29" s="84">
        <v>1</v>
      </c>
      <c r="E29" s="36">
        <v>0</v>
      </c>
      <c r="F29" s="88">
        <f t="shared" si="7"/>
        <v>0</v>
      </c>
      <c r="G29" s="7"/>
      <c r="H29" s="31">
        <f t="shared" si="5"/>
        <v>0</v>
      </c>
      <c r="I29" s="7"/>
      <c r="J29" s="34">
        <f t="shared" si="6"/>
        <v>0</v>
      </c>
      <c r="K29" s="41"/>
    </row>
    <row r="30" spans="2:21" ht="25.5" customHeight="1" x14ac:dyDescent="0.25">
      <c r="B30" s="20"/>
      <c r="C30" s="21" t="s">
        <v>31</v>
      </c>
      <c r="D30" s="84">
        <v>1</v>
      </c>
      <c r="E30" s="36">
        <v>0</v>
      </c>
      <c r="F30" s="88">
        <f t="shared" si="7"/>
        <v>0</v>
      </c>
      <c r="G30" s="7"/>
      <c r="H30" s="31">
        <f t="shared" si="5"/>
        <v>0</v>
      </c>
      <c r="I30" s="7"/>
      <c r="J30" s="34">
        <f t="shared" si="6"/>
        <v>0</v>
      </c>
      <c r="K30" s="41"/>
    </row>
    <row r="31" spans="2:21" ht="25.5" customHeight="1" x14ac:dyDescent="0.25">
      <c r="B31" s="20"/>
      <c r="C31" s="21" t="s">
        <v>32</v>
      </c>
      <c r="D31" s="84">
        <v>1</v>
      </c>
      <c r="E31" s="36">
        <v>0</v>
      </c>
      <c r="F31" s="88">
        <f t="shared" si="7"/>
        <v>0</v>
      </c>
      <c r="G31" s="7"/>
      <c r="H31" s="31">
        <f t="shared" si="5"/>
        <v>0</v>
      </c>
      <c r="I31" s="7"/>
      <c r="J31" s="34">
        <f t="shared" si="6"/>
        <v>0</v>
      </c>
      <c r="K31" s="41"/>
    </row>
    <row r="32" spans="2:21" ht="25.5" customHeight="1" x14ac:dyDescent="0.25">
      <c r="B32" s="20"/>
      <c r="C32" s="21" t="s">
        <v>33</v>
      </c>
      <c r="D32" s="84">
        <v>1</v>
      </c>
      <c r="E32" s="36">
        <v>0</v>
      </c>
      <c r="F32" s="88">
        <f t="shared" si="7"/>
        <v>0</v>
      </c>
      <c r="G32" s="7"/>
      <c r="H32" s="31">
        <f t="shared" si="5"/>
        <v>0</v>
      </c>
      <c r="I32" s="7"/>
      <c r="J32" s="34">
        <f t="shared" si="6"/>
        <v>0</v>
      </c>
      <c r="K32" s="41"/>
    </row>
    <row r="33" spans="2:20" ht="25.5" customHeight="1" thickBot="1" x14ac:dyDescent="0.3">
      <c r="B33" s="20"/>
      <c r="C33" s="21"/>
      <c r="D33" s="84"/>
      <c r="E33" s="36"/>
      <c r="F33" s="88"/>
      <c r="G33" s="7"/>
      <c r="H33" s="31"/>
      <c r="I33" s="7"/>
      <c r="J33" s="34"/>
      <c r="K33" s="41"/>
    </row>
    <row r="34" spans="2:20" ht="25.5" customHeight="1" thickBot="1" x14ac:dyDescent="0.3">
      <c r="B34" s="74"/>
      <c r="C34" s="75"/>
      <c r="D34" s="85"/>
      <c r="E34" s="39"/>
      <c r="F34" s="89"/>
      <c r="G34" s="76"/>
      <c r="H34" s="29"/>
      <c r="I34" s="76"/>
      <c r="J34" s="32"/>
      <c r="K34" s="41"/>
      <c r="M34" s="27" t="s">
        <v>34</v>
      </c>
      <c r="N34" s="28"/>
      <c r="O34" s="28"/>
      <c r="P34" s="69">
        <v>120</v>
      </c>
      <c r="Q34" s="26" t="s">
        <v>35</v>
      </c>
    </row>
    <row r="35" spans="2:20" ht="15.6" customHeight="1" thickBot="1" x14ac:dyDescent="0.3">
      <c r="B35" s="17" t="s">
        <v>36</v>
      </c>
      <c r="C35" s="9" t="s">
        <v>37</v>
      </c>
      <c r="D35" s="72"/>
      <c r="E35" s="72"/>
      <c r="F35" s="90"/>
      <c r="G35" s="10"/>
      <c r="H35" s="10"/>
      <c r="I35" s="10"/>
      <c r="J35" s="11"/>
      <c r="K35" s="7"/>
      <c r="M35" s="53"/>
      <c r="N35" s="54" t="s">
        <v>38</v>
      </c>
      <c r="O35" s="54"/>
      <c r="P35" s="54"/>
      <c r="Q35" s="54"/>
      <c r="R35" s="55" t="s">
        <v>39</v>
      </c>
      <c r="S35" s="54"/>
      <c r="T35" s="56"/>
    </row>
    <row r="36" spans="2:20" ht="46.5" customHeight="1" thickBot="1" x14ac:dyDescent="0.3">
      <c r="B36" s="37" t="s">
        <v>40</v>
      </c>
      <c r="C36" s="38" t="s">
        <v>41</v>
      </c>
      <c r="D36" s="73">
        <v>1</v>
      </c>
      <c r="E36" s="35">
        <v>0</v>
      </c>
      <c r="F36" s="88">
        <f t="shared" ref="F36" si="8">(D36*E36)</f>
        <v>0</v>
      </c>
      <c r="G36" s="15"/>
      <c r="H36" s="30">
        <f>F36*0.21</f>
        <v>0</v>
      </c>
      <c r="I36" s="15"/>
      <c r="J36" s="33">
        <f>SUM(H36,F36)</f>
        <v>0</v>
      </c>
      <c r="K36" s="41"/>
      <c r="M36" s="60" t="s">
        <v>42</v>
      </c>
      <c r="N36" s="61"/>
      <c r="O36" s="61"/>
      <c r="P36" s="69">
        <v>3</v>
      </c>
      <c r="Q36" s="61" t="s">
        <v>35</v>
      </c>
      <c r="R36" s="62"/>
      <c r="S36" s="61">
        <f>P34-P36</f>
        <v>117</v>
      </c>
      <c r="T36" s="26" t="s">
        <v>35</v>
      </c>
    </row>
    <row r="37" spans="2:20" ht="15.6" customHeight="1" x14ac:dyDescent="0.25">
      <c r="B37" s="17" t="s">
        <v>43</v>
      </c>
      <c r="C37" s="9" t="s">
        <v>44</v>
      </c>
      <c r="D37" s="72"/>
      <c r="E37" s="72"/>
      <c r="F37" s="90"/>
      <c r="G37" s="10"/>
      <c r="H37" s="10"/>
      <c r="I37" s="10"/>
      <c r="J37" s="11"/>
      <c r="K37" s="7"/>
      <c r="M37" s="63" t="s">
        <v>45</v>
      </c>
      <c r="N37" s="64"/>
      <c r="O37" s="65"/>
      <c r="P37" s="57">
        <v>30</v>
      </c>
      <c r="Q37" s="58" t="s">
        <v>46</v>
      </c>
      <c r="R37" s="59"/>
    </row>
    <row r="38" spans="2:20" ht="37.5" customHeight="1" thickBot="1" x14ac:dyDescent="0.3">
      <c r="B38" s="12" t="s">
        <v>47</v>
      </c>
      <c r="C38" s="18" t="s">
        <v>48</v>
      </c>
      <c r="D38" s="71">
        <v>1</v>
      </c>
      <c r="E38" s="13">
        <v>0</v>
      </c>
      <c r="F38" s="88">
        <f t="shared" ref="F38" si="9">(D38*E38)</f>
        <v>0</v>
      </c>
      <c r="G38" s="15"/>
      <c r="H38" s="15">
        <f>F38*0.21</f>
        <v>0</v>
      </c>
      <c r="I38" s="15"/>
      <c r="J38" s="16">
        <f>SUM(H38,F38)</f>
        <v>0</v>
      </c>
      <c r="K38" s="41"/>
      <c r="M38" s="46" t="s">
        <v>49</v>
      </c>
      <c r="N38" s="47"/>
      <c r="O38" s="48"/>
      <c r="P38" s="45">
        <v>10</v>
      </c>
      <c r="Q38" s="42" t="s">
        <v>50</v>
      </c>
    </row>
    <row r="39" spans="2:20" ht="15.6" customHeight="1" thickBot="1" x14ac:dyDescent="0.3">
      <c r="B39" s="17" t="s">
        <v>51</v>
      </c>
      <c r="C39" s="9" t="s">
        <v>52</v>
      </c>
      <c r="D39" s="72"/>
      <c r="E39" s="72"/>
      <c r="F39" s="90"/>
      <c r="G39" s="10"/>
      <c r="H39" s="10"/>
      <c r="I39" s="10"/>
      <c r="J39" s="11"/>
      <c r="K39" s="7"/>
      <c r="M39" s="66" t="s">
        <v>53</v>
      </c>
      <c r="N39" s="67"/>
      <c r="O39" s="68"/>
      <c r="P39" s="44">
        <f>P38*P37</f>
        <v>300</v>
      </c>
      <c r="Q39" s="43" t="s">
        <v>46</v>
      </c>
    </row>
    <row r="40" spans="2:20" ht="54.6" customHeight="1" thickBot="1" x14ac:dyDescent="0.3">
      <c r="B40" s="12" t="s">
        <v>54</v>
      </c>
      <c r="C40" s="18" t="s">
        <v>55</v>
      </c>
      <c r="D40" s="71">
        <v>1</v>
      </c>
      <c r="E40" s="13">
        <v>0</v>
      </c>
      <c r="F40" s="88">
        <f t="shared" ref="F40" si="10">(D40*E40)</f>
        <v>0</v>
      </c>
      <c r="G40" s="15"/>
      <c r="H40" s="15">
        <f>F40*0.21</f>
        <v>0</v>
      </c>
      <c r="I40" s="15"/>
      <c r="J40" s="16">
        <f>SUM(H40,F40)</f>
        <v>0</v>
      </c>
      <c r="K40" s="41"/>
    </row>
    <row r="41" spans="2:20" ht="23.45" customHeight="1" x14ac:dyDescent="0.25">
      <c r="B41" s="17" t="s">
        <v>56</v>
      </c>
      <c r="C41" s="9" t="s">
        <v>57</v>
      </c>
      <c r="D41" s="72"/>
      <c r="E41" s="72"/>
      <c r="F41" s="10"/>
      <c r="G41" s="10"/>
      <c r="H41" s="10"/>
      <c r="I41" s="10"/>
      <c r="J41" s="11"/>
      <c r="K41" s="7"/>
    </row>
    <row r="42" spans="2:20" ht="113.25" customHeight="1" thickBot="1" x14ac:dyDescent="0.3">
      <c r="B42" s="12" t="s">
        <v>58</v>
      </c>
      <c r="C42" s="18" t="s">
        <v>60</v>
      </c>
      <c r="D42" s="71"/>
      <c r="E42" s="71"/>
      <c r="F42" s="19">
        <f>(F12+(F36*S36)+(P39*F38)+F40)</f>
        <v>0</v>
      </c>
      <c r="G42" s="14"/>
      <c r="H42" s="15">
        <f>F42*0.21</f>
        <v>0</v>
      </c>
      <c r="I42" s="14"/>
      <c r="J42" s="16">
        <f>F42+H42</f>
        <v>0</v>
      </c>
      <c r="K42" s="41"/>
    </row>
    <row r="43" spans="2:20" ht="29.1" customHeight="1" x14ac:dyDescent="0.25"/>
    <row r="44" spans="2:20" ht="29.1" customHeight="1" x14ac:dyDescent="0.25">
      <c r="B44" s="92" t="s">
        <v>59</v>
      </c>
      <c r="C44" s="92"/>
      <c r="D44" s="92"/>
      <c r="E44" s="92"/>
      <c r="F44" s="92"/>
      <c r="G44" s="92"/>
      <c r="H44" s="92"/>
      <c r="I44" s="92"/>
      <c r="J44" s="92"/>
      <c r="K44" s="22"/>
    </row>
    <row r="45" spans="2:20" ht="27.6" customHeight="1" x14ac:dyDescent="0.25">
      <c r="B45" s="92"/>
      <c r="C45" s="92"/>
      <c r="D45" s="92"/>
      <c r="E45" s="92"/>
      <c r="F45" s="92"/>
      <c r="G45" s="92"/>
      <c r="H45" s="92"/>
      <c r="I45" s="92"/>
      <c r="J45" s="92"/>
      <c r="K45" s="22"/>
    </row>
    <row r="46" spans="2:20" ht="27.6" customHeight="1" x14ac:dyDescent="0.25"/>
  </sheetData>
  <mergeCells count="18">
    <mergeCell ref="N12:O12"/>
    <mergeCell ref="P18:Q18"/>
    <mergeCell ref="N18:O18"/>
    <mergeCell ref="N13:O13"/>
    <mergeCell ref="R18:S18"/>
    <mergeCell ref="T18:U18"/>
    <mergeCell ref="P12:Q12"/>
    <mergeCell ref="P13:Q13"/>
    <mergeCell ref="R12:S12"/>
    <mergeCell ref="T12:U12"/>
    <mergeCell ref="R13:S13"/>
    <mergeCell ref="T13:U13"/>
    <mergeCell ref="A2:C2"/>
    <mergeCell ref="B44:J45"/>
    <mergeCell ref="B4:J4"/>
    <mergeCell ref="B5:J5"/>
    <mergeCell ref="B6:J6"/>
    <mergeCell ref="B7:J7"/>
  </mergeCells>
  <pageMargins left="0.7" right="0.7" top="0.78740157499999996" bottom="0.78740157499999996" header="0.3" footer="0.3"/>
  <pageSetup paperSize="9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03255d4-bc53-46f0-9c18-cea7b6faa13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2471CC2ADB6041A3875AD377FF0D00" ma:contentTypeVersion="17" ma:contentTypeDescription="Create a new document." ma:contentTypeScope="" ma:versionID="5be607a607a13beaf6730c5aa414e9a9">
  <xsd:schema xmlns:xsd="http://www.w3.org/2001/XMLSchema" xmlns:xs="http://www.w3.org/2001/XMLSchema" xmlns:p="http://schemas.microsoft.com/office/2006/metadata/properties" xmlns:ns3="903255d4-bc53-46f0-9c18-cea7b6faa135" xmlns:ns4="07394db9-d312-443d-ae13-7da58843f891" targetNamespace="http://schemas.microsoft.com/office/2006/metadata/properties" ma:root="true" ma:fieldsID="11e4d0dee41456023746e0740a7097eb" ns3:_="" ns4:_="">
    <xsd:import namespace="903255d4-bc53-46f0-9c18-cea7b6faa135"/>
    <xsd:import namespace="07394db9-d312-443d-ae13-7da58843f89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3255d4-bc53-46f0-9c18-cea7b6faa1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94db9-d312-443d-ae13-7da58843f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91183E-BC14-4D98-B1DA-9F92B6B6BC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9206E6-833F-4A26-8835-3EF59E5C56A9}">
  <ds:schemaRefs>
    <ds:schemaRef ds:uri="903255d4-bc53-46f0-9c18-cea7b6faa135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07394db9-d312-443d-ae13-7da58843f891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CA9297F-3A54-4B3B-92A7-7DCEBF7C89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3255d4-bc53-46f0-9c18-cea7b6faa135"/>
    <ds:schemaRef ds:uri="07394db9-d312-443d-ae13-7da58843f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2021-12-06T00:34:54Z</dcterms:created>
  <dcterms:modified xsi:type="dcterms:W3CDTF">2024-06-18T07:26:55Z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0x010100662471CC2ADB6041A3875AD377FF0D00</vt:lpwstr>
  </property>
</Properties>
</file>