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742B - Renovace VO Šternberk – III. etapa\2. ZD\"/>
    </mc:Choice>
  </mc:AlternateContent>
  <xr:revisionPtr revIDLastSave="0" documentId="13_ncr:1_{B2596E28-B66B-47EB-AA89-3F0501BB271D}" xr6:coauthVersionLast="47" xr6:coauthVersionMax="47" xr10:uidLastSave="{00000000-0000-0000-0000-000000000000}"/>
  <bookViews>
    <workbookView xWindow="0" yWindow="15" windowWidth="28800" windowHeight="1558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I41" i="1" s="1"/>
  <c r="F39" i="1"/>
  <c r="I39" i="1" s="1"/>
  <c r="F26" i="1"/>
  <c r="I26" i="1" s="1"/>
  <c r="G44" i="1"/>
  <c r="J44" i="1" s="1"/>
  <c r="G31" i="1"/>
  <c r="J31" i="1" s="1"/>
  <c r="F27" i="1"/>
  <c r="I27" i="1" s="1"/>
  <c r="G45" i="1" l="1"/>
  <c r="F17" i="1"/>
  <c r="I17" i="1" s="1"/>
  <c r="F18" i="1"/>
  <c r="I18" i="1" s="1"/>
  <c r="F19" i="1"/>
  <c r="I19" i="1" s="1"/>
  <c r="F20" i="1"/>
  <c r="I20" i="1" s="1"/>
  <c r="F21" i="1"/>
  <c r="I21" i="1" s="1"/>
  <c r="F22" i="1"/>
  <c r="I22" i="1" s="1"/>
  <c r="F23" i="1"/>
  <c r="I23" i="1" s="1"/>
  <c r="F24" i="1"/>
  <c r="I24" i="1" s="1"/>
  <c r="F25" i="1"/>
  <c r="I25" i="1" s="1"/>
  <c r="F28" i="1"/>
  <c r="I28" i="1" s="1"/>
  <c r="F29" i="1"/>
  <c r="I29" i="1" s="1"/>
  <c r="F43" i="1"/>
  <c r="I43" i="1" s="1"/>
  <c r="F38" i="1"/>
  <c r="I38" i="1" s="1"/>
  <c r="F40" i="1"/>
  <c r="I40" i="1" s="1"/>
  <c r="F36" i="1"/>
  <c r="I36" i="1" s="1"/>
  <c r="F16" i="1"/>
  <c r="I16" i="1" s="1"/>
  <c r="F10" i="1" l="1"/>
  <c r="I10" i="1" s="1"/>
  <c r="F11" i="1"/>
  <c r="I11" i="1" s="1"/>
  <c r="F12" i="1"/>
  <c r="I12" i="1" s="1"/>
  <c r="F13" i="1"/>
  <c r="I13" i="1" s="1"/>
  <c r="F14" i="1"/>
  <c r="I14" i="1" s="1"/>
  <c r="J45" i="1" l="1"/>
  <c r="F35" i="1" l="1"/>
  <c r="I35" i="1" s="1"/>
  <c r="F37" i="1"/>
  <c r="I37" i="1" s="1"/>
  <c r="F42" i="1"/>
  <c r="I42" i="1" s="1"/>
  <c r="F34" i="1"/>
  <c r="I34" i="1" s="1"/>
  <c r="F9" i="1"/>
  <c r="I9" i="1" s="1"/>
  <c r="F15" i="1"/>
  <c r="I15" i="1" s="1"/>
  <c r="F30" i="1"/>
  <c r="I30" i="1" s="1"/>
  <c r="F8" i="1"/>
  <c r="F46" i="1" l="1"/>
  <c r="G46" i="1"/>
  <c r="J46" i="1" s="1"/>
  <c r="I8" i="1"/>
  <c r="E51" i="1" l="1"/>
  <c r="G51" i="1" s="1"/>
  <c r="F51" i="1" s="1"/>
  <c r="I46" i="1"/>
  <c r="E49" i="1"/>
  <c r="E50" i="1"/>
  <c r="G50" i="1" l="1"/>
  <c r="F50" i="1" s="1"/>
  <c r="D50" i="1"/>
  <c r="G49" i="1"/>
  <c r="D51" i="1"/>
  <c r="F49" i="1" l="1"/>
</calcChain>
</file>

<file path=xl/sharedStrings.xml><?xml version="1.0" encoding="utf-8"?>
<sst xmlns="http://schemas.openxmlformats.org/spreadsheetml/2006/main" count="209" uniqueCount="104">
  <si>
    <t>x</t>
  </si>
  <si>
    <t>ks</t>
  </si>
  <si>
    <t>m</t>
  </si>
  <si>
    <t>Demontáž stávajícího svítidla</t>
  </si>
  <si>
    <t>Číslo</t>
  </si>
  <si>
    <t>Položka</t>
  </si>
  <si>
    <t>Množství</t>
  </si>
  <si>
    <t>MJ</t>
  </si>
  <si>
    <t>Náklady v Kč bez DPH</t>
  </si>
  <si>
    <t>Kč/MJ</t>
  </si>
  <si>
    <t>Uznatelné</t>
  </si>
  <si>
    <t>Neuznatelné</t>
  </si>
  <si>
    <t>Náklady v Kč s DPH</t>
  </si>
  <si>
    <t>Materiál</t>
  </si>
  <si>
    <t xml:space="preserve"> 1.1</t>
  </si>
  <si>
    <t xml:space="preserve"> 1.</t>
  </si>
  <si>
    <t xml:space="preserve"> 1.2</t>
  </si>
  <si>
    <t xml:space="preserve"> 1.3</t>
  </si>
  <si>
    <t xml:space="preserve"> 1.7</t>
  </si>
  <si>
    <t xml:space="preserve"> 1.8</t>
  </si>
  <si>
    <t xml:space="preserve"> 2.</t>
  </si>
  <si>
    <t>Montážní práce</t>
  </si>
  <si>
    <t xml:space="preserve"> 2.1</t>
  </si>
  <si>
    <t xml:space="preserve"> 2.2</t>
  </si>
  <si>
    <t xml:space="preserve"> 2.3</t>
  </si>
  <si>
    <t xml:space="preserve"> 2.4</t>
  </si>
  <si>
    <t xml:space="preserve"> 2.5</t>
  </si>
  <si>
    <t xml:space="preserve">Montáž nového svítidla </t>
  </si>
  <si>
    <t>Pronájem plošiny + obsluha</t>
  </si>
  <si>
    <t>hod</t>
  </si>
  <si>
    <t>kpl</t>
  </si>
  <si>
    <t xml:space="preserve"> 3.</t>
  </si>
  <si>
    <t>Rekapitulace</t>
  </si>
  <si>
    <t xml:space="preserve"> 4.</t>
  </si>
  <si>
    <t xml:space="preserve"> 5.</t>
  </si>
  <si>
    <t>Celkové náklady</t>
  </si>
  <si>
    <t>z toho uznatelné náklady</t>
  </si>
  <si>
    <t>z toho neuznatelné náklady</t>
  </si>
  <si>
    <t>bez DPH</t>
  </si>
  <si>
    <t>DPH (21%)</t>
  </si>
  <si>
    <t>včetně DPH</t>
  </si>
  <si>
    <t>Suma</t>
  </si>
  <si>
    <t>Odvoz a likvidace demontovaného mateiálu</t>
  </si>
  <si>
    <t>podíl %</t>
  </si>
  <si>
    <t xml:space="preserve"> 1.4</t>
  </si>
  <si>
    <t xml:space="preserve"> 1.5</t>
  </si>
  <si>
    <t xml:space="preserve"> 1.6</t>
  </si>
  <si>
    <t xml:space="preserve"> 1.9</t>
  </si>
  <si>
    <t xml:space="preserve"> 1.10</t>
  </si>
  <si>
    <t>Kabel CYKY 3x1,5 (k napojení svítidla)</t>
  </si>
  <si>
    <t>Revize nových stožárů VO</t>
  </si>
  <si>
    <t xml:space="preserve"> 2.6</t>
  </si>
  <si>
    <t xml:space="preserve"> 2.7</t>
  </si>
  <si>
    <t xml:space="preserve"> 2.8</t>
  </si>
  <si>
    <t xml:space="preserve"> 1.11</t>
  </si>
  <si>
    <t xml:space="preserve"> 1.12</t>
  </si>
  <si>
    <t xml:space="preserve"> 1.13</t>
  </si>
  <si>
    <t>Montáž  a napojení svodového kabelu CYKY 3x1,5</t>
  </si>
  <si>
    <t>Silniční LED svítidlo typ A 2700K s astrohodinami</t>
  </si>
  <si>
    <t>Silniční LED svítidlo typ B 2700K s astrohodinami</t>
  </si>
  <si>
    <t>Silniční LED svítidlo typ C 2700K s astrohodinami</t>
  </si>
  <si>
    <t>Silniční LED svítidlo typ D 2700K s astrohodinami</t>
  </si>
  <si>
    <t>Silniční LED svítidlo typ E 2700K s astrohodinami</t>
  </si>
  <si>
    <t>Silniční LED svítidlo typ F 2700K s astrohodinami</t>
  </si>
  <si>
    <t xml:space="preserve"> 1.14</t>
  </si>
  <si>
    <t>Výložník 50cm pozink</t>
  </si>
  <si>
    <t xml:space="preserve"> 2.9</t>
  </si>
  <si>
    <t xml:space="preserve"> 1.15</t>
  </si>
  <si>
    <t xml:space="preserve"> 1.16</t>
  </si>
  <si>
    <t>Parkové LED svítidlo typ K 2700K s astrohodinami</t>
  </si>
  <si>
    <t xml:space="preserve"> 1.17</t>
  </si>
  <si>
    <t>Parkové LED svítidlo typ G 2700K s astrohodinami</t>
  </si>
  <si>
    <t>Parkové LED svítidlo typ H 2700K s astrohodinami</t>
  </si>
  <si>
    <t>Parkové LED svítidlo typ I 2700K s astrohodinami</t>
  </si>
  <si>
    <t>Parkové LED svítidlo typ J 2700K s astrohodinami</t>
  </si>
  <si>
    <t>Silniční LED svítidlo typ L 2700K s astrohodinami</t>
  </si>
  <si>
    <t>Silniční LED svítidlo typ M 2700K s astrohodinami</t>
  </si>
  <si>
    <t>Silniční LED svítidlo typ N 2700K s astrohodinami</t>
  </si>
  <si>
    <t>Silniční LED svítidlo typ O 2700K s astrohodinami</t>
  </si>
  <si>
    <t>Silniční LED svítidlo typ P 2700K s astrohodinami</t>
  </si>
  <si>
    <t>Silniční LED svítidlo typ Q 2700K s astrohodinami</t>
  </si>
  <si>
    <t>Výložník 100cm pozink</t>
  </si>
  <si>
    <t>Montážní materiál ke svítidlu (měď,nerez,svorky)</t>
  </si>
  <si>
    <t xml:space="preserve"> 1.18</t>
  </si>
  <si>
    <t xml:space="preserve"> 1.19</t>
  </si>
  <si>
    <t xml:space="preserve"> 1.20</t>
  </si>
  <si>
    <t xml:space="preserve"> 1.21</t>
  </si>
  <si>
    <t xml:space="preserve"> 1.22</t>
  </si>
  <si>
    <t xml:space="preserve"> 1.23</t>
  </si>
  <si>
    <t>Výkopové práce - stožáry</t>
  </si>
  <si>
    <t>Stožár silniční bezpaticový třístupňový přírubový, výška 8m, pozink, včetně výzbroje, + 1m UD výložník</t>
  </si>
  <si>
    <t xml:space="preserve"> 1.24</t>
  </si>
  <si>
    <t xml:space="preserve">Montáž výložníků </t>
  </si>
  <si>
    <t>Demontáž stávajících ocelových stožárů - památková zóna</t>
  </si>
  <si>
    <t>Montáž nových ocelových stožárů - památková zóna</t>
  </si>
  <si>
    <t>Demontáž stávajících ocelových stožárů - silniční</t>
  </si>
  <si>
    <t>Montáž nových ocelových stožárů - silniční</t>
  </si>
  <si>
    <t xml:space="preserve"> 2.10</t>
  </si>
  <si>
    <t xml:space="preserve"> 2.11</t>
  </si>
  <si>
    <t xml:space="preserve"> 2.12</t>
  </si>
  <si>
    <t>Stožár silniční bezpaticový, výška 5m, pozink, dřík 60mm, včetně výzbroje</t>
  </si>
  <si>
    <t>Stožár sadový - památková zóna, kuželový, výška 5m, pozink, dřík 71mm, včetně výzbroje</t>
  </si>
  <si>
    <t>Rekonstrukce VO Šternberk - 3. etapa - U Horní Brány, Jívavská, Uničovská, Nádražní</t>
  </si>
  <si>
    <t>Položkový rozpočet investiční 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</si>
</sst>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6" fontId="0" fillId="0" borderId="1" xfId="0" applyNumberFormat="1" applyBorder="1"/>
    <xf numFmtId="16" fontId="1" fillId="0" borderId="1" xfId="0" applyNumberFormat="1" applyFont="1" applyBorder="1"/>
    <xf numFmtId="0" fontId="0" fillId="0" borderId="2" xfId="0" applyBorder="1"/>
    <xf numFmtId="0" fontId="3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2" fillId="0" borderId="1" xfId="0" applyFont="1" applyBorder="1"/>
    <xf numFmtId="16" fontId="3" fillId="0" borderId="1" xfId="0" applyNumberFormat="1" applyFont="1" applyBorder="1"/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abSelected="1" topLeftCell="A37" workbookViewId="0">
      <selection activeCell="O32" sqref="O32"/>
    </sheetView>
  </sheetViews>
  <sheetFormatPr defaultRowHeight="15" x14ac:dyDescent="0.25"/>
  <cols>
    <col min="2" max="2" width="50" customWidth="1"/>
    <col min="4" max="4" width="9.140625" customWidth="1"/>
    <col min="5" max="5" width="14.7109375" customWidth="1"/>
    <col min="6" max="6" width="12.7109375" customWidth="1"/>
    <col min="7" max="7" width="14.7109375" customWidth="1"/>
    <col min="8" max="8" width="1.85546875" customWidth="1"/>
    <col min="9" max="10" width="12.7109375" customWidth="1"/>
  </cols>
  <sheetData>
    <row r="1" spans="1:10" x14ac:dyDescent="0.25">
      <c r="A1" s="1" t="s">
        <v>103</v>
      </c>
    </row>
    <row r="2" spans="1:10" x14ac:dyDescent="0.25">
      <c r="A2" s="1"/>
    </row>
    <row r="3" spans="1:10" x14ac:dyDescent="0.25">
      <c r="A3" s="25" t="s">
        <v>102</v>
      </c>
      <c r="B3" s="26"/>
      <c r="C3" s="26"/>
      <c r="D3" s="26"/>
      <c r="E3" s="26"/>
      <c r="F3" s="26"/>
      <c r="G3" s="26"/>
      <c r="H3" s="26"/>
      <c r="I3" s="26"/>
      <c r="J3" s="26"/>
    </row>
    <row r="5" spans="1:10" ht="18" customHeight="1" x14ac:dyDescent="0.25">
      <c r="A5" s="27" t="s">
        <v>4</v>
      </c>
      <c r="B5" s="27" t="s">
        <v>5</v>
      </c>
      <c r="C5" s="27" t="s">
        <v>6</v>
      </c>
      <c r="D5" s="27" t="s">
        <v>7</v>
      </c>
      <c r="E5" s="27" t="s">
        <v>8</v>
      </c>
      <c r="F5" s="27"/>
      <c r="G5" s="27"/>
      <c r="H5" s="8"/>
      <c r="I5" s="27" t="s">
        <v>12</v>
      </c>
      <c r="J5" s="27"/>
    </row>
    <row r="6" spans="1:10" ht="18" customHeight="1" x14ac:dyDescent="0.25">
      <c r="A6" s="27"/>
      <c r="B6" s="27"/>
      <c r="C6" s="27"/>
      <c r="D6" s="27"/>
      <c r="E6" s="9" t="s">
        <v>9</v>
      </c>
      <c r="F6" s="9" t="s">
        <v>10</v>
      </c>
      <c r="G6" s="9" t="s">
        <v>11</v>
      </c>
      <c r="H6" s="8"/>
      <c r="I6" s="9" t="s">
        <v>10</v>
      </c>
      <c r="J6" s="9" t="s">
        <v>11</v>
      </c>
    </row>
    <row r="7" spans="1:10" ht="20.100000000000001" customHeight="1" x14ac:dyDescent="0.25">
      <c r="A7" s="7" t="s">
        <v>15</v>
      </c>
      <c r="B7" s="7" t="s">
        <v>13</v>
      </c>
      <c r="C7" s="10"/>
      <c r="D7" s="10"/>
      <c r="E7" s="10"/>
      <c r="F7" s="10"/>
      <c r="G7" s="10"/>
      <c r="H7" s="11"/>
      <c r="I7" s="10"/>
      <c r="J7" s="10"/>
    </row>
    <row r="8" spans="1:10" ht="20.100000000000001" customHeight="1" x14ac:dyDescent="0.25">
      <c r="A8" s="4" t="s">
        <v>14</v>
      </c>
      <c r="B8" s="3" t="s">
        <v>58</v>
      </c>
      <c r="C8" s="10">
        <v>28</v>
      </c>
      <c r="D8" s="10" t="s">
        <v>1</v>
      </c>
      <c r="E8" s="12"/>
      <c r="F8" s="13">
        <f>C8*E8</f>
        <v>0</v>
      </c>
      <c r="G8" s="13" t="s">
        <v>0</v>
      </c>
      <c r="H8" s="14"/>
      <c r="I8" s="13">
        <f>F8*1.21</f>
        <v>0</v>
      </c>
      <c r="J8" s="13" t="s">
        <v>0</v>
      </c>
    </row>
    <row r="9" spans="1:10" ht="20.100000000000001" customHeight="1" x14ac:dyDescent="0.25">
      <c r="A9" s="4" t="s">
        <v>16</v>
      </c>
      <c r="B9" s="3" t="s">
        <v>59</v>
      </c>
      <c r="C9" s="10">
        <v>27</v>
      </c>
      <c r="D9" s="10" t="s">
        <v>1</v>
      </c>
      <c r="E9" s="12"/>
      <c r="F9" s="13">
        <f t="shared" ref="F9:F30" si="0">C9*E9</f>
        <v>0</v>
      </c>
      <c r="G9" s="13" t="s">
        <v>0</v>
      </c>
      <c r="H9" s="14"/>
      <c r="I9" s="13">
        <f t="shared" ref="I9:I30" si="1">F9*1.21</f>
        <v>0</v>
      </c>
      <c r="J9" s="13" t="s">
        <v>0</v>
      </c>
    </row>
    <row r="10" spans="1:10" ht="20.100000000000001" customHeight="1" x14ac:dyDescent="0.25">
      <c r="A10" s="4" t="s">
        <v>17</v>
      </c>
      <c r="B10" s="3" t="s">
        <v>60</v>
      </c>
      <c r="C10" s="10">
        <v>14</v>
      </c>
      <c r="D10" s="10" t="s">
        <v>1</v>
      </c>
      <c r="E10" s="12"/>
      <c r="F10" s="13">
        <f t="shared" si="0"/>
        <v>0</v>
      </c>
      <c r="G10" s="13" t="s">
        <v>0</v>
      </c>
      <c r="H10" s="14"/>
      <c r="I10" s="13">
        <f t="shared" si="1"/>
        <v>0</v>
      </c>
      <c r="J10" s="13" t="s">
        <v>0</v>
      </c>
    </row>
    <row r="11" spans="1:10" ht="20.100000000000001" customHeight="1" x14ac:dyDescent="0.25">
      <c r="A11" s="4" t="s">
        <v>44</v>
      </c>
      <c r="B11" s="3" t="s">
        <v>61</v>
      </c>
      <c r="C11" s="10">
        <v>38</v>
      </c>
      <c r="D11" s="10" t="s">
        <v>1</v>
      </c>
      <c r="E11" s="12"/>
      <c r="F11" s="13">
        <f t="shared" si="0"/>
        <v>0</v>
      </c>
      <c r="G11" s="13" t="s">
        <v>0</v>
      </c>
      <c r="H11" s="14"/>
      <c r="I11" s="13">
        <f t="shared" si="1"/>
        <v>0</v>
      </c>
      <c r="J11" s="13" t="s">
        <v>0</v>
      </c>
    </row>
    <row r="12" spans="1:10" ht="20.100000000000001" customHeight="1" x14ac:dyDescent="0.25">
      <c r="A12" s="4" t="s">
        <v>45</v>
      </c>
      <c r="B12" s="3" t="s">
        <v>62</v>
      </c>
      <c r="C12" s="10">
        <v>18</v>
      </c>
      <c r="D12" s="10" t="s">
        <v>1</v>
      </c>
      <c r="E12" s="12"/>
      <c r="F12" s="13">
        <f t="shared" si="0"/>
        <v>0</v>
      </c>
      <c r="G12" s="13" t="s">
        <v>0</v>
      </c>
      <c r="H12" s="14"/>
      <c r="I12" s="13">
        <f t="shared" si="1"/>
        <v>0</v>
      </c>
      <c r="J12" s="13" t="s">
        <v>0</v>
      </c>
    </row>
    <row r="13" spans="1:10" ht="20.100000000000001" customHeight="1" x14ac:dyDescent="0.25">
      <c r="A13" s="4" t="s">
        <v>46</v>
      </c>
      <c r="B13" s="3" t="s">
        <v>63</v>
      </c>
      <c r="C13" s="10">
        <v>7</v>
      </c>
      <c r="D13" s="10" t="s">
        <v>1</v>
      </c>
      <c r="E13" s="12"/>
      <c r="F13" s="13">
        <f t="shared" si="0"/>
        <v>0</v>
      </c>
      <c r="G13" s="13" t="s">
        <v>0</v>
      </c>
      <c r="H13" s="14"/>
      <c r="I13" s="13">
        <f t="shared" si="1"/>
        <v>0</v>
      </c>
      <c r="J13" s="13" t="s">
        <v>0</v>
      </c>
    </row>
    <row r="14" spans="1:10" ht="20.100000000000001" customHeight="1" x14ac:dyDescent="0.25">
      <c r="A14" s="4" t="s">
        <v>18</v>
      </c>
      <c r="B14" s="3" t="s">
        <v>71</v>
      </c>
      <c r="C14" s="10">
        <v>61</v>
      </c>
      <c r="D14" s="10" t="s">
        <v>1</v>
      </c>
      <c r="E14" s="12"/>
      <c r="F14" s="13">
        <f t="shared" si="0"/>
        <v>0</v>
      </c>
      <c r="G14" s="13" t="s">
        <v>0</v>
      </c>
      <c r="H14" s="14"/>
      <c r="I14" s="13">
        <f t="shared" si="1"/>
        <v>0</v>
      </c>
      <c r="J14" s="13" t="s">
        <v>0</v>
      </c>
    </row>
    <row r="15" spans="1:10" ht="20.100000000000001" customHeight="1" x14ac:dyDescent="0.25">
      <c r="A15" s="4" t="s">
        <v>19</v>
      </c>
      <c r="B15" s="3" t="s">
        <v>72</v>
      </c>
      <c r="C15" s="10">
        <v>56</v>
      </c>
      <c r="D15" s="10" t="s">
        <v>1</v>
      </c>
      <c r="E15" s="12"/>
      <c r="F15" s="13">
        <f t="shared" si="0"/>
        <v>0</v>
      </c>
      <c r="G15" s="13" t="s">
        <v>0</v>
      </c>
      <c r="H15" s="14"/>
      <c r="I15" s="13">
        <f t="shared" si="1"/>
        <v>0</v>
      </c>
      <c r="J15" s="13" t="s">
        <v>0</v>
      </c>
    </row>
    <row r="16" spans="1:10" ht="20.100000000000001" customHeight="1" x14ac:dyDescent="0.25">
      <c r="A16" s="4" t="s">
        <v>47</v>
      </c>
      <c r="B16" s="3" t="s">
        <v>73</v>
      </c>
      <c r="C16" s="10">
        <v>15</v>
      </c>
      <c r="D16" s="10" t="s">
        <v>1</v>
      </c>
      <c r="E16" s="12"/>
      <c r="F16" s="13">
        <f t="shared" ref="F16:F17" si="2">C16*E16</f>
        <v>0</v>
      </c>
      <c r="G16" s="13" t="s">
        <v>0</v>
      </c>
      <c r="H16" s="14"/>
      <c r="I16" s="13">
        <f t="shared" ref="I16:I17" si="3">F16*1.21</f>
        <v>0</v>
      </c>
      <c r="J16" s="13" t="s">
        <v>0</v>
      </c>
    </row>
    <row r="17" spans="1:10" ht="20.100000000000001" customHeight="1" x14ac:dyDescent="0.25">
      <c r="A17" s="4" t="s">
        <v>48</v>
      </c>
      <c r="B17" s="3" t="s">
        <v>74</v>
      </c>
      <c r="C17" s="10">
        <v>6</v>
      </c>
      <c r="D17" s="10" t="s">
        <v>1</v>
      </c>
      <c r="E17" s="12"/>
      <c r="F17" s="13">
        <f t="shared" si="2"/>
        <v>0</v>
      </c>
      <c r="G17" s="13" t="s">
        <v>0</v>
      </c>
      <c r="H17" s="14"/>
      <c r="I17" s="13">
        <f t="shared" si="3"/>
        <v>0</v>
      </c>
      <c r="J17" s="13" t="s">
        <v>0</v>
      </c>
    </row>
    <row r="18" spans="1:10" ht="20.100000000000001" customHeight="1" x14ac:dyDescent="0.25">
      <c r="A18" s="4" t="s">
        <v>54</v>
      </c>
      <c r="B18" s="3" t="s">
        <v>69</v>
      </c>
      <c r="C18" s="10">
        <v>19</v>
      </c>
      <c r="D18" s="10" t="s">
        <v>1</v>
      </c>
      <c r="E18" s="12"/>
      <c r="F18" s="13">
        <f t="shared" ref="F18:F29" si="4">C18*E18</f>
        <v>0</v>
      </c>
      <c r="G18" s="13" t="s">
        <v>0</v>
      </c>
      <c r="H18" s="14"/>
      <c r="I18" s="13">
        <f t="shared" ref="I18:I29" si="5">F18*1.21</f>
        <v>0</v>
      </c>
      <c r="J18" s="13" t="s">
        <v>0</v>
      </c>
    </row>
    <row r="19" spans="1:10" ht="20.100000000000001" customHeight="1" x14ac:dyDescent="0.25">
      <c r="A19" s="4" t="s">
        <v>55</v>
      </c>
      <c r="B19" s="3" t="s">
        <v>75</v>
      </c>
      <c r="C19" s="10">
        <v>274</v>
      </c>
      <c r="D19" s="10" t="s">
        <v>1</v>
      </c>
      <c r="E19" s="12"/>
      <c r="F19" s="13">
        <f t="shared" si="4"/>
        <v>0</v>
      </c>
      <c r="G19" s="13" t="s">
        <v>0</v>
      </c>
      <c r="H19" s="14"/>
      <c r="I19" s="13">
        <f t="shared" si="5"/>
        <v>0</v>
      </c>
      <c r="J19" s="13" t="s">
        <v>0</v>
      </c>
    </row>
    <row r="20" spans="1:10" ht="20.100000000000001" customHeight="1" x14ac:dyDescent="0.25">
      <c r="A20" s="4" t="s">
        <v>56</v>
      </c>
      <c r="B20" s="3" t="s">
        <v>76</v>
      </c>
      <c r="C20" s="10">
        <v>36</v>
      </c>
      <c r="D20" s="10" t="s">
        <v>1</v>
      </c>
      <c r="E20" s="12"/>
      <c r="F20" s="13">
        <f t="shared" si="4"/>
        <v>0</v>
      </c>
      <c r="G20" s="13" t="s">
        <v>0</v>
      </c>
      <c r="H20" s="14"/>
      <c r="I20" s="13">
        <f t="shared" si="5"/>
        <v>0</v>
      </c>
      <c r="J20" s="13" t="s">
        <v>0</v>
      </c>
    </row>
    <row r="21" spans="1:10" ht="20.100000000000001" customHeight="1" x14ac:dyDescent="0.25">
      <c r="A21" s="4" t="s">
        <v>64</v>
      </c>
      <c r="B21" s="3" t="s">
        <v>77</v>
      </c>
      <c r="C21" s="10">
        <v>49</v>
      </c>
      <c r="D21" s="10" t="s">
        <v>1</v>
      </c>
      <c r="E21" s="12"/>
      <c r="F21" s="13">
        <f t="shared" si="4"/>
        <v>0</v>
      </c>
      <c r="G21" s="13" t="s">
        <v>0</v>
      </c>
      <c r="H21" s="14"/>
      <c r="I21" s="13">
        <f t="shared" si="5"/>
        <v>0</v>
      </c>
      <c r="J21" s="13" t="s">
        <v>0</v>
      </c>
    </row>
    <row r="22" spans="1:10" ht="20.100000000000001" customHeight="1" x14ac:dyDescent="0.25">
      <c r="A22" s="4" t="s">
        <v>67</v>
      </c>
      <c r="B22" s="3" t="s">
        <v>78</v>
      </c>
      <c r="C22" s="10">
        <v>21</v>
      </c>
      <c r="D22" s="10" t="s">
        <v>1</v>
      </c>
      <c r="E22" s="12"/>
      <c r="F22" s="13">
        <f t="shared" si="4"/>
        <v>0</v>
      </c>
      <c r="G22" s="13" t="s">
        <v>0</v>
      </c>
      <c r="H22" s="14"/>
      <c r="I22" s="13">
        <f t="shared" si="5"/>
        <v>0</v>
      </c>
      <c r="J22" s="13" t="s">
        <v>0</v>
      </c>
    </row>
    <row r="23" spans="1:10" ht="20.100000000000001" customHeight="1" x14ac:dyDescent="0.25">
      <c r="A23" s="4" t="s">
        <v>68</v>
      </c>
      <c r="B23" s="3" t="s">
        <v>79</v>
      </c>
      <c r="C23" s="10">
        <v>16</v>
      </c>
      <c r="D23" s="10" t="s">
        <v>1</v>
      </c>
      <c r="E23" s="12"/>
      <c r="F23" s="13">
        <f t="shared" si="4"/>
        <v>0</v>
      </c>
      <c r="G23" s="13" t="s">
        <v>0</v>
      </c>
      <c r="H23" s="14"/>
      <c r="I23" s="13">
        <f t="shared" si="5"/>
        <v>0</v>
      </c>
      <c r="J23" s="13" t="s">
        <v>0</v>
      </c>
    </row>
    <row r="24" spans="1:10" ht="20.100000000000001" customHeight="1" x14ac:dyDescent="0.25">
      <c r="A24" s="4" t="s">
        <v>70</v>
      </c>
      <c r="B24" s="3" t="s">
        <v>80</v>
      </c>
      <c r="C24" s="10">
        <v>50</v>
      </c>
      <c r="D24" s="10" t="s">
        <v>1</v>
      </c>
      <c r="E24" s="12"/>
      <c r="F24" s="13">
        <f t="shared" si="4"/>
        <v>0</v>
      </c>
      <c r="G24" s="13" t="s">
        <v>0</v>
      </c>
      <c r="H24" s="14"/>
      <c r="I24" s="13">
        <f t="shared" si="5"/>
        <v>0</v>
      </c>
      <c r="J24" s="13" t="s">
        <v>0</v>
      </c>
    </row>
    <row r="25" spans="1:10" ht="29.65" customHeight="1" x14ac:dyDescent="0.25">
      <c r="A25" s="4" t="s">
        <v>83</v>
      </c>
      <c r="B25" s="24" t="s">
        <v>90</v>
      </c>
      <c r="C25" s="10">
        <v>16</v>
      </c>
      <c r="D25" s="10" t="s">
        <v>1</v>
      </c>
      <c r="E25" s="12"/>
      <c r="F25" s="13">
        <f t="shared" si="4"/>
        <v>0</v>
      </c>
      <c r="G25" s="13" t="s">
        <v>0</v>
      </c>
      <c r="H25" s="14"/>
      <c r="I25" s="13">
        <f t="shared" si="5"/>
        <v>0</v>
      </c>
      <c r="J25" s="13" t="s">
        <v>0</v>
      </c>
    </row>
    <row r="26" spans="1:10" ht="30.75" customHeight="1" x14ac:dyDescent="0.25">
      <c r="A26" s="4" t="s">
        <v>84</v>
      </c>
      <c r="B26" s="24" t="s">
        <v>100</v>
      </c>
      <c r="C26" s="10">
        <v>62</v>
      </c>
      <c r="D26" s="10" t="s">
        <v>1</v>
      </c>
      <c r="E26" s="12"/>
      <c r="F26" s="13">
        <f t="shared" si="4"/>
        <v>0</v>
      </c>
      <c r="G26" s="13" t="s">
        <v>0</v>
      </c>
      <c r="H26" s="14"/>
      <c r="I26" s="13">
        <f t="shared" si="5"/>
        <v>0</v>
      </c>
      <c r="J26" s="13" t="s">
        <v>0</v>
      </c>
    </row>
    <row r="27" spans="1:10" ht="30.75" customHeight="1" x14ac:dyDescent="0.25">
      <c r="A27" s="4" t="s">
        <v>85</v>
      </c>
      <c r="B27" s="24" t="s">
        <v>101</v>
      </c>
      <c r="C27" s="10">
        <v>36</v>
      </c>
      <c r="D27" s="10" t="s">
        <v>1</v>
      </c>
      <c r="E27" s="12"/>
      <c r="F27" s="13">
        <f t="shared" ref="F27" si="6">C27*E27</f>
        <v>0</v>
      </c>
      <c r="G27" s="13" t="s">
        <v>0</v>
      </c>
      <c r="H27" s="14"/>
      <c r="I27" s="13">
        <f t="shared" ref="I27" si="7">F27*1.21</f>
        <v>0</v>
      </c>
      <c r="J27" s="13" t="s">
        <v>0</v>
      </c>
    </row>
    <row r="28" spans="1:10" ht="16.149999999999999" customHeight="1" x14ac:dyDescent="0.25">
      <c r="A28" s="4" t="s">
        <v>86</v>
      </c>
      <c r="B28" s="24" t="s">
        <v>65</v>
      </c>
      <c r="C28" s="10">
        <v>28</v>
      </c>
      <c r="D28" s="10" t="s">
        <v>1</v>
      </c>
      <c r="E28" s="12"/>
      <c r="F28" s="13">
        <f t="shared" si="4"/>
        <v>0</v>
      </c>
      <c r="G28" s="13" t="s">
        <v>0</v>
      </c>
      <c r="H28" s="14"/>
      <c r="I28" s="13">
        <f t="shared" si="5"/>
        <v>0</v>
      </c>
      <c r="J28" s="13" t="s">
        <v>0</v>
      </c>
    </row>
    <row r="29" spans="1:10" ht="16.149999999999999" customHeight="1" x14ac:dyDescent="0.25">
      <c r="A29" s="4" t="s">
        <v>87</v>
      </c>
      <c r="B29" s="24" t="s">
        <v>81</v>
      </c>
      <c r="C29" s="10">
        <v>16</v>
      </c>
      <c r="D29" s="10" t="s">
        <v>1</v>
      </c>
      <c r="E29" s="12"/>
      <c r="F29" s="13">
        <f t="shared" si="4"/>
        <v>0</v>
      </c>
      <c r="G29" s="13" t="s">
        <v>0</v>
      </c>
      <c r="H29" s="14"/>
      <c r="I29" s="13">
        <f t="shared" si="5"/>
        <v>0</v>
      </c>
      <c r="J29" s="13" t="s">
        <v>0</v>
      </c>
    </row>
    <row r="30" spans="1:10" ht="20.100000000000001" customHeight="1" x14ac:dyDescent="0.25">
      <c r="A30" s="4" t="s">
        <v>88</v>
      </c>
      <c r="B30" s="3" t="s">
        <v>49</v>
      </c>
      <c r="C30" s="10">
        <v>4420</v>
      </c>
      <c r="D30" s="10" t="s">
        <v>2</v>
      </c>
      <c r="E30" s="12"/>
      <c r="F30" s="13">
        <f t="shared" si="0"/>
        <v>0</v>
      </c>
      <c r="G30" s="13" t="s">
        <v>0</v>
      </c>
      <c r="H30" s="14"/>
      <c r="I30" s="13">
        <f t="shared" si="1"/>
        <v>0</v>
      </c>
      <c r="J30" s="13" t="s">
        <v>0</v>
      </c>
    </row>
    <row r="31" spans="1:10" ht="20.100000000000001" customHeight="1" x14ac:dyDescent="0.25">
      <c r="A31" s="4" t="s">
        <v>91</v>
      </c>
      <c r="B31" s="3" t="s">
        <v>82</v>
      </c>
      <c r="C31" s="10">
        <v>735</v>
      </c>
      <c r="D31" s="10" t="s">
        <v>1</v>
      </c>
      <c r="E31" s="12"/>
      <c r="F31" s="13" t="s">
        <v>0</v>
      </c>
      <c r="G31" s="13">
        <f>C31*E31</f>
        <v>0</v>
      </c>
      <c r="H31" s="14"/>
      <c r="I31" s="13" t="s">
        <v>0</v>
      </c>
      <c r="J31" s="13">
        <f>G31*1.21</f>
        <v>0</v>
      </c>
    </row>
    <row r="32" spans="1:10" ht="20.100000000000001" customHeight="1" x14ac:dyDescent="0.25">
      <c r="A32" s="6"/>
      <c r="B32" s="6"/>
      <c r="C32" s="15"/>
      <c r="D32" s="15"/>
      <c r="E32" s="16"/>
      <c r="F32" s="16"/>
      <c r="G32" s="16"/>
      <c r="H32" s="14"/>
      <c r="I32" s="16"/>
      <c r="J32" s="16"/>
    </row>
    <row r="33" spans="1:10" ht="20.100000000000001" customHeight="1" x14ac:dyDescent="0.25">
      <c r="A33" s="7" t="s">
        <v>20</v>
      </c>
      <c r="B33" s="7" t="s">
        <v>21</v>
      </c>
      <c r="C33" s="10"/>
      <c r="D33" s="10"/>
      <c r="E33" s="13"/>
      <c r="F33" s="13"/>
      <c r="G33" s="13"/>
      <c r="H33" s="14"/>
      <c r="I33" s="13"/>
      <c r="J33" s="13"/>
    </row>
    <row r="34" spans="1:10" ht="20.100000000000001" customHeight="1" x14ac:dyDescent="0.25">
      <c r="A34" s="4" t="s">
        <v>22</v>
      </c>
      <c r="B34" s="3" t="s">
        <v>3</v>
      </c>
      <c r="C34" s="10">
        <v>726</v>
      </c>
      <c r="D34" s="10" t="s">
        <v>1</v>
      </c>
      <c r="E34" s="12"/>
      <c r="F34" s="13">
        <f>C34*E34</f>
        <v>0</v>
      </c>
      <c r="G34" s="13" t="s">
        <v>0</v>
      </c>
      <c r="H34" s="14"/>
      <c r="I34" s="13">
        <f>F34*1.21</f>
        <v>0</v>
      </c>
      <c r="J34" s="13" t="s">
        <v>0</v>
      </c>
    </row>
    <row r="35" spans="1:10" ht="20.100000000000001" customHeight="1" x14ac:dyDescent="0.25">
      <c r="A35" s="4" t="s">
        <v>23</v>
      </c>
      <c r="B35" s="3" t="s">
        <v>27</v>
      </c>
      <c r="C35" s="10">
        <v>735</v>
      </c>
      <c r="D35" s="10" t="s">
        <v>1</v>
      </c>
      <c r="E35" s="12"/>
      <c r="F35" s="13">
        <f t="shared" ref="F35:F42" si="8">C35*E35</f>
        <v>0</v>
      </c>
      <c r="G35" s="13" t="s">
        <v>0</v>
      </c>
      <c r="H35" s="14"/>
      <c r="I35" s="13">
        <f t="shared" ref="I35:I42" si="9">F35*1.21</f>
        <v>0</v>
      </c>
      <c r="J35" s="13" t="s">
        <v>0</v>
      </c>
    </row>
    <row r="36" spans="1:10" ht="20.100000000000001" customHeight="1" x14ac:dyDescent="0.25">
      <c r="A36" s="4" t="s">
        <v>24</v>
      </c>
      <c r="B36" s="3" t="s">
        <v>92</v>
      </c>
      <c r="C36" s="10">
        <v>60</v>
      </c>
      <c r="D36" s="10" t="s">
        <v>1</v>
      </c>
      <c r="E36" s="12"/>
      <c r="F36" s="13">
        <f t="shared" ref="F36" si="10">C36*E36</f>
        <v>0</v>
      </c>
      <c r="G36" s="13" t="s">
        <v>0</v>
      </c>
      <c r="H36" s="14"/>
      <c r="I36" s="13">
        <f t="shared" ref="I36" si="11">F36*1.21</f>
        <v>0</v>
      </c>
      <c r="J36" s="13" t="s">
        <v>0</v>
      </c>
    </row>
    <row r="37" spans="1:10" ht="20.100000000000001" customHeight="1" x14ac:dyDescent="0.25">
      <c r="A37" s="4" t="s">
        <v>25</v>
      </c>
      <c r="B37" s="3" t="s">
        <v>57</v>
      </c>
      <c r="C37" s="10">
        <v>4420</v>
      </c>
      <c r="D37" s="10" t="s">
        <v>2</v>
      </c>
      <c r="E37" s="12"/>
      <c r="F37" s="13">
        <f t="shared" si="8"/>
        <v>0</v>
      </c>
      <c r="G37" s="13" t="s">
        <v>0</v>
      </c>
      <c r="H37" s="14"/>
      <c r="I37" s="13">
        <f t="shared" si="9"/>
        <v>0</v>
      </c>
      <c r="J37" s="13" t="s">
        <v>0</v>
      </c>
    </row>
    <row r="38" spans="1:10" ht="20.100000000000001" customHeight="1" x14ac:dyDescent="0.25">
      <c r="A38" s="4" t="s">
        <v>26</v>
      </c>
      <c r="B38" s="3" t="s">
        <v>95</v>
      </c>
      <c r="C38" s="10">
        <v>78</v>
      </c>
      <c r="D38" s="10" t="s">
        <v>1</v>
      </c>
      <c r="E38" s="12"/>
      <c r="F38" s="13">
        <f t="shared" ref="F38:F40" si="12">C38*E38</f>
        <v>0</v>
      </c>
      <c r="G38" s="13" t="s">
        <v>0</v>
      </c>
      <c r="H38" s="14"/>
      <c r="I38" s="13">
        <f t="shared" ref="I38:I40" si="13">F38*1.21</f>
        <v>0</v>
      </c>
      <c r="J38" s="13" t="s">
        <v>0</v>
      </c>
    </row>
    <row r="39" spans="1:10" ht="20.100000000000001" customHeight="1" x14ac:dyDescent="0.25">
      <c r="A39" s="4" t="s">
        <v>51</v>
      </c>
      <c r="B39" s="3" t="s">
        <v>93</v>
      </c>
      <c r="C39" s="10">
        <v>36</v>
      </c>
      <c r="D39" s="10" t="s">
        <v>1</v>
      </c>
      <c r="E39" s="12"/>
      <c r="F39" s="13">
        <f t="shared" ref="F39" si="14">C39*E39</f>
        <v>0</v>
      </c>
      <c r="G39" s="13" t="s">
        <v>0</v>
      </c>
      <c r="H39" s="14"/>
      <c r="I39" s="13">
        <f t="shared" ref="I39" si="15">F39*1.21</f>
        <v>0</v>
      </c>
      <c r="J39" s="13" t="s">
        <v>0</v>
      </c>
    </row>
    <row r="40" spans="1:10" ht="20.100000000000001" customHeight="1" x14ac:dyDescent="0.25">
      <c r="A40" s="4" t="s">
        <v>52</v>
      </c>
      <c r="B40" s="3" t="s">
        <v>96</v>
      </c>
      <c r="C40" s="10">
        <v>78</v>
      </c>
      <c r="D40" s="10" t="s">
        <v>1</v>
      </c>
      <c r="E40" s="12"/>
      <c r="F40" s="13">
        <f t="shared" si="12"/>
        <v>0</v>
      </c>
      <c r="G40" s="13" t="s">
        <v>0</v>
      </c>
      <c r="H40" s="14"/>
      <c r="I40" s="13">
        <f t="shared" si="13"/>
        <v>0</v>
      </c>
      <c r="J40" s="13" t="s">
        <v>0</v>
      </c>
    </row>
    <row r="41" spans="1:10" ht="20.100000000000001" customHeight="1" x14ac:dyDescent="0.25">
      <c r="A41" s="4" t="s">
        <v>53</v>
      </c>
      <c r="B41" s="3" t="s">
        <v>94</v>
      </c>
      <c r="C41" s="10">
        <v>36</v>
      </c>
      <c r="D41" s="10" t="s">
        <v>1</v>
      </c>
      <c r="E41" s="12"/>
      <c r="F41" s="13">
        <f t="shared" ref="F41" si="16">C41*E41</f>
        <v>0</v>
      </c>
      <c r="G41" s="13" t="s">
        <v>0</v>
      </c>
      <c r="H41" s="14"/>
      <c r="I41" s="13">
        <f t="shared" ref="I41" si="17">F41*1.21</f>
        <v>0</v>
      </c>
      <c r="J41" s="13" t="s">
        <v>0</v>
      </c>
    </row>
    <row r="42" spans="1:10" ht="20.100000000000001" customHeight="1" x14ac:dyDescent="0.25">
      <c r="A42" s="4" t="s">
        <v>66</v>
      </c>
      <c r="B42" s="3" t="s">
        <v>28</v>
      </c>
      <c r="C42" s="10">
        <v>849</v>
      </c>
      <c r="D42" s="10" t="s">
        <v>29</v>
      </c>
      <c r="E42" s="12"/>
      <c r="F42" s="13">
        <f t="shared" si="8"/>
        <v>0</v>
      </c>
      <c r="G42" s="13" t="s">
        <v>0</v>
      </c>
      <c r="H42" s="14"/>
      <c r="I42" s="13">
        <f t="shared" si="9"/>
        <v>0</v>
      </c>
      <c r="J42" s="13" t="s">
        <v>0</v>
      </c>
    </row>
    <row r="43" spans="1:10" ht="20.100000000000001" customHeight="1" x14ac:dyDescent="0.25">
      <c r="A43" s="4" t="s">
        <v>97</v>
      </c>
      <c r="B43" s="3" t="s">
        <v>50</v>
      </c>
      <c r="C43" s="10">
        <v>1</v>
      </c>
      <c r="D43" s="10" t="s">
        <v>30</v>
      </c>
      <c r="E43" s="12"/>
      <c r="F43" s="13">
        <f t="shared" ref="F43" si="18">C43*E43</f>
        <v>0</v>
      </c>
      <c r="G43" s="13" t="s">
        <v>0</v>
      </c>
      <c r="H43" s="14"/>
      <c r="I43" s="13">
        <f t="shared" ref="I43" si="19">F43*1.21</f>
        <v>0</v>
      </c>
      <c r="J43" s="13" t="s">
        <v>0</v>
      </c>
    </row>
    <row r="44" spans="1:10" ht="20.100000000000001" customHeight="1" x14ac:dyDescent="0.25">
      <c r="A44" s="4" t="s">
        <v>98</v>
      </c>
      <c r="B44" s="3" t="s">
        <v>89</v>
      </c>
      <c r="C44" s="10">
        <v>78</v>
      </c>
      <c r="D44" s="10" t="s">
        <v>1</v>
      </c>
      <c r="E44" s="12"/>
      <c r="F44" s="13" t="s">
        <v>0</v>
      </c>
      <c r="G44" s="13">
        <f>C44*E44</f>
        <v>0</v>
      </c>
      <c r="H44" s="14"/>
      <c r="I44" s="13" t="s">
        <v>0</v>
      </c>
      <c r="J44" s="13">
        <f>G44*1.21</f>
        <v>0</v>
      </c>
    </row>
    <row r="45" spans="1:10" ht="20.100000000000001" customHeight="1" x14ac:dyDescent="0.25">
      <c r="A45" s="4" t="s">
        <v>99</v>
      </c>
      <c r="B45" s="3" t="s">
        <v>42</v>
      </c>
      <c r="C45" s="10">
        <v>1</v>
      </c>
      <c r="D45" s="10" t="s">
        <v>30</v>
      </c>
      <c r="E45" s="12"/>
      <c r="F45" s="13" t="s">
        <v>0</v>
      </c>
      <c r="G45" s="13">
        <f>C45*E45</f>
        <v>0</v>
      </c>
      <c r="H45" s="14"/>
      <c r="I45" s="13" t="s">
        <v>0</v>
      </c>
      <c r="J45" s="13">
        <f>G45*1.21</f>
        <v>0</v>
      </c>
    </row>
    <row r="46" spans="1:10" ht="20.100000000000001" customHeight="1" x14ac:dyDescent="0.25">
      <c r="A46" s="5" t="s">
        <v>41</v>
      </c>
      <c r="B46" s="2"/>
      <c r="C46" s="17"/>
      <c r="D46" s="17"/>
      <c r="E46" s="18"/>
      <c r="F46" s="18">
        <f>SUM(F8:F45)</f>
        <v>0</v>
      </c>
      <c r="G46" s="18">
        <f>SUM(G8:G45)</f>
        <v>0</v>
      </c>
      <c r="H46" s="19"/>
      <c r="I46" s="18">
        <f t="shared" ref="I46:J46" si="20">F46*1.21</f>
        <v>0</v>
      </c>
      <c r="J46" s="18">
        <f t="shared" si="20"/>
        <v>0</v>
      </c>
    </row>
    <row r="47" spans="1:10" x14ac:dyDescent="0.25">
      <c r="C47" s="11"/>
      <c r="D47" s="11"/>
      <c r="E47" s="14"/>
      <c r="F47" s="14"/>
      <c r="G47" s="14"/>
      <c r="H47" s="14"/>
      <c r="I47" s="14"/>
      <c r="J47" s="14"/>
    </row>
    <row r="48" spans="1:10" ht="20.100000000000001" customHeight="1" x14ac:dyDescent="0.25">
      <c r="A48" s="20"/>
      <c r="B48" s="2" t="s">
        <v>32</v>
      </c>
      <c r="C48" s="10"/>
      <c r="D48" s="10" t="s">
        <v>43</v>
      </c>
      <c r="E48" s="13" t="s">
        <v>38</v>
      </c>
      <c r="F48" s="13" t="s">
        <v>39</v>
      </c>
      <c r="G48" s="13" t="s">
        <v>40</v>
      </c>
      <c r="H48" s="14"/>
      <c r="I48" s="14"/>
      <c r="J48" s="14"/>
    </row>
    <row r="49" spans="1:10" ht="20.100000000000001" customHeight="1" x14ac:dyDescent="0.25">
      <c r="A49" s="21" t="s">
        <v>31</v>
      </c>
      <c r="B49" s="7" t="s">
        <v>35</v>
      </c>
      <c r="C49" s="10"/>
      <c r="D49" s="10"/>
      <c r="E49" s="22">
        <f>F46+G46</f>
        <v>0</v>
      </c>
      <c r="F49" s="13">
        <f>G49-E49</f>
        <v>0</v>
      </c>
      <c r="G49" s="22">
        <f>E49*1.21</f>
        <v>0</v>
      </c>
      <c r="H49" s="14"/>
      <c r="I49" s="14"/>
      <c r="J49" s="14"/>
    </row>
    <row r="50" spans="1:10" ht="20.100000000000001" customHeight="1" x14ac:dyDescent="0.25">
      <c r="A50" s="21" t="s">
        <v>33</v>
      </c>
      <c r="B50" s="7" t="s">
        <v>36</v>
      </c>
      <c r="C50" s="10"/>
      <c r="D50" s="23" t="e">
        <f>E50/E49</f>
        <v>#DIV/0!</v>
      </c>
      <c r="E50" s="22">
        <f>F46</f>
        <v>0</v>
      </c>
      <c r="F50" s="13">
        <f t="shared" ref="F50:F51" si="21">G50-E50</f>
        <v>0</v>
      </c>
      <c r="G50" s="22">
        <f t="shared" ref="G50:G51" si="22">E50*1.21</f>
        <v>0</v>
      </c>
      <c r="H50" s="14"/>
      <c r="I50" s="14"/>
      <c r="J50" s="14"/>
    </row>
    <row r="51" spans="1:10" ht="20.100000000000001" customHeight="1" x14ac:dyDescent="0.25">
      <c r="A51" s="21" t="s">
        <v>34</v>
      </c>
      <c r="B51" s="7" t="s">
        <v>37</v>
      </c>
      <c r="C51" s="10"/>
      <c r="D51" s="23" t="e">
        <f>E51/E49</f>
        <v>#DIV/0!</v>
      </c>
      <c r="E51" s="22">
        <f>G46</f>
        <v>0</v>
      </c>
      <c r="F51" s="13">
        <f t="shared" si="21"/>
        <v>0</v>
      </c>
      <c r="G51" s="22">
        <f t="shared" si="22"/>
        <v>0</v>
      </c>
      <c r="H51" s="14"/>
      <c r="I51" s="14"/>
      <c r="J51" s="14"/>
    </row>
    <row r="52" spans="1:10" ht="20.100000000000001" customHeight="1" x14ac:dyDescent="0.25">
      <c r="C52" s="11"/>
      <c r="D52" s="11"/>
      <c r="E52" s="14"/>
      <c r="F52" s="14"/>
      <c r="G52" s="14"/>
      <c r="H52" s="14"/>
      <c r="I52" s="14"/>
      <c r="J52" s="14"/>
    </row>
  </sheetData>
  <mergeCells count="7">
    <mergeCell ref="A3:J3"/>
    <mergeCell ref="A5:A6"/>
    <mergeCell ref="B5:B6"/>
    <mergeCell ref="C5:C6"/>
    <mergeCell ref="D5:D6"/>
    <mergeCell ref="E5:G5"/>
    <mergeCell ref="I5:J5"/>
  </mergeCells>
  <phoneticPr fontId="4" type="noConversion"/>
  <pageMargins left="0.51181102362204722" right="0.31496062992125984" top="0.78740157480314965" bottom="0.3937007874015748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Boris Vrbka</cp:lastModifiedBy>
  <cp:lastPrinted>2024-04-11T20:39:24Z</cp:lastPrinted>
  <dcterms:created xsi:type="dcterms:W3CDTF">2022-01-24T07:53:16Z</dcterms:created>
  <dcterms:modified xsi:type="dcterms:W3CDTF">2024-06-18T08:02:14Z</dcterms:modified>
</cp:coreProperties>
</file>