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linvestcz.sharepoint.com/sites/AIB_ALFAGEN-Vbrovzen/Sdilene dokumenty/Výběrová řízení/LITÍ SVITKŮ/Contract documents Final/"/>
    </mc:Choice>
  </mc:AlternateContent>
  <xr:revisionPtr revIDLastSave="3" documentId="13_ncr:1_{C822C69D-9B81-48AC-969D-0C88D59AED9C}" xr6:coauthVersionLast="47" xr6:coauthVersionMax="47" xr10:uidLastSave="{2E6EE70C-2EE4-4C08-893F-A4C94C9DDCDC}"/>
  <bookViews>
    <workbookView xWindow="-108" yWindow="-108" windowWidth="23256" windowHeight="12456" xr2:uid="{234E67B1-B519-4829-BB06-975A5198D71A}"/>
  </bookViews>
  <sheets>
    <sheet name="Product mix" sheetId="4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9" i="4" l="1"/>
  <c r="J48" i="4"/>
  <c r="K48" i="4" s="1"/>
  <c r="G48" i="4"/>
  <c r="J47" i="4"/>
  <c r="K47" i="4" s="1"/>
  <c r="G47" i="4"/>
  <c r="J46" i="4"/>
  <c r="K46" i="4" s="1"/>
  <c r="G46" i="4"/>
  <c r="J45" i="4"/>
  <c r="G45" i="4"/>
  <c r="J44" i="4"/>
  <c r="K44" i="4" s="1"/>
  <c r="G44" i="4"/>
  <c r="J43" i="4"/>
  <c r="K43" i="4" s="1"/>
  <c r="G43" i="4"/>
  <c r="J42" i="4"/>
  <c r="K42" i="4" s="1"/>
  <c r="G42" i="4"/>
  <c r="J41" i="4"/>
  <c r="K41" i="4" s="1"/>
  <c r="G41" i="4"/>
  <c r="J40" i="4"/>
  <c r="G40" i="4"/>
  <c r="J49" i="4" l="1"/>
  <c r="K45" i="4"/>
  <c r="K40" i="4"/>
  <c r="K49" i="4" s="1"/>
  <c r="G52" i="4" s="1"/>
  <c r="K27" i="4"/>
  <c r="G30" i="4"/>
  <c r="K29" i="4"/>
  <c r="G29" i="4"/>
  <c r="G28" i="4"/>
  <c r="G27" i="4"/>
  <c r="G6" i="4"/>
  <c r="I15" i="4"/>
  <c r="J14" i="4"/>
  <c r="G14" i="4"/>
  <c r="J13" i="4"/>
  <c r="G13" i="4"/>
  <c r="J12" i="4"/>
  <c r="G12" i="4"/>
  <c r="J11" i="4"/>
  <c r="G11" i="4"/>
  <c r="J10" i="4"/>
  <c r="G10" i="4"/>
  <c r="J9" i="4"/>
  <c r="G9" i="4"/>
  <c r="J8" i="4"/>
  <c r="G8" i="4"/>
  <c r="J7" i="4"/>
  <c r="G7" i="4"/>
  <c r="J6" i="4"/>
  <c r="K30" i="4" l="1"/>
  <c r="K6" i="4"/>
  <c r="K28" i="4"/>
  <c r="K10" i="4"/>
  <c r="K8" i="4"/>
  <c r="K14" i="4"/>
  <c r="K15" i="4"/>
  <c r="G18" i="4" s="1"/>
  <c r="K12" i="4"/>
  <c r="K11" i="4"/>
  <c r="K7" i="4"/>
  <c r="K13" i="4"/>
  <c r="K9" i="4"/>
  <c r="J15" i="4"/>
</calcChain>
</file>

<file path=xl/sharedStrings.xml><?xml version="1.0" encoding="utf-8"?>
<sst xmlns="http://schemas.openxmlformats.org/spreadsheetml/2006/main" count="110" uniqueCount="38">
  <si>
    <t>Alloy</t>
  </si>
  <si>
    <t>Thicknes (mm)</t>
  </si>
  <si>
    <t>Width (mm)</t>
  </si>
  <si>
    <t>Speed</t>
  </si>
  <si>
    <t>Productivity</t>
  </si>
  <si>
    <t>Spool OD = COIL ID</t>
  </si>
  <si>
    <t>Coil OD</t>
  </si>
  <si>
    <t>Required time for production</t>
  </si>
  <si>
    <t>Coil Weight</t>
  </si>
  <si>
    <t>No coils per year</t>
  </si>
  <si>
    <t>mm</t>
  </si>
  <si>
    <t>t</t>
  </si>
  <si>
    <t>pcs</t>
  </si>
  <si>
    <t>AA8006</t>
  </si>
  <si>
    <t>AA8011</t>
  </si>
  <si>
    <t>AA8079</t>
  </si>
  <si>
    <t>AA1050</t>
  </si>
  <si>
    <t>AA3003</t>
  </si>
  <si>
    <t>AA3103</t>
  </si>
  <si>
    <t>Required casting lines:</t>
  </si>
  <si>
    <t>(below 4 must be the target)</t>
  </si>
  <si>
    <t>(=365 days - 15 days year stoppage = 350 available days x 0,9 x 0,9)</t>
  </si>
  <si>
    <t>Sum</t>
  </si>
  <si>
    <t>Total net available production time per line [h/y]</t>
  </si>
  <si>
    <t>Requested year production</t>
  </si>
  <si>
    <t>[mm]</t>
  </si>
  <si>
    <t>[m/min]</t>
  </si>
  <si>
    <t>[kg/hr/mm]</t>
  </si>
  <si>
    <t>[t/h]</t>
  </si>
  <si>
    <t>[%]</t>
  </si>
  <si>
    <t>[t/y]</t>
  </si>
  <si>
    <t>[h/y]</t>
  </si>
  <si>
    <t>:To be filled out by Contractor</t>
  </si>
  <si>
    <t>AA5052</t>
  </si>
  <si>
    <t>AA5754</t>
  </si>
  <si>
    <t>Expected speed / productivity for alloys 5052 / 5754 (additional future alloys)</t>
  </si>
  <si>
    <t>(should be understood as target)</t>
  </si>
  <si>
    <t>Product mix calculation as per alloy / width with min. 45 kT on 4 twin roll casting lines as mandatory base AND need to be warrantied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</si>
</sst>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b/>
      <i/>
      <sz val="11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right"/>
    </xf>
    <xf numFmtId="2" fontId="2" fillId="3" borderId="0" xfId="0" applyNumberFormat="1" applyFont="1" applyFill="1"/>
    <xf numFmtId="0" fontId="1" fillId="0" borderId="4" xfId="0" applyFont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1" fontId="1" fillId="3" borderId="4" xfId="0" applyNumberFormat="1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2" fontId="4" fillId="2" borderId="7" xfId="0" applyNumberFormat="1" applyFont="1" applyFill="1" applyBorder="1" applyAlignment="1">
      <alignment horizontal="center" vertical="center"/>
    </xf>
    <xf numFmtId="2" fontId="4" fillId="2" borderId="8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2" fontId="4" fillId="2" borderId="10" xfId="0" applyNumberFormat="1" applyFont="1" applyFill="1" applyBorder="1" applyAlignment="1">
      <alignment horizontal="center" vertical="center"/>
    </xf>
    <xf numFmtId="0" fontId="0" fillId="2" borderId="11" xfId="0" applyFill="1" applyBorder="1"/>
    <xf numFmtId="0" fontId="0" fillId="2" borderId="12" xfId="0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F10EA0-6373-41FB-8FFF-782AD39DBC33}">
  <dimension ref="A2:P117"/>
  <sheetViews>
    <sheetView tabSelected="1" zoomScale="110" zoomScaleNormal="110" workbookViewId="0">
      <selection activeCell="O9" sqref="O9"/>
    </sheetView>
  </sheetViews>
  <sheetFormatPr defaultRowHeight="14.4" x14ac:dyDescent="0.3"/>
  <cols>
    <col min="2" max="2" width="11" customWidth="1"/>
    <col min="3" max="3" width="7.5546875" customWidth="1"/>
    <col min="5" max="5" width="11" bestFit="1" customWidth="1"/>
    <col min="6" max="6" width="12" hidden="1" customWidth="1"/>
    <col min="7" max="7" width="19.109375" customWidth="1"/>
    <col min="8" max="8" width="2.33203125" hidden="1" customWidth="1"/>
    <col min="9" max="9" width="14.44140625" customWidth="1"/>
    <col min="10" max="10" width="16.33203125" customWidth="1"/>
    <col min="11" max="11" width="19.44140625" customWidth="1"/>
    <col min="12" max="12" width="10.6640625" hidden="1" customWidth="1"/>
    <col min="13" max="13" width="14.88671875" hidden="1" customWidth="1"/>
    <col min="20" max="20" width="19.109375" customWidth="1"/>
  </cols>
  <sheetData>
    <row r="2" spans="1:13" x14ac:dyDescent="0.3">
      <c r="A2" s="7"/>
      <c r="B2" s="7" t="s">
        <v>37</v>
      </c>
    </row>
    <row r="3" spans="1:13" ht="15" thickBot="1" x14ac:dyDescent="0.35"/>
    <row r="4" spans="1:13" ht="30" customHeight="1" thickTop="1" x14ac:dyDescent="0.3">
      <c r="A4" s="1" t="s">
        <v>0</v>
      </c>
      <c r="B4" s="4" t="s">
        <v>1</v>
      </c>
      <c r="C4" s="17" t="s">
        <v>2</v>
      </c>
      <c r="D4" s="22" t="s">
        <v>3</v>
      </c>
      <c r="E4" s="23" t="s">
        <v>4</v>
      </c>
      <c r="F4" s="20" t="s">
        <v>5</v>
      </c>
      <c r="G4" s="1" t="s">
        <v>4</v>
      </c>
      <c r="H4" s="1" t="s">
        <v>6</v>
      </c>
      <c r="I4" s="4" t="s">
        <v>24</v>
      </c>
      <c r="J4" s="4" t="s">
        <v>24</v>
      </c>
      <c r="K4" s="4" t="s">
        <v>7</v>
      </c>
      <c r="L4" s="4" t="s">
        <v>8</v>
      </c>
      <c r="M4" s="4" t="s">
        <v>9</v>
      </c>
    </row>
    <row r="5" spans="1:13" x14ac:dyDescent="0.3">
      <c r="A5" s="2"/>
      <c r="B5" s="2" t="s">
        <v>25</v>
      </c>
      <c r="C5" s="18" t="s">
        <v>25</v>
      </c>
      <c r="D5" s="24" t="s">
        <v>26</v>
      </c>
      <c r="E5" s="25" t="s">
        <v>27</v>
      </c>
      <c r="F5" s="21" t="s">
        <v>10</v>
      </c>
      <c r="G5" s="2" t="s">
        <v>28</v>
      </c>
      <c r="H5" s="2" t="s">
        <v>10</v>
      </c>
      <c r="I5" s="2" t="s">
        <v>29</v>
      </c>
      <c r="J5" s="2" t="s">
        <v>30</v>
      </c>
      <c r="K5" s="2" t="s">
        <v>31</v>
      </c>
      <c r="L5" s="2" t="s">
        <v>11</v>
      </c>
      <c r="M5" s="2" t="s">
        <v>12</v>
      </c>
    </row>
    <row r="6" spans="1:13" x14ac:dyDescent="0.3">
      <c r="A6" s="2" t="s">
        <v>13</v>
      </c>
      <c r="B6" s="2">
        <v>6</v>
      </c>
      <c r="C6" s="19">
        <v>1210</v>
      </c>
      <c r="D6" s="26">
        <v>0</v>
      </c>
      <c r="E6" s="27">
        <v>0</v>
      </c>
      <c r="F6" s="21">
        <v>600</v>
      </c>
      <c r="G6" s="15">
        <f>(E6*C6)/1000</f>
        <v>0</v>
      </c>
      <c r="H6" s="2">
        <v>2400</v>
      </c>
      <c r="I6" s="2">
        <v>1.05</v>
      </c>
      <c r="J6" s="2">
        <f>(45000*I6)/100</f>
        <v>472.5</v>
      </c>
      <c r="K6" s="13" t="e">
        <f>J6/G6</f>
        <v>#DIV/0!</v>
      </c>
      <c r="L6" s="3"/>
      <c r="M6" s="3"/>
    </row>
    <row r="7" spans="1:13" x14ac:dyDescent="0.3">
      <c r="A7" s="2" t="s">
        <v>14</v>
      </c>
      <c r="B7" s="2">
        <v>6</v>
      </c>
      <c r="C7" s="19">
        <v>1055</v>
      </c>
      <c r="D7" s="26">
        <v>0</v>
      </c>
      <c r="E7" s="27">
        <v>0</v>
      </c>
      <c r="F7" s="21">
        <v>600</v>
      </c>
      <c r="G7" s="15">
        <f t="shared" ref="G7:G14" si="0">(E7*C7)/1000</f>
        <v>0</v>
      </c>
      <c r="H7" s="2">
        <v>2400</v>
      </c>
      <c r="I7" s="2">
        <v>4.96</v>
      </c>
      <c r="J7" s="2">
        <f t="shared" ref="J7:J14" si="1">(45000*I7)/100</f>
        <v>2232</v>
      </c>
      <c r="K7" s="13" t="e">
        <f t="shared" ref="K7:K14" si="2">J7/G7</f>
        <v>#DIV/0!</v>
      </c>
      <c r="L7" s="3"/>
      <c r="M7" s="3"/>
    </row>
    <row r="8" spans="1:13" x14ac:dyDescent="0.3">
      <c r="A8" s="2" t="s">
        <v>14</v>
      </c>
      <c r="B8" s="2">
        <v>6</v>
      </c>
      <c r="C8" s="19">
        <v>1155</v>
      </c>
      <c r="D8" s="26">
        <v>0</v>
      </c>
      <c r="E8" s="27">
        <v>0</v>
      </c>
      <c r="F8" s="21">
        <v>600</v>
      </c>
      <c r="G8" s="15">
        <f t="shared" si="0"/>
        <v>0</v>
      </c>
      <c r="H8" s="2">
        <v>2400</v>
      </c>
      <c r="I8" s="2">
        <v>14.96</v>
      </c>
      <c r="J8" s="2">
        <f t="shared" si="1"/>
        <v>6732</v>
      </c>
      <c r="K8" s="13" t="e">
        <f t="shared" si="2"/>
        <v>#DIV/0!</v>
      </c>
      <c r="L8" s="3"/>
      <c r="M8" s="3"/>
    </row>
    <row r="9" spans="1:13" x14ac:dyDescent="0.3">
      <c r="A9" s="2" t="s">
        <v>14</v>
      </c>
      <c r="B9" s="2">
        <v>6</v>
      </c>
      <c r="C9" s="19">
        <v>1345</v>
      </c>
      <c r="D9" s="26">
        <v>0</v>
      </c>
      <c r="E9" s="27">
        <v>0</v>
      </c>
      <c r="F9" s="21">
        <v>600</v>
      </c>
      <c r="G9" s="15">
        <f t="shared" si="0"/>
        <v>0</v>
      </c>
      <c r="H9" s="2">
        <v>2400</v>
      </c>
      <c r="I9" s="2">
        <v>5.43</v>
      </c>
      <c r="J9" s="2">
        <f t="shared" si="1"/>
        <v>2443.5</v>
      </c>
      <c r="K9" s="13" t="e">
        <f t="shared" si="2"/>
        <v>#DIV/0!</v>
      </c>
      <c r="L9" s="3"/>
      <c r="M9" s="3"/>
    </row>
    <row r="10" spans="1:13" x14ac:dyDescent="0.3">
      <c r="A10" s="2" t="s">
        <v>15</v>
      </c>
      <c r="B10" s="2">
        <v>6</v>
      </c>
      <c r="C10" s="19">
        <v>1210</v>
      </c>
      <c r="D10" s="26">
        <v>0</v>
      </c>
      <c r="E10" s="27">
        <v>0</v>
      </c>
      <c r="F10" s="21">
        <v>600</v>
      </c>
      <c r="G10" s="15">
        <f t="shared" si="0"/>
        <v>0</v>
      </c>
      <c r="H10" s="2">
        <v>2400</v>
      </c>
      <c r="I10" s="2">
        <v>9.42</v>
      </c>
      <c r="J10" s="2">
        <f t="shared" si="1"/>
        <v>4239</v>
      </c>
      <c r="K10" s="13" t="e">
        <f t="shared" si="2"/>
        <v>#DIV/0!</v>
      </c>
      <c r="L10" s="3"/>
      <c r="M10" s="3"/>
    </row>
    <row r="11" spans="1:13" x14ac:dyDescent="0.3">
      <c r="A11" s="2" t="s">
        <v>16</v>
      </c>
      <c r="B11" s="2">
        <v>6</v>
      </c>
      <c r="C11" s="19">
        <v>1155</v>
      </c>
      <c r="D11" s="26">
        <v>0</v>
      </c>
      <c r="E11" s="27">
        <v>0</v>
      </c>
      <c r="F11" s="21">
        <v>600</v>
      </c>
      <c r="G11" s="15">
        <f t="shared" si="0"/>
        <v>0</v>
      </c>
      <c r="H11" s="2">
        <v>2400</v>
      </c>
      <c r="I11" s="2">
        <v>18.25</v>
      </c>
      <c r="J11" s="2">
        <f t="shared" si="1"/>
        <v>8212.5</v>
      </c>
      <c r="K11" s="13" t="e">
        <f t="shared" si="2"/>
        <v>#DIV/0!</v>
      </c>
      <c r="L11" s="3"/>
      <c r="M11" s="3"/>
    </row>
    <row r="12" spans="1:13" x14ac:dyDescent="0.3">
      <c r="A12" s="2" t="s">
        <v>16</v>
      </c>
      <c r="B12" s="2">
        <v>6</v>
      </c>
      <c r="C12" s="19">
        <v>1345</v>
      </c>
      <c r="D12" s="26">
        <v>0</v>
      </c>
      <c r="E12" s="27">
        <v>0</v>
      </c>
      <c r="F12" s="21">
        <v>600</v>
      </c>
      <c r="G12" s="15">
        <f t="shared" si="0"/>
        <v>0</v>
      </c>
      <c r="H12" s="2">
        <v>2400</v>
      </c>
      <c r="I12" s="2">
        <v>13.35</v>
      </c>
      <c r="J12" s="2">
        <f t="shared" si="1"/>
        <v>6007.5</v>
      </c>
      <c r="K12" s="13" t="e">
        <f t="shared" si="2"/>
        <v>#DIV/0!</v>
      </c>
      <c r="L12" s="3"/>
      <c r="M12" s="3"/>
    </row>
    <row r="13" spans="1:13" x14ac:dyDescent="0.3">
      <c r="A13" s="2" t="s">
        <v>17</v>
      </c>
      <c r="B13" s="2">
        <v>6</v>
      </c>
      <c r="C13" s="19">
        <v>1260</v>
      </c>
      <c r="D13" s="26">
        <v>0</v>
      </c>
      <c r="E13" s="27">
        <v>0</v>
      </c>
      <c r="F13" s="21">
        <v>600</v>
      </c>
      <c r="G13" s="15">
        <f t="shared" si="0"/>
        <v>0</v>
      </c>
      <c r="H13" s="2">
        <v>2400</v>
      </c>
      <c r="I13" s="2">
        <v>21.72</v>
      </c>
      <c r="J13" s="2">
        <f>(45000*I13)/100</f>
        <v>9774</v>
      </c>
      <c r="K13" s="13" t="e">
        <f>J13/G13</f>
        <v>#DIV/0!</v>
      </c>
      <c r="L13" s="3"/>
      <c r="M13" s="3"/>
    </row>
    <row r="14" spans="1:13" ht="15" thickBot="1" x14ac:dyDescent="0.35">
      <c r="A14" s="2" t="s">
        <v>18</v>
      </c>
      <c r="B14" s="2">
        <v>6</v>
      </c>
      <c r="C14" s="19">
        <v>1260</v>
      </c>
      <c r="D14" s="28">
        <v>0</v>
      </c>
      <c r="E14" s="29">
        <v>0</v>
      </c>
      <c r="F14" s="21">
        <v>600</v>
      </c>
      <c r="G14" s="15">
        <f t="shared" si="0"/>
        <v>0</v>
      </c>
      <c r="H14" s="2">
        <v>2400</v>
      </c>
      <c r="I14" s="2">
        <v>10.86</v>
      </c>
      <c r="J14" s="2">
        <f t="shared" si="1"/>
        <v>4887</v>
      </c>
      <c r="K14" s="13" t="e">
        <f t="shared" si="2"/>
        <v>#DIV/0!</v>
      </c>
      <c r="L14" s="3"/>
      <c r="M14" s="3"/>
    </row>
    <row r="15" spans="1:13" ht="15" thickTop="1" x14ac:dyDescent="0.3">
      <c r="G15" s="8" t="s">
        <v>22</v>
      </c>
      <c r="I15" s="5">
        <f>SUM(I6:I14)</f>
        <v>100</v>
      </c>
      <c r="J15" s="12">
        <f>SUM(J6:J14)</f>
        <v>45000</v>
      </c>
      <c r="K15" s="14" t="e">
        <f>SUM(K6:K14)</f>
        <v>#DIV/0!</v>
      </c>
    </row>
    <row r="17" spans="1:16" x14ac:dyDescent="0.3">
      <c r="E17" s="6" t="s">
        <v>23</v>
      </c>
      <c r="G17">
        <v>6804</v>
      </c>
      <c r="I17" t="s">
        <v>21</v>
      </c>
    </row>
    <row r="18" spans="1:16" ht="18" x14ac:dyDescent="0.35">
      <c r="E18" s="10" t="s">
        <v>19</v>
      </c>
      <c r="G18" s="11" t="e">
        <f>K15/G17</f>
        <v>#DIV/0!</v>
      </c>
      <c r="I18" s="9" t="s">
        <v>20</v>
      </c>
      <c r="L18" s="9"/>
      <c r="M18" s="9"/>
      <c r="O18" s="9"/>
      <c r="P18" s="9"/>
    </row>
    <row r="19" spans="1:16" ht="15" thickBot="1" x14ac:dyDescent="0.35"/>
    <row r="20" spans="1:16" ht="15.6" thickTop="1" thickBot="1" x14ac:dyDescent="0.35">
      <c r="D20" s="30"/>
      <c r="E20" s="31"/>
      <c r="G20" s="16" t="s">
        <v>32</v>
      </c>
    </row>
    <row r="21" spans="1:16" ht="15" thickTop="1" x14ac:dyDescent="0.3">
      <c r="A21" s="7"/>
    </row>
    <row r="22" spans="1:16" x14ac:dyDescent="0.3">
      <c r="A22" s="7"/>
    </row>
    <row r="23" spans="1:16" x14ac:dyDescent="0.3">
      <c r="A23" s="7"/>
      <c r="B23" s="7" t="s">
        <v>35</v>
      </c>
      <c r="J23" s="7" t="s">
        <v>36</v>
      </c>
    </row>
    <row r="24" spans="1:16" ht="15" thickBot="1" x14ac:dyDescent="0.35">
      <c r="A24" s="7"/>
    </row>
    <row r="25" spans="1:16" ht="29.4" thickTop="1" x14ac:dyDescent="0.3">
      <c r="A25" s="1" t="s">
        <v>0</v>
      </c>
      <c r="B25" s="4" t="s">
        <v>1</v>
      </c>
      <c r="C25" s="17" t="s">
        <v>2</v>
      </c>
      <c r="D25" s="22" t="s">
        <v>3</v>
      </c>
      <c r="E25" s="23" t="s">
        <v>4</v>
      </c>
      <c r="F25" s="20" t="s">
        <v>5</v>
      </c>
      <c r="G25" s="1" t="s">
        <v>4</v>
      </c>
      <c r="H25" s="1" t="s">
        <v>6</v>
      </c>
      <c r="I25" s="4" t="s">
        <v>24</v>
      </c>
      <c r="J25" s="4" t="s">
        <v>24</v>
      </c>
      <c r="K25" s="4" t="s">
        <v>7</v>
      </c>
    </row>
    <row r="26" spans="1:16" x14ac:dyDescent="0.3">
      <c r="A26" s="2"/>
      <c r="B26" s="2" t="s">
        <v>25</v>
      </c>
      <c r="C26" s="18" t="s">
        <v>25</v>
      </c>
      <c r="D26" s="24" t="s">
        <v>26</v>
      </c>
      <c r="E26" s="25" t="s">
        <v>27</v>
      </c>
      <c r="F26" s="21" t="s">
        <v>10</v>
      </c>
      <c r="G26" s="2" t="s">
        <v>28</v>
      </c>
      <c r="H26" s="2" t="s">
        <v>10</v>
      </c>
      <c r="I26" s="2" t="s">
        <v>29</v>
      </c>
      <c r="J26" s="2" t="s">
        <v>30</v>
      </c>
      <c r="K26" s="2" t="s">
        <v>31</v>
      </c>
    </row>
    <row r="27" spans="1:16" x14ac:dyDescent="0.3">
      <c r="A27" s="2" t="s">
        <v>33</v>
      </c>
      <c r="B27" s="2">
        <v>5</v>
      </c>
      <c r="C27" s="19">
        <v>1210</v>
      </c>
      <c r="D27" s="26">
        <v>0</v>
      </c>
      <c r="E27" s="27">
        <v>0</v>
      </c>
      <c r="F27" s="21">
        <v>600</v>
      </c>
      <c r="G27" s="15">
        <f>(E27*C27)/1000</f>
        <v>0</v>
      </c>
      <c r="H27" s="2">
        <v>2400</v>
      </c>
      <c r="I27" s="2"/>
      <c r="J27" s="2">
        <v>2000</v>
      </c>
      <c r="K27" s="13" t="e">
        <f>J27/G27</f>
        <v>#DIV/0!</v>
      </c>
    </row>
    <row r="28" spans="1:16" x14ac:dyDescent="0.3">
      <c r="A28" s="2" t="s">
        <v>33</v>
      </c>
      <c r="B28" s="2">
        <v>5</v>
      </c>
      <c r="C28" s="19">
        <v>1345</v>
      </c>
      <c r="D28" s="26">
        <v>0</v>
      </c>
      <c r="E28" s="27">
        <v>0</v>
      </c>
      <c r="F28" s="21">
        <v>600</v>
      </c>
      <c r="G28" s="15">
        <f t="shared" ref="G28" si="3">(E28*C28)/1000</f>
        <v>0</v>
      </c>
      <c r="H28" s="2">
        <v>2400</v>
      </c>
      <c r="I28" s="2"/>
      <c r="J28" s="2">
        <v>2000</v>
      </c>
      <c r="K28" s="13" t="e">
        <f t="shared" ref="K28" si="4">J28/G28</f>
        <v>#DIV/0!</v>
      </c>
    </row>
    <row r="29" spans="1:16" x14ac:dyDescent="0.3">
      <c r="A29" s="2" t="s">
        <v>34</v>
      </c>
      <c r="B29" s="2">
        <v>5</v>
      </c>
      <c r="C29" s="19">
        <v>1210</v>
      </c>
      <c r="D29" s="26">
        <v>0</v>
      </c>
      <c r="E29" s="27">
        <v>0</v>
      </c>
      <c r="F29" s="21">
        <v>600</v>
      </c>
      <c r="G29" s="15">
        <f>(E29*C29)/1000</f>
        <v>0</v>
      </c>
      <c r="H29" s="2">
        <v>2400</v>
      </c>
      <c r="I29" s="2"/>
      <c r="J29" s="2">
        <v>2000</v>
      </c>
      <c r="K29" s="13" t="e">
        <f>J29/G29</f>
        <v>#DIV/0!</v>
      </c>
    </row>
    <row r="30" spans="1:16" x14ac:dyDescent="0.3">
      <c r="A30" s="2" t="s">
        <v>34</v>
      </c>
      <c r="B30" s="2">
        <v>5</v>
      </c>
      <c r="C30" s="19">
        <v>1345</v>
      </c>
      <c r="D30" s="26">
        <v>0</v>
      </c>
      <c r="E30" s="27">
        <v>0</v>
      </c>
      <c r="F30" s="21">
        <v>600</v>
      </c>
      <c r="G30" s="15">
        <f t="shared" ref="G30" si="5">(E30*C30)/1000</f>
        <v>0</v>
      </c>
      <c r="H30" s="2">
        <v>2400</v>
      </c>
      <c r="I30" s="2"/>
      <c r="J30" s="2">
        <v>2000</v>
      </c>
      <c r="K30" s="13" t="e">
        <f t="shared" ref="K30" si="6">J30/G30</f>
        <v>#DIV/0!</v>
      </c>
    </row>
    <row r="31" spans="1:16" x14ac:dyDescent="0.3">
      <c r="A31" s="7"/>
    </row>
    <row r="32" spans="1:16" ht="15" thickBot="1" x14ac:dyDescent="0.35">
      <c r="A32" s="7"/>
    </row>
    <row r="33" spans="1:13" ht="15.6" thickTop="1" thickBot="1" x14ac:dyDescent="0.35">
      <c r="A33" s="7"/>
      <c r="D33" s="30"/>
      <c r="E33" s="31"/>
      <c r="G33" s="16" t="s">
        <v>32</v>
      </c>
    </row>
    <row r="34" spans="1:13" ht="15" thickTop="1" x14ac:dyDescent="0.3">
      <c r="A34" s="7"/>
    </row>
    <row r="35" spans="1:13" x14ac:dyDescent="0.3">
      <c r="A35" s="7"/>
    </row>
    <row r="36" spans="1:13" x14ac:dyDescent="0.3">
      <c r="A36" s="7"/>
      <c r="B36" s="7" t="s">
        <v>37</v>
      </c>
    </row>
    <row r="37" spans="1:13" ht="15" thickBot="1" x14ac:dyDescent="0.35"/>
    <row r="38" spans="1:13" ht="29.4" thickTop="1" x14ac:dyDescent="0.3">
      <c r="A38" s="1" t="s">
        <v>0</v>
      </c>
      <c r="B38" s="4" t="s">
        <v>1</v>
      </c>
      <c r="C38" s="17" t="s">
        <v>2</v>
      </c>
      <c r="D38" s="22" t="s">
        <v>3</v>
      </c>
      <c r="E38" s="23" t="s">
        <v>4</v>
      </c>
      <c r="F38" s="20" t="s">
        <v>5</v>
      </c>
      <c r="G38" s="1" t="s">
        <v>4</v>
      </c>
      <c r="H38" s="1" t="s">
        <v>6</v>
      </c>
      <c r="I38" s="4" t="s">
        <v>24</v>
      </c>
      <c r="J38" s="4" t="s">
        <v>24</v>
      </c>
      <c r="K38" s="4" t="s">
        <v>7</v>
      </c>
      <c r="L38" s="4" t="s">
        <v>8</v>
      </c>
      <c r="M38" s="4" t="s">
        <v>9</v>
      </c>
    </row>
    <row r="39" spans="1:13" x14ac:dyDescent="0.3">
      <c r="A39" s="2"/>
      <c r="B39" s="2" t="s">
        <v>25</v>
      </c>
      <c r="C39" s="18" t="s">
        <v>25</v>
      </c>
      <c r="D39" s="24" t="s">
        <v>26</v>
      </c>
      <c r="E39" s="25" t="s">
        <v>27</v>
      </c>
      <c r="F39" s="21" t="s">
        <v>10</v>
      </c>
      <c r="G39" s="2" t="s">
        <v>28</v>
      </c>
      <c r="H39" s="2" t="s">
        <v>10</v>
      </c>
      <c r="I39" s="2" t="s">
        <v>29</v>
      </c>
      <c r="J39" s="2" t="s">
        <v>30</v>
      </c>
      <c r="K39" s="2" t="s">
        <v>31</v>
      </c>
      <c r="L39" s="2" t="s">
        <v>11</v>
      </c>
      <c r="M39" s="2" t="s">
        <v>12</v>
      </c>
    </row>
    <row r="40" spans="1:13" x14ac:dyDescent="0.3">
      <c r="A40" s="2" t="s">
        <v>13</v>
      </c>
      <c r="B40" s="2">
        <v>4.5</v>
      </c>
      <c r="C40" s="19">
        <v>1210</v>
      </c>
      <c r="D40" s="26">
        <v>0</v>
      </c>
      <c r="E40" s="27">
        <v>0</v>
      </c>
      <c r="F40" s="21">
        <v>600</v>
      </c>
      <c r="G40" s="15">
        <f>(E40*C40)/1000</f>
        <v>0</v>
      </c>
      <c r="H40" s="2">
        <v>2400</v>
      </c>
      <c r="I40" s="2">
        <v>1.05</v>
      </c>
      <c r="J40" s="2">
        <f>(45000*I40)/100</f>
        <v>472.5</v>
      </c>
      <c r="K40" s="13" t="e">
        <f>J40/G40</f>
        <v>#DIV/0!</v>
      </c>
      <c r="L40" s="3"/>
      <c r="M40" s="3"/>
    </row>
    <row r="41" spans="1:13" x14ac:dyDescent="0.3">
      <c r="A41" s="2" t="s">
        <v>14</v>
      </c>
      <c r="B41" s="2">
        <v>4.5</v>
      </c>
      <c r="C41" s="19">
        <v>1055</v>
      </c>
      <c r="D41" s="26">
        <v>0</v>
      </c>
      <c r="E41" s="27">
        <v>0</v>
      </c>
      <c r="F41" s="21">
        <v>600</v>
      </c>
      <c r="G41" s="15">
        <f t="shared" ref="G41:G48" si="7">(E41*C41)/1000</f>
        <v>0</v>
      </c>
      <c r="H41" s="2">
        <v>2400</v>
      </c>
      <c r="I41" s="2">
        <v>4.96</v>
      </c>
      <c r="J41" s="2">
        <f t="shared" ref="J41:J46" si="8">(45000*I41)/100</f>
        <v>2232</v>
      </c>
      <c r="K41" s="13" t="e">
        <f t="shared" ref="K41:K46" si="9">J41/G41</f>
        <v>#DIV/0!</v>
      </c>
      <c r="L41" s="3"/>
      <c r="M41" s="3"/>
    </row>
    <row r="42" spans="1:13" x14ac:dyDescent="0.3">
      <c r="A42" s="2" t="s">
        <v>14</v>
      </c>
      <c r="B42" s="2">
        <v>4.5</v>
      </c>
      <c r="C42" s="19">
        <v>1155</v>
      </c>
      <c r="D42" s="26">
        <v>0</v>
      </c>
      <c r="E42" s="27">
        <v>0</v>
      </c>
      <c r="F42" s="21">
        <v>600</v>
      </c>
      <c r="G42" s="15">
        <f t="shared" si="7"/>
        <v>0</v>
      </c>
      <c r="H42" s="2">
        <v>2400</v>
      </c>
      <c r="I42" s="2">
        <v>14.96</v>
      </c>
      <c r="J42" s="2">
        <f t="shared" si="8"/>
        <v>6732</v>
      </c>
      <c r="K42" s="13" t="e">
        <f t="shared" si="9"/>
        <v>#DIV/0!</v>
      </c>
      <c r="L42" s="3"/>
      <c r="M42" s="3"/>
    </row>
    <row r="43" spans="1:13" x14ac:dyDescent="0.3">
      <c r="A43" s="2" t="s">
        <v>14</v>
      </c>
      <c r="B43" s="2">
        <v>4.5</v>
      </c>
      <c r="C43" s="19">
        <v>1345</v>
      </c>
      <c r="D43" s="26">
        <v>0</v>
      </c>
      <c r="E43" s="27">
        <v>0</v>
      </c>
      <c r="F43" s="21">
        <v>600</v>
      </c>
      <c r="G43" s="15">
        <f t="shared" si="7"/>
        <v>0</v>
      </c>
      <c r="H43" s="2">
        <v>2400</v>
      </c>
      <c r="I43" s="2">
        <v>5.43</v>
      </c>
      <c r="J43" s="2">
        <f t="shared" si="8"/>
        <v>2443.5</v>
      </c>
      <c r="K43" s="13" t="e">
        <f t="shared" si="9"/>
        <v>#DIV/0!</v>
      </c>
      <c r="L43" s="3"/>
      <c r="M43" s="3"/>
    </row>
    <row r="44" spans="1:13" x14ac:dyDescent="0.3">
      <c r="A44" s="2" t="s">
        <v>15</v>
      </c>
      <c r="B44" s="2">
        <v>4.5</v>
      </c>
      <c r="C44" s="19">
        <v>1210</v>
      </c>
      <c r="D44" s="26">
        <v>0</v>
      </c>
      <c r="E44" s="27">
        <v>0</v>
      </c>
      <c r="F44" s="21">
        <v>600</v>
      </c>
      <c r="G44" s="15">
        <f t="shared" si="7"/>
        <v>0</v>
      </c>
      <c r="H44" s="2">
        <v>2400</v>
      </c>
      <c r="I44" s="2">
        <v>9.42</v>
      </c>
      <c r="J44" s="2">
        <f t="shared" si="8"/>
        <v>4239</v>
      </c>
      <c r="K44" s="13" t="e">
        <f t="shared" si="9"/>
        <v>#DIV/0!</v>
      </c>
      <c r="L44" s="3"/>
      <c r="M44" s="3"/>
    </row>
    <row r="45" spans="1:13" x14ac:dyDescent="0.3">
      <c r="A45" s="2" t="s">
        <v>16</v>
      </c>
      <c r="B45" s="2">
        <v>4.5</v>
      </c>
      <c r="C45" s="19">
        <v>1155</v>
      </c>
      <c r="D45" s="26">
        <v>0</v>
      </c>
      <c r="E45" s="27">
        <v>0</v>
      </c>
      <c r="F45" s="21">
        <v>600</v>
      </c>
      <c r="G45" s="15">
        <f t="shared" si="7"/>
        <v>0</v>
      </c>
      <c r="H45" s="2">
        <v>2400</v>
      </c>
      <c r="I45" s="2">
        <v>18.25</v>
      </c>
      <c r="J45" s="2">
        <f t="shared" si="8"/>
        <v>8212.5</v>
      </c>
      <c r="K45" s="13" t="e">
        <f t="shared" si="9"/>
        <v>#DIV/0!</v>
      </c>
      <c r="L45" s="3"/>
      <c r="M45" s="3"/>
    </row>
    <row r="46" spans="1:13" x14ac:dyDescent="0.3">
      <c r="A46" s="2" t="s">
        <v>16</v>
      </c>
      <c r="B46" s="2">
        <v>4.5</v>
      </c>
      <c r="C46" s="19">
        <v>1345</v>
      </c>
      <c r="D46" s="26">
        <v>0</v>
      </c>
      <c r="E46" s="27">
        <v>0</v>
      </c>
      <c r="F46" s="21">
        <v>600</v>
      </c>
      <c r="G46" s="15">
        <f t="shared" si="7"/>
        <v>0</v>
      </c>
      <c r="H46" s="2">
        <v>2400</v>
      </c>
      <c r="I46" s="2">
        <v>13.35</v>
      </c>
      <c r="J46" s="2">
        <f t="shared" si="8"/>
        <v>6007.5</v>
      </c>
      <c r="K46" s="13" t="e">
        <f t="shared" si="9"/>
        <v>#DIV/0!</v>
      </c>
      <c r="L46" s="3"/>
      <c r="M46" s="3"/>
    </row>
    <row r="47" spans="1:13" x14ac:dyDescent="0.3">
      <c r="A47" s="2" t="s">
        <v>17</v>
      </c>
      <c r="B47" s="2">
        <v>4.5</v>
      </c>
      <c r="C47" s="19">
        <v>1260</v>
      </c>
      <c r="D47" s="26">
        <v>0</v>
      </c>
      <c r="E47" s="27">
        <v>0</v>
      </c>
      <c r="F47" s="21">
        <v>600</v>
      </c>
      <c r="G47" s="15">
        <f t="shared" si="7"/>
        <v>0</v>
      </c>
      <c r="H47" s="2">
        <v>2400</v>
      </c>
      <c r="I47" s="2">
        <v>21.72</v>
      </c>
      <c r="J47" s="2">
        <f>(45000*I47)/100</f>
        <v>9774</v>
      </c>
      <c r="K47" s="13" t="e">
        <f>J47/G47</f>
        <v>#DIV/0!</v>
      </c>
      <c r="L47" s="3"/>
      <c r="M47" s="3"/>
    </row>
    <row r="48" spans="1:13" ht="15" thickBot="1" x14ac:dyDescent="0.35">
      <c r="A48" s="2" t="s">
        <v>18</v>
      </c>
      <c r="B48" s="2">
        <v>4.5</v>
      </c>
      <c r="C48" s="19">
        <v>1260</v>
      </c>
      <c r="D48" s="28">
        <v>0</v>
      </c>
      <c r="E48" s="29">
        <v>0</v>
      </c>
      <c r="F48" s="21">
        <v>600</v>
      </c>
      <c r="G48" s="15">
        <f t="shared" si="7"/>
        <v>0</v>
      </c>
      <c r="H48" s="2">
        <v>2400</v>
      </c>
      <c r="I48" s="2">
        <v>10.86</v>
      </c>
      <c r="J48" s="2">
        <f t="shared" ref="J48" si="10">(45000*I48)/100</f>
        <v>4887</v>
      </c>
      <c r="K48" s="13" t="e">
        <f t="shared" ref="K48" si="11">J48/G48</f>
        <v>#DIV/0!</v>
      </c>
      <c r="L48" s="3"/>
      <c r="M48" s="3"/>
    </row>
    <row r="49" spans="1:15" ht="15" thickTop="1" x14ac:dyDescent="0.3">
      <c r="G49" s="8" t="s">
        <v>22</v>
      </c>
      <c r="I49" s="5">
        <f>SUM(I40:I48)</f>
        <v>100</v>
      </c>
      <c r="J49" s="12">
        <f>SUM(J40:J48)</f>
        <v>45000</v>
      </c>
      <c r="K49" s="14" t="e">
        <f>SUM(K40:K48)</f>
        <v>#DIV/0!</v>
      </c>
    </row>
    <row r="51" spans="1:15" x14ac:dyDescent="0.3">
      <c r="E51" s="6" t="s">
        <v>23</v>
      </c>
      <c r="G51">
        <v>6804</v>
      </c>
      <c r="I51" t="s">
        <v>21</v>
      </c>
    </row>
    <row r="52" spans="1:15" ht="18" x14ac:dyDescent="0.35">
      <c r="E52" s="10" t="s">
        <v>19</v>
      </c>
      <c r="G52" s="11" t="e">
        <f>K49/G51</f>
        <v>#DIV/0!</v>
      </c>
      <c r="I52" s="9" t="s">
        <v>20</v>
      </c>
      <c r="L52" s="9"/>
      <c r="M52" s="9"/>
      <c r="O52" s="9"/>
    </row>
    <row r="53" spans="1:15" ht="15" thickBot="1" x14ac:dyDescent="0.35"/>
    <row r="54" spans="1:15" ht="15.6" thickTop="1" thickBot="1" x14ac:dyDescent="0.35">
      <c r="D54" s="30"/>
      <c r="E54" s="31"/>
      <c r="G54" s="16" t="s">
        <v>32</v>
      </c>
    </row>
    <row r="55" spans="1:15" ht="15" thickTop="1" x14ac:dyDescent="0.3">
      <c r="A55" s="7"/>
    </row>
    <row r="56" spans="1:15" x14ac:dyDescent="0.3">
      <c r="A56" s="7"/>
    </row>
    <row r="57" spans="1:15" x14ac:dyDescent="0.3">
      <c r="A57" s="7"/>
    </row>
    <row r="58" spans="1:15" x14ac:dyDescent="0.3">
      <c r="A58" s="7"/>
    </row>
    <row r="59" spans="1:15" x14ac:dyDescent="0.3">
      <c r="A59" s="7"/>
    </row>
    <row r="60" spans="1:15" x14ac:dyDescent="0.3">
      <c r="A60" s="7"/>
    </row>
    <row r="61" spans="1:15" x14ac:dyDescent="0.3">
      <c r="A61" s="7"/>
    </row>
    <row r="62" spans="1:15" x14ac:dyDescent="0.3">
      <c r="A62" s="7"/>
    </row>
    <row r="63" spans="1:15" x14ac:dyDescent="0.3">
      <c r="A63" s="7"/>
    </row>
    <row r="64" spans="1:15" x14ac:dyDescent="0.3">
      <c r="A64" s="7"/>
    </row>
    <row r="65" spans="1:1" x14ac:dyDescent="0.3">
      <c r="A65" s="7"/>
    </row>
    <row r="66" spans="1:1" x14ac:dyDescent="0.3">
      <c r="A66" s="7"/>
    </row>
    <row r="67" spans="1:1" x14ac:dyDescent="0.3">
      <c r="A67" s="7"/>
    </row>
    <row r="68" spans="1:1" x14ac:dyDescent="0.3">
      <c r="A68" s="7"/>
    </row>
    <row r="69" spans="1:1" x14ac:dyDescent="0.3">
      <c r="A69" s="7"/>
    </row>
    <row r="70" spans="1:1" x14ac:dyDescent="0.3">
      <c r="A70" s="7"/>
    </row>
    <row r="71" spans="1:1" x14ac:dyDescent="0.3">
      <c r="A71" s="7"/>
    </row>
    <row r="72" spans="1:1" x14ac:dyDescent="0.3">
      <c r="A72" s="7"/>
    </row>
    <row r="73" spans="1:1" x14ac:dyDescent="0.3">
      <c r="A73" s="7"/>
    </row>
    <row r="74" spans="1:1" x14ac:dyDescent="0.3">
      <c r="A74" s="7"/>
    </row>
    <row r="75" spans="1:1" x14ac:dyDescent="0.3">
      <c r="A75" s="7"/>
    </row>
    <row r="76" spans="1:1" x14ac:dyDescent="0.3">
      <c r="A76" s="7"/>
    </row>
    <row r="77" spans="1:1" x14ac:dyDescent="0.3">
      <c r="A77" s="7"/>
    </row>
    <row r="78" spans="1:1" x14ac:dyDescent="0.3">
      <c r="A78" s="7"/>
    </row>
    <row r="79" spans="1:1" x14ac:dyDescent="0.3">
      <c r="A79" s="7"/>
    </row>
    <row r="80" spans="1:1" x14ac:dyDescent="0.3">
      <c r="A80" s="7"/>
    </row>
    <row r="81" spans="1:1" x14ac:dyDescent="0.3">
      <c r="A81" s="7"/>
    </row>
    <row r="82" spans="1:1" x14ac:dyDescent="0.3">
      <c r="A82" s="7"/>
    </row>
    <row r="83" spans="1:1" x14ac:dyDescent="0.3">
      <c r="A83" s="7"/>
    </row>
    <row r="84" spans="1:1" x14ac:dyDescent="0.3">
      <c r="A84" s="7"/>
    </row>
    <row r="85" spans="1:1" x14ac:dyDescent="0.3">
      <c r="A85" s="7"/>
    </row>
    <row r="86" spans="1:1" x14ac:dyDescent="0.3">
      <c r="A86" s="7"/>
    </row>
    <row r="87" spans="1:1" x14ac:dyDescent="0.3">
      <c r="A87" s="7"/>
    </row>
    <row r="88" spans="1:1" x14ac:dyDescent="0.3">
      <c r="A88" s="7"/>
    </row>
    <row r="89" spans="1:1" x14ac:dyDescent="0.3">
      <c r="A89" s="7"/>
    </row>
    <row r="90" spans="1:1" x14ac:dyDescent="0.3">
      <c r="A90" s="7"/>
    </row>
    <row r="91" spans="1:1" x14ac:dyDescent="0.3">
      <c r="A91" s="7"/>
    </row>
    <row r="92" spans="1:1" x14ac:dyDescent="0.3">
      <c r="A92" s="7"/>
    </row>
    <row r="93" spans="1:1" x14ac:dyDescent="0.3">
      <c r="A93" s="7"/>
    </row>
    <row r="94" spans="1:1" x14ac:dyDescent="0.3">
      <c r="A94" s="7"/>
    </row>
    <row r="95" spans="1:1" x14ac:dyDescent="0.3">
      <c r="A95" s="7"/>
    </row>
    <row r="96" spans="1:1" x14ac:dyDescent="0.3">
      <c r="A96" s="7"/>
    </row>
    <row r="97" spans="1:1" x14ac:dyDescent="0.3">
      <c r="A97" s="7"/>
    </row>
    <row r="98" spans="1:1" x14ac:dyDescent="0.3">
      <c r="A98" s="7"/>
    </row>
    <row r="99" spans="1:1" x14ac:dyDescent="0.3">
      <c r="A99" s="7"/>
    </row>
    <row r="100" spans="1:1" x14ac:dyDescent="0.3">
      <c r="A100" s="7"/>
    </row>
    <row r="101" spans="1:1" x14ac:dyDescent="0.3">
      <c r="A101" s="7"/>
    </row>
    <row r="102" spans="1:1" x14ac:dyDescent="0.3">
      <c r="A102" s="7"/>
    </row>
    <row r="103" spans="1:1" x14ac:dyDescent="0.3">
      <c r="A103" s="7"/>
    </row>
    <row r="104" spans="1:1" x14ac:dyDescent="0.3">
      <c r="A104" s="7"/>
    </row>
    <row r="105" spans="1:1" x14ac:dyDescent="0.3">
      <c r="A105" s="7"/>
    </row>
    <row r="106" spans="1:1" x14ac:dyDescent="0.3">
      <c r="A106" s="7"/>
    </row>
    <row r="107" spans="1:1" x14ac:dyDescent="0.3">
      <c r="A107" s="7"/>
    </row>
    <row r="108" spans="1:1" x14ac:dyDescent="0.3">
      <c r="A108" s="7"/>
    </row>
    <row r="109" spans="1:1" x14ac:dyDescent="0.3">
      <c r="A109" s="7"/>
    </row>
    <row r="110" spans="1:1" x14ac:dyDescent="0.3">
      <c r="A110" s="7"/>
    </row>
    <row r="111" spans="1:1" x14ac:dyDescent="0.3">
      <c r="A111" s="7"/>
    </row>
    <row r="112" spans="1:1" x14ac:dyDescent="0.3">
      <c r="A112" s="7"/>
    </row>
    <row r="113" spans="1:1" x14ac:dyDescent="0.3">
      <c r="A113" s="7"/>
    </row>
    <row r="114" spans="1:1" x14ac:dyDescent="0.3">
      <c r="A114" s="7"/>
    </row>
    <row r="115" spans="1:1" x14ac:dyDescent="0.3">
      <c r="A115" s="7"/>
    </row>
    <row r="116" spans="1:1" x14ac:dyDescent="0.3">
      <c r="A116" s="7"/>
    </row>
    <row r="117" spans="1:1" x14ac:dyDescent="0.3">
      <c r="A117" s="7"/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E8A20732C5766439DE611A14AD8CB07" ma:contentTypeVersion="12" ma:contentTypeDescription="Vytvoří nový dokument" ma:contentTypeScope="" ma:versionID="eb32d5278ebfa600391f074f82c7e27a">
  <xsd:schema xmlns:xsd="http://www.w3.org/2001/XMLSchema" xmlns:xs="http://www.w3.org/2001/XMLSchema" xmlns:p="http://schemas.microsoft.com/office/2006/metadata/properties" xmlns:ns2="14d87ee8-dabd-4110-9a84-8bff7c3c900d" xmlns:ns3="a2eebd31-0ec9-47f7-8b07-c760723f2437" targetNamespace="http://schemas.microsoft.com/office/2006/metadata/properties" ma:root="true" ma:fieldsID="602f0c2029a5031b8a256b6569622d9e" ns2:_="" ns3:_="">
    <xsd:import namespace="14d87ee8-dabd-4110-9a84-8bff7c3c900d"/>
    <xsd:import namespace="a2eebd31-0ec9-47f7-8b07-c760723f24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d87ee8-dabd-4110-9a84-8bff7c3c900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eebd31-0ec9-47f7-8b07-c760723f243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4d87ee8-dabd-4110-9a84-8bff7c3c900d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46E5D1A-9162-4B8D-ABA4-0447D50D408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4d87ee8-dabd-4110-9a84-8bff7c3c900d"/>
    <ds:schemaRef ds:uri="a2eebd31-0ec9-47f7-8b07-c760723f24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C78C1B7-3047-4CE5-AEF6-E516E4F4D005}">
  <ds:schemaRefs>
    <ds:schemaRef ds:uri="http://schemas.microsoft.com/office/2006/metadata/properties"/>
    <ds:schemaRef ds:uri="http://schemas.microsoft.com/office/infopath/2007/PartnerControls"/>
    <ds:schemaRef ds:uri="b3886af2-c3cb-4630-8b9a-f715be43eb86"/>
    <ds:schemaRef ds:uri="19de1775-3985-40a2-9f0a-c09b13a85e10"/>
    <ds:schemaRef ds:uri="14d87ee8-dabd-4110-9a84-8bff7c3c900d"/>
  </ds:schemaRefs>
</ds:datastoreItem>
</file>

<file path=customXml/itemProps3.xml><?xml version="1.0" encoding="utf-8"?>
<ds:datastoreItem xmlns:ds="http://schemas.openxmlformats.org/officeDocument/2006/customXml" ds:itemID="{A82F69DF-D8F8-4D20-9F2D-0BEE5F7F361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Product mix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Wnenk</dc:creator>
  <cp:lastModifiedBy>Jan Machara</cp:lastModifiedBy>
  <dcterms:created xsi:type="dcterms:W3CDTF">2024-07-03T12:08:25Z</dcterms:created>
  <dcterms:modified xsi:type="dcterms:W3CDTF">2024-08-05T07:36:06Z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0x010100FE8A20732C5766439DE611A14AD8CB07</vt:lpwstr>
  </property>
  <property fmtid="{D5CDD505-2E9C-101B-9397-08002B2CF9AE}" pid="3" name="MediaServiceImageTags">
    <vt:lpwstr/>
  </property>
</Properties>
</file>