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Projekty\Aktivní projekty\Modernizace zastávek\Soutěž 2 tramvajové zastávky\"/>
    </mc:Choice>
  </mc:AlternateContent>
  <bookViews>
    <workbookView xWindow="-105" yWindow="-105" windowWidth="15465" windowHeight="8310" tabRatio="951" activeTab="11"/>
  </bookViews>
  <sheets>
    <sheet name="Celkem" sheetId="16" r:id="rId1"/>
    <sheet name="Český dům" sheetId="5" r:id="rId2"/>
    <sheet name="Důl Jeremenko" sheetId="17" r:id="rId3"/>
    <sheet name="Kolonie Jeremenko" sheetId="18" r:id="rId4"/>
    <sheet name="Jubilejní kolonie" sheetId="19" r:id="rId5"/>
    <sheet name="Hulvácká" sheetId="22" r:id="rId6"/>
    <sheet name="Nové Výškovice" sheetId="23" r:id="rId7"/>
    <sheet name="Kino Luna" sheetId="4" r:id="rId8"/>
    <sheet name="Nová Ves vodárna" sheetId="25" r:id="rId9"/>
    <sheet name="Mírové náměstí" sheetId="8" r:id="rId10"/>
    <sheet name="Martinov" sheetId="26" r:id="rId11"/>
    <sheet name="Zábřeh OC" sheetId="6" r:id="rId12"/>
    <sheet name="Křižíkova" sheetId="24" r:id="rId13"/>
    <sheet name="Rodinná" sheetId="7" r:id="rId14"/>
  </sheets>
  <definedNames>
    <definedName name="_xlnm.Print_Area" localSheetId="1">'Český dům'!$B$1:$G$44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6" l="1"/>
  <c r="G9" i="25"/>
  <c r="G10" i="25"/>
  <c r="I60" i="4" l="1"/>
  <c r="I59" i="4"/>
  <c r="I58" i="4"/>
  <c r="I53" i="4"/>
  <c r="I51" i="4"/>
  <c r="I57" i="4" s="1"/>
  <c r="I48" i="4"/>
  <c r="I50" i="4" s="1"/>
  <c r="I54" i="4" l="1"/>
  <c r="I52" i="4"/>
  <c r="I55" i="4"/>
  <c r="I49" i="4"/>
  <c r="G24" i="17"/>
  <c r="G46" i="25" l="1"/>
  <c r="G47" i="25"/>
  <c r="G48" i="25"/>
  <c r="G49" i="25"/>
  <c r="G53" i="25"/>
  <c r="R57" i="5"/>
  <c r="S55" i="5"/>
  <c r="S54" i="5"/>
  <c r="R53" i="5"/>
  <c r="G13" i="25" l="1"/>
  <c r="G18" i="4"/>
  <c r="G17" i="4"/>
  <c r="G16" i="4"/>
  <c r="G14" i="7"/>
  <c r="G16" i="7"/>
  <c r="G14" i="4"/>
  <c r="G10" i="7" l="1"/>
  <c r="G11" i="7"/>
  <c r="G12" i="7"/>
  <c r="G11" i="24" l="1"/>
  <c r="G12" i="24"/>
  <c r="G13" i="24"/>
  <c r="G14" i="24"/>
  <c r="G15" i="24"/>
  <c r="G8" i="6"/>
  <c r="G9" i="6"/>
  <c r="G10" i="6"/>
  <c r="G11" i="6"/>
  <c r="G13" i="6"/>
  <c r="G14" i="6"/>
  <c r="G15" i="6"/>
  <c r="G16" i="6"/>
  <c r="G17" i="6"/>
  <c r="G18" i="6"/>
  <c r="G19" i="6"/>
  <c r="G35" i="26"/>
  <c r="G32" i="26"/>
  <c r="G31" i="26"/>
  <c r="G30" i="26"/>
  <c r="G29" i="26"/>
  <c r="G27" i="26"/>
  <c r="G26" i="26"/>
  <c r="G25" i="26"/>
  <c r="G24" i="26"/>
  <c r="G23" i="26"/>
  <c r="G22" i="26"/>
  <c r="G21" i="26"/>
  <c r="G20" i="26"/>
  <c r="G17" i="26"/>
  <c r="G14" i="26"/>
  <c r="G13" i="26"/>
  <c r="G10" i="26"/>
  <c r="G9" i="26"/>
  <c r="G8" i="26"/>
  <c r="G7" i="26"/>
  <c r="G37" i="26" l="1"/>
  <c r="G43" i="24" l="1"/>
  <c r="G42" i="24"/>
  <c r="G41" i="24"/>
  <c r="G40" i="24"/>
  <c r="G39" i="24"/>
  <c r="G35" i="24"/>
  <c r="G34" i="24"/>
  <c r="G33" i="24"/>
  <c r="G32" i="24"/>
  <c r="G31" i="24"/>
  <c r="G61" i="25" l="1"/>
  <c r="G58" i="25"/>
  <c r="G57" i="25"/>
  <c r="G56" i="25"/>
  <c r="G55" i="25"/>
  <c r="G52" i="25"/>
  <c r="G51" i="25"/>
  <c r="G50" i="25"/>
  <c r="G45" i="25"/>
  <c r="G44" i="25"/>
  <c r="G43" i="25"/>
  <c r="G40" i="25"/>
  <c r="G37" i="25"/>
  <c r="G36" i="25"/>
  <c r="G33" i="25"/>
  <c r="G32" i="25"/>
  <c r="G31" i="25"/>
  <c r="G30" i="25"/>
  <c r="G29" i="25"/>
  <c r="G25" i="25"/>
  <c r="G24" i="25"/>
  <c r="G23" i="25"/>
  <c r="G22" i="25"/>
  <c r="G21" i="25"/>
  <c r="G17" i="25"/>
  <c r="G15" i="25"/>
  <c r="G14" i="25"/>
  <c r="G12" i="25"/>
  <c r="G11" i="25"/>
  <c r="G8" i="25"/>
  <c r="G7" i="25"/>
  <c r="G6" i="25"/>
  <c r="G76" i="24"/>
  <c r="G73" i="24"/>
  <c r="G72" i="24"/>
  <c r="G71" i="24"/>
  <c r="G70" i="24"/>
  <c r="G68" i="24"/>
  <c r="G67" i="24"/>
  <c r="G66" i="24"/>
  <c r="G65" i="24"/>
  <c r="G64" i="24"/>
  <c r="G63" i="24"/>
  <c r="G62" i="24"/>
  <c r="G61" i="24"/>
  <c r="G58" i="24"/>
  <c r="G55" i="24"/>
  <c r="G54" i="24"/>
  <c r="G51" i="24"/>
  <c r="G50" i="24"/>
  <c r="G49" i="24"/>
  <c r="G48" i="24"/>
  <c r="G47" i="24"/>
  <c r="G27" i="24"/>
  <c r="G26" i="24"/>
  <c r="G25" i="24"/>
  <c r="G24" i="24"/>
  <c r="G23" i="24"/>
  <c r="G19" i="24"/>
  <c r="G17" i="24"/>
  <c r="G16" i="24"/>
  <c r="G10" i="24"/>
  <c r="G9" i="24"/>
  <c r="G8" i="24"/>
  <c r="G7" i="24"/>
  <c r="G6" i="24"/>
  <c r="G12" i="23"/>
  <c r="G13" i="23"/>
  <c r="G51" i="23"/>
  <c r="G48" i="23"/>
  <c r="G47" i="23"/>
  <c r="G46" i="23"/>
  <c r="G45" i="23"/>
  <c r="G43" i="23"/>
  <c r="G42" i="23"/>
  <c r="G41" i="23"/>
  <c r="G40" i="23"/>
  <c r="G39" i="23"/>
  <c r="G38" i="23"/>
  <c r="G37" i="23"/>
  <c r="G36" i="23"/>
  <c r="G33" i="23"/>
  <c r="G30" i="23"/>
  <c r="G29" i="23"/>
  <c r="G26" i="23"/>
  <c r="G25" i="23"/>
  <c r="G24" i="23"/>
  <c r="G23" i="23"/>
  <c r="G22" i="23"/>
  <c r="G18" i="23"/>
  <c r="G16" i="23"/>
  <c r="G15" i="23"/>
  <c r="G14" i="23"/>
  <c r="G11" i="23"/>
  <c r="G10" i="23"/>
  <c r="G9" i="23"/>
  <c r="G8" i="23"/>
  <c r="G7" i="23"/>
  <c r="G6" i="23"/>
  <c r="G57" i="22"/>
  <c r="G54" i="22"/>
  <c r="G53" i="22"/>
  <c r="G52" i="22"/>
  <c r="G51" i="22"/>
  <c r="G49" i="22"/>
  <c r="G48" i="22"/>
  <c r="G47" i="22"/>
  <c r="G46" i="22"/>
  <c r="G45" i="22"/>
  <c r="G44" i="22"/>
  <c r="G43" i="22"/>
  <c r="G42" i="22"/>
  <c r="G39" i="22"/>
  <c r="G36" i="22"/>
  <c r="G35" i="22"/>
  <c r="G32" i="22"/>
  <c r="G31" i="22"/>
  <c r="G30" i="22"/>
  <c r="G29" i="22"/>
  <c r="G28" i="22"/>
  <c r="G24" i="22"/>
  <c r="G23" i="22"/>
  <c r="G22" i="22"/>
  <c r="G21" i="22"/>
  <c r="G20" i="22"/>
  <c r="G16" i="22"/>
  <c r="G14" i="22"/>
  <c r="G13" i="22"/>
  <c r="G12" i="22"/>
  <c r="G11" i="22"/>
  <c r="G10" i="22"/>
  <c r="G9" i="22"/>
  <c r="G8" i="22"/>
  <c r="G7" i="22"/>
  <c r="G6" i="22"/>
  <c r="G78" i="24" l="1"/>
  <c r="G63" i="25"/>
  <c r="G53" i="23"/>
  <c r="G59" i="22"/>
  <c r="G47" i="19" l="1"/>
  <c r="G44" i="19"/>
  <c r="G43" i="19"/>
  <c r="G42" i="19"/>
  <c r="G41" i="19"/>
  <c r="G39" i="19"/>
  <c r="G38" i="19"/>
  <c r="G37" i="19"/>
  <c r="G36" i="19"/>
  <c r="G35" i="19"/>
  <c r="G34" i="19"/>
  <c r="G33" i="19"/>
  <c r="G32" i="19"/>
  <c r="G29" i="19"/>
  <c r="G26" i="19"/>
  <c r="G25" i="19"/>
  <c r="G22" i="19"/>
  <c r="G21" i="19"/>
  <c r="G20" i="19"/>
  <c r="G19" i="19"/>
  <c r="G18" i="19"/>
  <c r="G14" i="19"/>
  <c r="G12" i="19"/>
  <c r="G11" i="19"/>
  <c r="G10" i="19"/>
  <c r="G9" i="19"/>
  <c r="G8" i="19"/>
  <c r="G7" i="19"/>
  <c r="G6" i="19"/>
  <c r="G49" i="19" l="1"/>
  <c r="G36" i="4" l="1"/>
  <c r="G28" i="4"/>
  <c r="G29" i="4"/>
  <c r="G24" i="18"/>
  <c r="G29" i="18"/>
  <c r="G17" i="18"/>
  <c r="G16" i="18"/>
  <c r="G15" i="18"/>
  <c r="G14" i="18"/>
  <c r="G13" i="18"/>
  <c r="G29" i="17"/>
  <c r="G17" i="17"/>
  <c r="G16" i="17"/>
  <c r="G15" i="17"/>
  <c r="G14" i="17"/>
  <c r="G13" i="17"/>
  <c r="G29" i="5" l="1"/>
  <c r="G17" i="5"/>
  <c r="G16" i="5"/>
  <c r="G15" i="5"/>
  <c r="G14" i="5"/>
  <c r="G13" i="5"/>
  <c r="G42" i="18"/>
  <c r="G39" i="18"/>
  <c r="G38" i="18"/>
  <c r="G37" i="18"/>
  <c r="G36" i="18"/>
  <c r="G34" i="18"/>
  <c r="G33" i="18"/>
  <c r="G32" i="18"/>
  <c r="G31" i="18"/>
  <c r="G30" i="18"/>
  <c r="G28" i="18"/>
  <c r="G27" i="18"/>
  <c r="G21" i="18"/>
  <c r="G20" i="18"/>
  <c r="G9" i="18"/>
  <c r="G8" i="18"/>
  <c r="G7" i="18"/>
  <c r="G6" i="18"/>
  <c r="G5" i="18"/>
  <c r="G44" i="18" l="1"/>
  <c r="G13" i="8"/>
  <c r="G18" i="7"/>
  <c r="G20" i="4"/>
  <c r="G35" i="6" l="1"/>
  <c r="G27" i="6"/>
  <c r="G34" i="17"/>
  <c r="G33" i="17"/>
  <c r="G32" i="17"/>
  <c r="G31" i="17"/>
  <c r="G30" i="17"/>
  <c r="G34" i="5"/>
  <c r="G33" i="5"/>
  <c r="G32" i="5"/>
  <c r="G31" i="5"/>
  <c r="G30" i="5"/>
  <c r="G46" i="8"/>
  <c r="G45" i="8"/>
  <c r="G44" i="8"/>
  <c r="G43" i="8"/>
  <c r="G42" i="8"/>
  <c r="G41" i="8"/>
  <c r="G40" i="8"/>
  <c r="G39" i="8"/>
  <c r="G51" i="7"/>
  <c r="G50" i="7"/>
  <c r="G49" i="7"/>
  <c r="G48" i="7"/>
  <c r="G47" i="7"/>
  <c r="G46" i="7"/>
  <c r="G45" i="7"/>
  <c r="G44" i="7"/>
  <c r="G54" i="6"/>
  <c r="G53" i="6"/>
  <c r="G52" i="6"/>
  <c r="G51" i="6"/>
  <c r="G50" i="6"/>
  <c r="G49" i="6"/>
  <c r="G48" i="6"/>
  <c r="G47" i="6"/>
  <c r="G56" i="6"/>
  <c r="G57" i="6"/>
  <c r="G58" i="6"/>
  <c r="G59" i="6"/>
  <c r="G50" i="4"/>
  <c r="G53" i="4"/>
  <c r="G52" i="4"/>
  <c r="G28" i="17" l="1"/>
  <c r="G28" i="5"/>
  <c r="G49" i="4" l="1"/>
  <c r="G12" i="8" l="1"/>
  <c r="G17" i="7"/>
  <c r="G9" i="17"/>
  <c r="G8" i="17"/>
  <c r="G9" i="5"/>
  <c r="G8" i="5"/>
  <c r="G42" i="17" l="1"/>
  <c r="G39" i="17"/>
  <c r="G36" i="17"/>
  <c r="G37" i="17"/>
  <c r="G27" i="17"/>
  <c r="G21" i="17"/>
  <c r="G20" i="17"/>
  <c r="G7" i="17"/>
  <c r="G6" i="17"/>
  <c r="G5" i="17"/>
  <c r="G39" i="5"/>
  <c r="G27" i="5"/>
  <c r="G7" i="5"/>
  <c r="G42" i="5"/>
  <c r="G36" i="5"/>
  <c r="G21" i="5"/>
  <c r="G20" i="5"/>
  <c r="G6" i="5"/>
  <c r="G5" i="5"/>
  <c r="G38" i="17" l="1"/>
  <c r="G44" i="17" s="1"/>
  <c r="G37" i="5"/>
  <c r="G38" i="5"/>
  <c r="G28" i="8"/>
  <c r="G21" i="8"/>
  <c r="G33" i="7"/>
  <c r="G26" i="7"/>
  <c r="G28" i="6"/>
  <c r="G36" i="6"/>
  <c r="G37" i="6"/>
  <c r="G29" i="6"/>
  <c r="G20" i="8"/>
  <c r="G22" i="8"/>
  <c r="G26" i="8"/>
  <c r="G27" i="8"/>
  <c r="G29" i="8"/>
  <c r="G19" i="8"/>
  <c r="G9" i="8"/>
  <c r="G10" i="8"/>
  <c r="G11" i="8"/>
  <c r="G14" i="8"/>
  <c r="G32" i="7"/>
  <c r="G34" i="7"/>
  <c r="G31" i="7"/>
  <c r="G25" i="7"/>
  <c r="G27" i="7"/>
  <c r="G24" i="7"/>
  <c r="G8" i="7"/>
  <c r="G9" i="7"/>
  <c r="G13" i="7"/>
  <c r="G34" i="6"/>
  <c r="G33" i="6"/>
  <c r="G26" i="6"/>
  <c r="G25" i="6"/>
  <c r="G7" i="6"/>
  <c r="G21" i="6"/>
  <c r="G40" i="6"/>
  <c r="G41" i="6"/>
  <c r="G44" i="6"/>
  <c r="G62" i="6"/>
  <c r="G19" i="4"/>
  <c r="G30" i="4"/>
  <c r="G38" i="4"/>
  <c r="G37" i="4"/>
  <c r="G26" i="4"/>
  <c r="G27" i="4"/>
  <c r="G34" i="4"/>
  <c r="G35" i="4"/>
  <c r="G7" i="4"/>
  <c r="G44" i="5" l="1"/>
  <c r="G15" i="4" l="1"/>
  <c r="G13" i="4"/>
  <c r="G51" i="8" l="1"/>
  <c r="G54" i="8"/>
  <c r="G49" i="8"/>
  <c r="G48" i="8"/>
  <c r="G36" i="8"/>
  <c r="G33" i="8"/>
  <c r="G32" i="8"/>
  <c r="G15" i="8"/>
  <c r="G8" i="8"/>
  <c r="G7" i="8"/>
  <c r="G6" i="8"/>
  <c r="G55" i="7"/>
  <c r="G54" i="7"/>
  <c r="G59" i="7"/>
  <c r="G53" i="7"/>
  <c r="G41" i="7"/>
  <c r="G38" i="7"/>
  <c r="G37" i="7"/>
  <c r="G20" i="7"/>
  <c r="G15" i="7"/>
  <c r="G7" i="7"/>
  <c r="G6" i="7"/>
  <c r="G6" i="6"/>
  <c r="G64" i="6" l="1"/>
  <c r="G56" i="7"/>
  <c r="G61" i="7" s="1"/>
  <c r="G50" i="8"/>
  <c r="G56" i="8" s="1"/>
  <c r="G11" i="4" l="1"/>
  <c r="G10" i="4"/>
  <c r="G22" i="4" l="1"/>
  <c r="G12" i="4" l="1"/>
  <c r="G63" i="4" l="1"/>
  <c r="G60" i="4"/>
  <c r="G59" i="4"/>
  <c r="G58" i="4"/>
  <c r="G57" i="4"/>
  <c r="G55" i="4"/>
  <c r="G54" i="4"/>
  <c r="G51" i="4"/>
  <c r="G48" i="4"/>
  <c r="G45" i="4"/>
  <c r="G42" i="4"/>
  <c r="G41" i="4"/>
  <c r="G9" i="4"/>
  <c r="G8" i="4"/>
  <c r="G6" i="4"/>
  <c r="G65" i="4" l="1"/>
  <c r="D5" i="16" s="1"/>
</calcChain>
</file>

<file path=xl/sharedStrings.xml><?xml version="1.0" encoding="utf-8"?>
<sst xmlns="http://schemas.openxmlformats.org/spreadsheetml/2006/main" count="1094" uniqueCount="153">
  <si>
    <t>Cena celkem bez DPH</t>
  </si>
  <si>
    <t>kus</t>
  </si>
  <si>
    <t>m2</t>
  </si>
  <si>
    <t xml:space="preserve">Ostatní konstrukce a práce </t>
  </si>
  <si>
    <t>Odstranění bednění základových patek</t>
  </si>
  <si>
    <t>m3</t>
  </si>
  <si>
    <t>Zakládání</t>
  </si>
  <si>
    <t>t</t>
  </si>
  <si>
    <t>ks</t>
  </si>
  <si>
    <t xml:space="preserve">Bourací práce </t>
  </si>
  <si>
    <t xml:space="preserve">Připravné práce </t>
  </si>
  <si>
    <t>Množství</t>
  </si>
  <si>
    <t>MJ</t>
  </si>
  <si>
    <t>celek</t>
  </si>
  <si>
    <t>Bednění základových patek</t>
  </si>
  <si>
    <t>Koš + montáž</t>
  </si>
  <si>
    <t xml:space="preserve">Postavební úklid </t>
  </si>
  <si>
    <t>Poplatek za uložení na skládce (skládkovné) zeminy a kamení  - výměnná vrstva + odvoz na skládku</t>
  </si>
  <si>
    <t xml:space="preserve">Montáž zábradlí </t>
  </si>
  <si>
    <t>Kompletní montáž zábradlí včetně kompletace a opravných nátěrů</t>
  </si>
  <si>
    <t>Dodávka zábradlí včetně PKO a dopravy na staveniště</t>
  </si>
  <si>
    <t>m</t>
  </si>
  <si>
    <r>
      <rPr>
        <b/>
        <sz val="11"/>
        <color theme="1"/>
        <rFont val="Calibri"/>
        <family val="2"/>
        <charset val="238"/>
        <scheme val="minor"/>
      </rPr>
      <t>(A) Zábradlí Jednoduché</t>
    </r>
    <r>
      <rPr>
        <sz val="11"/>
        <color theme="1"/>
        <rFont val="Calibri"/>
        <family val="2"/>
        <charset val="238"/>
        <scheme val="minor"/>
      </rPr>
      <t xml:space="preserve"> – standardní rozměr zábradlí je 5,44m ostatní rozměry se vždy přizpůsobují dle standardu DPO. </t>
    </r>
  </si>
  <si>
    <r>
      <rPr>
        <b/>
        <sz val="11"/>
        <color theme="1"/>
        <rFont val="Calibri"/>
        <family val="2"/>
        <charset val="238"/>
        <scheme val="minor"/>
      </rPr>
      <t>Dočasné dopravní značení</t>
    </r>
    <r>
      <rPr>
        <sz val="11"/>
        <color theme="1"/>
        <rFont val="Calibri"/>
        <family val="2"/>
        <charset val="238"/>
        <scheme val="minor"/>
      </rPr>
      <t xml:space="preserve"> - "Součástí prací je zajištění provozu zařízení pro dočasné dopravní značení, " osazení dopravních značek a jejich udržování v řádném stavu (údržba značení po dobu stavby), demontáž+uvedení dopravního značení do původního stavu</t>
    </r>
  </si>
  <si>
    <t xml:space="preserve">Výměra zábradlí </t>
  </si>
  <si>
    <r>
      <t xml:space="preserve">Bezpečnostní opatření + nájmy ploch - </t>
    </r>
    <r>
      <rPr>
        <sz val="11"/>
        <color theme="1"/>
        <rFont val="Calibri"/>
        <family val="2"/>
        <charset val="238"/>
        <scheme val="minor"/>
      </rPr>
      <t>(zábrany, Z4, a podobně.)</t>
    </r>
  </si>
  <si>
    <t xml:space="preserve">Jednotková cena </t>
  </si>
  <si>
    <t>Cena celkem (CZK)</t>
  </si>
  <si>
    <r>
      <t xml:space="preserve">(A) Zábradlí Jedoduché - </t>
    </r>
    <r>
      <rPr>
        <sz val="11"/>
        <color theme="1"/>
        <rFont val="Calibri"/>
        <family val="2"/>
        <charset val="238"/>
        <scheme val="minor"/>
      </rPr>
      <t>zkrácený rozměr zábradlí je 1,36m</t>
    </r>
  </si>
  <si>
    <r>
      <t xml:space="preserve">(A) Zábradlí Jedoduché - </t>
    </r>
    <r>
      <rPr>
        <sz val="11"/>
        <color theme="1"/>
        <rFont val="Calibri"/>
        <family val="2"/>
        <charset val="238"/>
        <scheme val="minor"/>
      </rPr>
      <t>zkrácený rozměr zábradlí je 2,72m</t>
    </r>
  </si>
  <si>
    <r>
      <rPr>
        <b/>
        <sz val="11"/>
        <color theme="1"/>
        <rFont val="Calibri"/>
        <family val="2"/>
        <charset val="238"/>
        <scheme val="minor"/>
      </rPr>
      <t>(C) Zábradlí s výplní (sklo)</t>
    </r>
    <r>
      <rPr>
        <sz val="11"/>
        <color theme="1"/>
        <rFont val="Calibri"/>
        <family val="2"/>
        <charset val="238"/>
        <scheme val="minor"/>
      </rPr>
      <t xml:space="preserve"> – Délka 5,44m.</t>
    </r>
  </si>
  <si>
    <r>
      <rPr>
        <b/>
        <sz val="11"/>
        <color theme="1"/>
        <rFont val="Calibri"/>
        <family val="2"/>
        <charset val="238"/>
        <scheme val="minor"/>
      </rPr>
      <t xml:space="preserve">(C) Zábradlí s výplní (sklo) + opěrák, koš </t>
    </r>
    <r>
      <rPr>
        <sz val="11"/>
        <color theme="1"/>
        <rFont val="Calibri"/>
        <family val="2"/>
        <charset val="238"/>
        <scheme val="minor"/>
      </rPr>
      <t xml:space="preserve">– standardní rozměr zábradlí je 5,44m ostatní rozměry se vždy přizpůsobují dle standardu DPO. </t>
    </r>
  </si>
  <si>
    <r>
      <t xml:space="preserve">(A) Zábradlí Jedoduché - </t>
    </r>
    <r>
      <rPr>
        <sz val="11"/>
        <color theme="1"/>
        <rFont val="Calibri"/>
        <family val="2"/>
        <charset val="238"/>
        <scheme val="minor"/>
      </rPr>
      <t>zkrácený rozměr zábradlí je 4,08m</t>
    </r>
  </si>
  <si>
    <r>
      <rPr>
        <b/>
        <sz val="11"/>
        <color theme="1"/>
        <rFont val="Calibri"/>
        <family val="2"/>
        <charset val="238"/>
        <scheme val="minor"/>
      </rPr>
      <t>(C) Zábradlí s výplní (žebrované) + sklo</t>
    </r>
    <r>
      <rPr>
        <sz val="11"/>
        <color theme="1"/>
        <rFont val="Calibri"/>
        <family val="2"/>
        <charset val="238"/>
        <scheme val="minor"/>
      </rPr>
      <t xml:space="preserve"> – tento typ zábradlí tvoří hlavní dominantu takzvanou panoramu Ostravy.Délka 5,44m.</t>
    </r>
  </si>
  <si>
    <r>
      <rPr>
        <b/>
        <sz val="11"/>
        <color theme="1"/>
        <rFont val="Calibri"/>
        <family val="2"/>
        <charset val="238"/>
        <scheme val="minor"/>
      </rPr>
      <t>(C) Zábradlí s výplní (skleněné) + opěrák</t>
    </r>
    <r>
      <rPr>
        <sz val="11"/>
        <color theme="1"/>
        <rFont val="Calibri"/>
        <family val="2"/>
        <charset val="238"/>
        <scheme val="minor"/>
      </rPr>
      <t xml:space="preserve"> - délka 5,5m.</t>
    </r>
  </si>
  <si>
    <t xml:space="preserve">L přístřešek </t>
  </si>
  <si>
    <t>počet modulů</t>
  </si>
  <si>
    <t>Celkem</t>
  </si>
  <si>
    <t>Bez bočnic</t>
  </si>
  <si>
    <t>Lavička</t>
  </si>
  <si>
    <t>Opěrák</t>
  </si>
  <si>
    <t>Poplatek za uložení na skládce (skládkovné)beton  + odvoz na skládku</t>
  </si>
  <si>
    <t>Rozebrání betonové dlažby v tloušťce 8 cm</t>
  </si>
  <si>
    <t xml:space="preserve">Zemní práce </t>
  </si>
  <si>
    <t xml:space="preserve">S bočnicemi </t>
  </si>
  <si>
    <t>S reklamní plochou</t>
  </si>
  <si>
    <t>S bočnicemi</t>
  </si>
  <si>
    <t>Celková cena díla bez DPH</t>
  </si>
  <si>
    <t>Výměna přístřešku směr Centrum (Dodávka +montáž) 6-ti modulový</t>
  </si>
  <si>
    <t xml:space="preserve">Základové patky z betonu tř. C 20/25 - XC2, XF2 </t>
  </si>
  <si>
    <t>Základové patky z betonu tř. C 20/25 - XC2, XF2</t>
  </si>
  <si>
    <t>Zemni práce - zábradlí + přístřešky</t>
  </si>
  <si>
    <t>Obsyp  základové konstrukce se zhutněním z netříděného štěrkopísku</t>
  </si>
  <si>
    <r>
      <t xml:space="preserve">Zemni práce - </t>
    </r>
    <r>
      <rPr>
        <b/>
        <sz val="11"/>
        <color theme="1"/>
        <rFont val="Calibri"/>
        <family val="2"/>
        <charset val="238"/>
        <scheme val="minor"/>
      </rPr>
      <t>zábradlí + přístřešky</t>
    </r>
  </si>
  <si>
    <t xml:space="preserve">Odkopávky a prokopávky v hornině třídy těžitelnosti II,včetně naložení </t>
  </si>
  <si>
    <t>Bourání betonu patek zábradlí a obrub,včetně naložení</t>
  </si>
  <si>
    <t>Výsprávky obrub podél mobiliáře, včetně betonu a spárování</t>
  </si>
  <si>
    <t>Pokládka betonové dlažby v tloušťce 8 cm,včetně podsypu dořezů a pískování</t>
  </si>
  <si>
    <t>Nová zámková dlažba tl.8 cm  20% plochy</t>
  </si>
  <si>
    <t>Pokládka betonové dlažby v tloušťce 8 cm,včetně podsypu, dořezů a pískování</t>
  </si>
  <si>
    <t>Výměna přístřešku směr Centrum  (Dodávka +montáž) 6 modulů</t>
  </si>
  <si>
    <t>Výměna přístřešku směr Mariánské hory (Dodávka +montáž) 6 modulů</t>
  </si>
  <si>
    <t>Demontáž stávajicího  mobiliáře, včetně odvozu na skládku.</t>
  </si>
  <si>
    <t>Bourání betonu patek zábradlí a obrub, včetně naložení</t>
  </si>
  <si>
    <t>Výměna přístřešku směr centrum (Dodávka +montáž) 6 modulů</t>
  </si>
  <si>
    <t>Kompletní montáž zábradlí, včetně kompletace a opravných nátěrů</t>
  </si>
  <si>
    <t>Výměna přístřešku směr Dubina (Dodávka +montáž) 3 moduly</t>
  </si>
  <si>
    <t>Zastávka: Kino Luna</t>
  </si>
  <si>
    <r>
      <rPr>
        <b/>
        <sz val="11"/>
        <color theme="1"/>
        <rFont val="Calibri"/>
        <family val="2"/>
        <charset val="238"/>
        <scheme val="minor"/>
      </rPr>
      <t>(C) Zábradlí s výplní sklo + opěrák</t>
    </r>
    <r>
      <rPr>
        <sz val="11"/>
        <color theme="1"/>
        <rFont val="Calibri"/>
        <family val="2"/>
        <charset val="238"/>
        <scheme val="minor"/>
      </rPr>
      <t xml:space="preserve"> – Délka 5,44m.</t>
    </r>
  </si>
  <si>
    <r>
      <rPr>
        <b/>
        <sz val="11"/>
        <color theme="1"/>
        <rFont val="Calibri"/>
        <family val="2"/>
        <charset val="238"/>
        <scheme val="minor"/>
      </rPr>
      <t>(C) Zábradlí s výplní + sklo</t>
    </r>
    <r>
      <rPr>
        <sz val="11"/>
        <color theme="1"/>
        <rFont val="Calibri"/>
        <family val="2"/>
        <charset val="238"/>
        <scheme val="minor"/>
      </rPr>
      <t xml:space="preserve"> – Délka 5,44m.</t>
    </r>
  </si>
  <si>
    <t>Výměna přístřešku směr Dubina (Dodávka +montáž) 3 modulový</t>
  </si>
  <si>
    <t xml:space="preserve">Odstranění betonové dlažby v tloušťce 8 cm </t>
  </si>
  <si>
    <t>Pokládka betonové dlažby v tloušťce 8 cm ručně</t>
  </si>
  <si>
    <t xml:space="preserve">Y přístřešek </t>
  </si>
  <si>
    <t>Výměna přístřešku směr Dubina (Dodávka +montáž) 6-ti modulový</t>
  </si>
  <si>
    <t xml:space="preserve">Odstranění betonové dlažby v toušťce 8 cm </t>
  </si>
  <si>
    <t>Bourání betonu patek přístřešků a obrub,včetně naložení</t>
  </si>
  <si>
    <t>Nová zámkova dlažba tl. 8cm 20% plochy</t>
  </si>
  <si>
    <t>Nová zámková dlažba tl. 8 cm 20% plochy</t>
  </si>
  <si>
    <t>Zastávka: Český dům</t>
  </si>
  <si>
    <t>Zastávka: Důl Jeremenko</t>
  </si>
  <si>
    <t>Zastávka: Kolonie Jeremenko</t>
  </si>
  <si>
    <t>Zastávka: Jubilejní kolonie</t>
  </si>
  <si>
    <t>Zastávka: Zábřeh OC</t>
  </si>
  <si>
    <t>Zastávka: Hulvácká</t>
  </si>
  <si>
    <r>
      <t xml:space="preserve">(A) Zábradlí Jedoduché - </t>
    </r>
    <r>
      <rPr>
        <sz val="11"/>
        <color theme="1"/>
        <rFont val="Calibri"/>
        <family val="2"/>
        <charset val="238"/>
        <scheme val="minor"/>
      </rPr>
      <t>zkrácený rozměr zábradlí je 0,8m</t>
    </r>
  </si>
  <si>
    <r>
      <rPr>
        <b/>
        <sz val="11"/>
        <color theme="1"/>
        <rFont val="Calibri"/>
        <family val="2"/>
        <charset val="238"/>
        <scheme val="minor"/>
      </rPr>
      <t>(C) Zábradlí s výplní (skleněné)</t>
    </r>
    <r>
      <rPr>
        <sz val="11"/>
        <color theme="1"/>
        <rFont val="Calibri"/>
        <family val="2"/>
        <charset val="238"/>
        <scheme val="minor"/>
      </rPr>
      <t xml:space="preserve"> – Délka 5,44m.</t>
    </r>
  </si>
  <si>
    <r>
      <rPr>
        <b/>
        <sz val="11"/>
        <color theme="1"/>
        <rFont val="Calibri"/>
        <family val="2"/>
        <charset val="238"/>
        <scheme val="minor"/>
      </rPr>
      <t>(C) Zábradlí s výplní(skleněné) + opěrák</t>
    </r>
    <r>
      <rPr>
        <sz val="11"/>
        <color theme="1"/>
        <rFont val="Calibri"/>
        <family val="2"/>
        <charset val="238"/>
        <scheme val="minor"/>
      </rPr>
      <t xml:space="preserve"> – Délka 5,44m.</t>
    </r>
  </si>
  <si>
    <r>
      <t xml:space="preserve">(C) Zábradlí s výpní (skleněné)- </t>
    </r>
    <r>
      <rPr>
        <sz val="11"/>
        <color theme="1"/>
        <rFont val="Calibri"/>
        <family val="2"/>
        <charset val="238"/>
        <scheme val="minor"/>
      </rPr>
      <t>zkrácený rozměr zábradlí je 1,36m</t>
    </r>
  </si>
  <si>
    <t>Zastávka: Nové Výškovice</t>
  </si>
  <si>
    <t>Výměna přístřešku směr Výškovice  (Dodávka +montáž) 6 modulů</t>
  </si>
  <si>
    <r>
      <t xml:space="preserve">(C) Zábradlí s výpní (skleněné)- </t>
    </r>
    <r>
      <rPr>
        <sz val="11"/>
        <color theme="1"/>
        <rFont val="Calibri"/>
        <family val="2"/>
        <charset val="238"/>
        <scheme val="minor"/>
      </rPr>
      <t>zkrácený rozměr zábradlí je 4,08m</t>
    </r>
  </si>
  <si>
    <r>
      <t xml:space="preserve">(A) Zábradlí Jedoduché - </t>
    </r>
    <r>
      <rPr>
        <sz val="11"/>
        <color theme="1"/>
        <rFont val="Calibri"/>
        <family val="2"/>
        <charset val="238"/>
        <scheme val="minor"/>
      </rPr>
      <t>zkrácený rozměr zábradlí je 0,67m</t>
    </r>
  </si>
  <si>
    <r>
      <t xml:space="preserve">(A) Zábradlí Jedoduché - </t>
    </r>
    <r>
      <rPr>
        <sz val="11"/>
        <color theme="1"/>
        <rFont val="Calibri"/>
        <family val="2"/>
        <charset val="238"/>
        <scheme val="minor"/>
      </rPr>
      <t>zkrácený rozměr zábradlí je 0,56m</t>
    </r>
  </si>
  <si>
    <r>
      <t xml:space="preserve">(A) Zábradlí Jedoduché - </t>
    </r>
    <r>
      <rPr>
        <sz val="11"/>
        <color theme="1"/>
        <rFont val="Calibri"/>
        <family val="2"/>
        <charset val="238"/>
        <scheme val="minor"/>
      </rPr>
      <t>zkrácený rozměr zábradlí je 1,16m</t>
    </r>
  </si>
  <si>
    <t>Zastávka: Křižíkova</t>
  </si>
  <si>
    <t>Zastávka: Nová Ves vodárna</t>
  </si>
  <si>
    <t>Výměna přístřešku směr Ferona (Dodávka +montáž) 3 modulů</t>
  </si>
  <si>
    <t>Výměna přístřešku směr Ferona (ul. Plzeňská (Dodávka +montáž) 6 modulů</t>
  </si>
  <si>
    <t>Výměna přístřešku směr Dubina  (Dodávka +montáž) 6 modulů</t>
  </si>
  <si>
    <t>Zastávka: Rodinná</t>
  </si>
  <si>
    <t>Zastávka: Mírové náměstí</t>
  </si>
  <si>
    <r>
      <rPr>
        <b/>
        <sz val="11"/>
        <color theme="1"/>
        <rFont val="Calibri"/>
        <family val="2"/>
        <charset val="238"/>
        <scheme val="minor"/>
      </rPr>
      <t xml:space="preserve">(C) Zábradlí s výplní (sklo) + opěrák </t>
    </r>
    <r>
      <rPr>
        <sz val="11"/>
        <color theme="1"/>
        <rFont val="Calibri"/>
        <family val="2"/>
        <charset val="238"/>
        <scheme val="minor"/>
      </rPr>
      <t xml:space="preserve">– standardní rozměr zábradlí je 5,44m ostatní rozměry se vždy přizpůsobují dle standardu DPO. </t>
    </r>
  </si>
  <si>
    <r>
      <t xml:space="preserve">(C) Zábradlí s výplní (sklo) + opěrák - </t>
    </r>
    <r>
      <rPr>
        <sz val="11"/>
        <color theme="1"/>
        <rFont val="Calibri"/>
        <family val="2"/>
        <charset val="238"/>
        <scheme val="minor"/>
      </rPr>
      <t>délka 5,5m</t>
    </r>
  </si>
  <si>
    <r>
      <t xml:space="preserve">(A) Zábradlí Jedoduché - </t>
    </r>
    <r>
      <rPr>
        <sz val="11"/>
        <color theme="1"/>
        <rFont val="Calibri"/>
        <family val="2"/>
        <charset val="238"/>
        <scheme val="minor"/>
      </rPr>
      <t>zkrácený rozměr zábradlí je 0,83m</t>
    </r>
  </si>
  <si>
    <t>Výměna přístřešku směr Karolina (Dodávka +montáž) 3 modulů</t>
  </si>
  <si>
    <t>Výměna přístřešku směr Hl. Nádraží (Dodávka +montáž) 3 modulů</t>
  </si>
  <si>
    <t>Výměna přístřešku směr Karolina  (Dodávka +montáž) 9 modulů</t>
  </si>
  <si>
    <t>Výměna přístřešku směr Hl. nádraží (Dodávka +montáž) 9 modulů</t>
  </si>
  <si>
    <t>Zastávka: Martinov</t>
  </si>
  <si>
    <r>
      <rPr>
        <b/>
        <sz val="11"/>
        <color theme="1"/>
        <rFont val="Calibri"/>
        <family val="2"/>
        <charset val="238"/>
        <scheme val="minor"/>
      </rPr>
      <t>(C) Zábradlí s výplní (žebrované) + sklo+ opěrák</t>
    </r>
    <r>
      <rPr>
        <sz val="11"/>
        <color theme="1"/>
        <rFont val="Calibri"/>
        <family val="2"/>
        <charset val="238"/>
        <scheme val="minor"/>
      </rPr>
      <t xml:space="preserve"> – tento typ zábradlí tvoří hlavní dominantu takzvanou panoramu Ostravy.Délka 5,44m.</t>
    </r>
  </si>
  <si>
    <r>
      <t xml:space="preserve">(A) Zábradlí Jedoduché - </t>
    </r>
    <r>
      <rPr>
        <sz val="11"/>
        <color theme="1"/>
        <rFont val="Calibri"/>
        <family val="2"/>
        <charset val="238"/>
        <scheme val="minor"/>
      </rPr>
      <t>zkrácený rozměr zábradlí je 0,87m</t>
    </r>
  </si>
  <si>
    <r>
      <t xml:space="preserve">(A) Zábradlí s výplní (sklo) - </t>
    </r>
    <r>
      <rPr>
        <sz val="11"/>
        <color theme="1"/>
        <rFont val="Calibri"/>
        <family val="2"/>
        <charset val="238"/>
        <scheme val="minor"/>
      </rPr>
      <t>zkrácený rozměr zábradlí 0,83m</t>
    </r>
  </si>
  <si>
    <r>
      <t>(B) Zábradlí s výplní (sklo) -</t>
    </r>
    <r>
      <rPr>
        <sz val="11"/>
        <color theme="1"/>
        <rFont val="Calibri"/>
        <family val="2"/>
        <charset val="238"/>
        <scheme val="minor"/>
      </rPr>
      <t xml:space="preserve"> rozměr zábradlí 5,5m</t>
    </r>
  </si>
  <si>
    <r>
      <t>(B) Zábradlí s výplní (sklo) -</t>
    </r>
    <r>
      <rPr>
        <sz val="11"/>
        <color theme="1"/>
        <rFont val="Calibri"/>
        <family val="2"/>
        <charset val="238"/>
        <scheme val="minor"/>
      </rPr>
      <t xml:space="preserve"> rozměr zábradlí 5,44m</t>
    </r>
  </si>
  <si>
    <r>
      <t>(B) Zábradlí s výplní (sklo) -</t>
    </r>
    <r>
      <rPr>
        <sz val="11"/>
        <color theme="1"/>
        <rFont val="Calibri"/>
        <family val="2"/>
        <charset val="238"/>
        <scheme val="minor"/>
      </rPr>
      <t xml:space="preserve"> rozměr zábradlí 2,72m</t>
    </r>
  </si>
  <si>
    <r>
      <t>(B) Zábradlí s výplní (sklo) -</t>
    </r>
    <r>
      <rPr>
        <sz val="11"/>
        <color theme="1"/>
        <rFont val="Calibri"/>
        <family val="2"/>
        <charset val="238"/>
        <scheme val="minor"/>
      </rPr>
      <t xml:space="preserve"> rozměr zábradlí 1,36m</t>
    </r>
  </si>
  <si>
    <r>
      <t xml:space="preserve">(C) Zábradlí s výpní (skleněné)- </t>
    </r>
    <r>
      <rPr>
        <sz val="11"/>
        <color theme="1"/>
        <rFont val="Calibri"/>
        <family val="2"/>
        <charset val="238"/>
        <scheme val="minor"/>
      </rPr>
      <t>zkrácený rozměr zábradlí je 2,72m</t>
    </r>
  </si>
  <si>
    <r>
      <t xml:space="preserve">(A) Zábradlí Jedoduché - </t>
    </r>
    <r>
      <rPr>
        <sz val="11"/>
        <color theme="1"/>
        <rFont val="Calibri"/>
        <family val="2"/>
        <charset val="238"/>
        <scheme val="minor"/>
      </rPr>
      <t>zkrácený rozměr zábradlí je 0,75m</t>
    </r>
  </si>
  <si>
    <r>
      <t xml:space="preserve">(C) Zábradlí s výplní (sklo) - </t>
    </r>
    <r>
      <rPr>
        <sz val="11"/>
        <color theme="1"/>
        <rFont val="Calibri"/>
        <family val="2"/>
        <charset val="238"/>
        <scheme val="minor"/>
      </rPr>
      <t>zkrácený rozměr zábradlí je 1,36m</t>
    </r>
  </si>
  <si>
    <r>
      <t xml:space="preserve">(A) Zábradlí Jedoduché - </t>
    </r>
    <r>
      <rPr>
        <sz val="11"/>
        <color theme="1"/>
        <rFont val="Calibri"/>
        <family val="2"/>
        <charset val="238"/>
        <scheme val="minor"/>
      </rPr>
      <t>zkrácený rozměr zábradlí je 0,76m</t>
    </r>
  </si>
  <si>
    <r>
      <t xml:space="preserve">(A) Zábradlí Jedoduché - </t>
    </r>
    <r>
      <rPr>
        <sz val="11"/>
        <color theme="1"/>
        <rFont val="Calibri"/>
        <family val="2"/>
        <charset val="238"/>
        <scheme val="minor"/>
      </rPr>
      <t>zkrácený rozměr zábradlí je 0,63m</t>
    </r>
  </si>
  <si>
    <r>
      <t xml:space="preserve">(C) Zábradlí s výplní (sklo) - </t>
    </r>
    <r>
      <rPr>
        <sz val="11"/>
        <color theme="1"/>
        <rFont val="Calibri"/>
        <family val="2"/>
        <charset val="238"/>
        <scheme val="minor"/>
      </rPr>
      <t>zkrácený rozměr zábradlí je 4,08m</t>
    </r>
  </si>
  <si>
    <r>
      <t xml:space="preserve">(C) Zábradlí s výplní (sklo) + opěrák - </t>
    </r>
    <r>
      <rPr>
        <sz val="11"/>
        <color theme="1"/>
        <rFont val="Calibri"/>
        <family val="2"/>
        <charset val="238"/>
        <scheme val="minor"/>
      </rPr>
      <t>rozměr zábradlí je 5,5m</t>
    </r>
  </si>
  <si>
    <t>Výměna přístřešku směr Vítkovice  (Dodávka +montáž) 3 modulů</t>
  </si>
  <si>
    <t>Výměna přístřešku směr Centrum (Dodávka +montáž) 3 modulový</t>
  </si>
  <si>
    <r>
      <t xml:space="preserve">(A) Zábradlí Jedoduché - </t>
    </r>
    <r>
      <rPr>
        <sz val="11"/>
        <color theme="1"/>
        <rFont val="Calibri"/>
        <family val="2"/>
        <charset val="238"/>
        <scheme val="minor"/>
      </rPr>
      <t>zkrácený rozměr zábradlí je 0,4m</t>
    </r>
  </si>
  <si>
    <t>Výměna přístřešku směr Zábřeh (Dodávka +montáž) 6 modulů</t>
  </si>
  <si>
    <r>
      <rPr>
        <b/>
        <sz val="11"/>
        <color theme="1"/>
        <rFont val="Calibri"/>
        <family val="2"/>
        <charset val="238"/>
        <scheme val="minor"/>
      </rPr>
      <t>(B) Zábradlí s výplní (skleněné) + opěrák</t>
    </r>
    <r>
      <rPr>
        <sz val="11"/>
        <color theme="1"/>
        <rFont val="Calibri"/>
        <family val="2"/>
        <charset val="238"/>
        <scheme val="minor"/>
      </rPr>
      <t xml:space="preserve"> - délka 5,5m.</t>
    </r>
  </si>
  <si>
    <r>
      <t xml:space="preserve">(A) Zábradlí Jedoduché - </t>
    </r>
    <r>
      <rPr>
        <sz val="11"/>
        <color theme="1"/>
        <rFont val="Calibri"/>
        <family val="2"/>
        <charset val="238"/>
        <scheme val="minor"/>
      </rPr>
      <t>zkrácený rozměr zábradlí je 0,72m</t>
    </r>
  </si>
  <si>
    <r>
      <t xml:space="preserve">(A) Zábradlí Jedoduché - </t>
    </r>
    <r>
      <rPr>
        <sz val="11"/>
        <color theme="1"/>
        <rFont val="Calibri"/>
        <family val="2"/>
        <charset val="238"/>
        <scheme val="minor"/>
      </rPr>
      <t>zkrácený rozměr zábradlí je 1,12m</t>
    </r>
  </si>
  <si>
    <r>
      <t xml:space="preserve">(A) Zábradlí Jedoduché - </t>
    </r>
    <r>
      <rPr>
        <sz val="11"/>
        <color theme="1"/>
        <rFont val="Calibri"/>
        <family val="2"/>
        <charset val="238"/>
        <scheme val="minor"/>
      </rPr>
      <t>zkrácený rozměr zábradlí je0,75m</t>
    </r>
  </si>
  <si>
    <r>
      <rPr>
        <b/>
        <sz val="11"/>
        <color theme="1"/>
        <rFont val="Calibri"/>
        <family val="2"/>
        <charset val="238"/>
        <scheme val="minor"/>
      </rPr>
      <t>(B) Zábradlí s výplní + sklo</t>
    </r>
    <r>
      <rPr>
        <sz val="11"/>
        <color theme="1"/>
        <rFont val="Calibri"/>
        <family val="2"/>
        <charset val="238"/>
        <scheme val="minor"/>
      </rPr>
      <t xml:space="preserve"> – Délka 4,08m.</t>
    </r>
  </si>
  <si>
    <r>
      <rPr>
        <b/>
        <sz val="11"/>
        <color theme="1"/>
        <rFont val="Calibri"/>
        <family val="2"/>
        <charset val="238"/>
        <scheme val="minor"/>
      </rPr>
      <t>(B) Zábradlí s výplní + sklo</t>
    </r>
    <r>
      <rPr>
        <sz val="11"/>
        <color theme="1"/>
        <rFont val="Calibri"/>
        <family val="2"/>
        <charset val="238"/>
        <scheme val="minor"/>
      </rPr>
      <t xml:space="preserve"> – Délka 1,36m.</t>
    </r>
  </si>
  <si>
    <r>
      <rPr>
        <b/>
        <sz val="11"/>
        <color theme="1"/>
        <rFont val="Calibri"/>
        <family val="2"/>
        <charset val="238"/>
        <scheme val="minor"/>
      </rPr>
      <t>(B) Zábradlí s výplní (skleněné) + opěrák</t>
    </r>
    <r>
      <rPr>
        <sz val="11"/>
        <color theme="1"/>
        <rFont val="Calibri"/>
        <family val="2"/>
        <charset val="238"/>
        <scheme val="minor"/>
      </rPr>
      <t xml:space="preserve"> - délka 5,44m.</t>
    </r>
  </si>
  <si>
    <r>
      <t xml:space="preserve">(A) Zábradlí Jedoduché - </t>
    </r>
    <r>
      <rPr>
        <sz val="11"/>
        <color theme="1"/>
        <rFont val="Calibri"/>
        <family val="2"/>
        <charset val="238"/>
        <scheme val="minor"/>
      </rPr>
      <t>zkrácený rozměr zábradlí je 0,5m</t>
    </r>
  </si>
  <si>
    <t>Patky přístřešek:</t>
  </si>
  <si>
    <t>Patky zábradlí:</t>
  </si>
  <si>
    <t>Délka zábradlí:</t>
  </si>
  <si>
    <t>Délka přístřešku:</t>
  </si>
  <si>
    <t>Pokládka živičného krytu v tloušťce 15 cm</t>
  </si>
  <si>
    <t>Poplatek za uložení na skládce (skládkovné) živice + odvoz na skládku</t>
  </si>
  <si>
    <t>živice</t>
  </si>
  <si>
    <t>Odstranění živičného krytu v tloušťce 15 cm</t>
  </si>
  <si>
    <t>Demontáž stávajicího přístřešku, včetně odvozu na skládku.(Odstraní majitel přístřešků).Neoceňovat</t>
  </si>
  <si>
    <t>Výměna přístřešku směr Poruba (Dodávka +montáž) 8 moduly</t>
  </si>
  <si>
    <t>Výměna přístřešku směr Výškovice (Dodávka +montáž) 9 moduly</t>
  </si>
  <si>
    <t>Výměna přístřešku směr Centrum (Dodávka +montáž) 9 modulů</t>
  </si>
  <si>
    <t>Výměna přístřešku směr Nádraží Vítkovice (Dodávka +montáž) 9 modulů</t>
  </si>
  <si>
    <t>Výměna přístřešku směr Zábřeh pošta (Dodávka +montáž) 9 modulů</t>
  </si>
  <si>
    <t>Výměna přístřešku směr Poruba (ul. 28. října  (Dodávka +montáž) 6 modulů</t>
  </si>
  <si>
    <r>
      <rPr>
        <b/>
        <sz val="11"/>
        <color theme="1"/>
        <rFont val="Calibri"/>
        <family val="2"/>
        <charset val="238"/>
        <scheme val="minor"/>
      </rPr>
      <t>(C) Zábradlí s výplní (skleněné)</t>
    </r>
    <r>
      <rPr>
        <sz val="11"/>
        <color theme="1"/>
        <rFont val="Calibri"/>
        <family val="2"/>
        <charset val="238"/>
        <scheme val="minor"/>
      </rPr>
      <t xml:space="preserve"> - zkrácený rozměr zábradlí je 1,36m</t>
    </r>
  </si>
  <si>
    <r>
      <rPr>
        <b/>
        <sz val="11"/>
        <color theme="1"/>
        <rFont val="Calibri"/>
        <family val="2"/>
        <charset val="238"/>
        <scheme val="minor"/>
      </rPr>
      <t>(A) Zábradlí s výplní (sklo)</t>
    </r>
    <r>
      <rPr>
        <sz val="11"/>
        <color theme="1"/>
        <rFont val="Calibri"/>
        <family val="2"/>
        <charset val="238"/>
        <scheme val="minor"/>
      </rPr>
      <t xml:space="preserve"> - zkrácený rozměr zábradlí 2,72m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</si>
</sst>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9C57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rgb="FF969696"/>
      </left>
      <right style="hair">
        <color rgb="FF969696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23" fillId="0" borderId="0" applyFont="0" applyFill="0" applyBorder="0" applyAlignment="0" applyProtection="0"/>
    <xf numFmtId="0" fontId="24" fillId="2" borderId="0" applyNumberFormat="0" applyBorder="0" applyAlignment="0" applyProtection="0"/>
  </cellStyleXfs>
  <cellXfs count="170">
    <xf numFmtId="0" fontId="0" fillId="0" borderId="0" xfId="0"/>
    <xf numFmtId="164" fontId="0" fillId="0" borderId="0" xfId="0" applyNumberFormat="1"/>
    <xf numFmtId="164" fontId="0" fillId="0" borderId="0" xfId="1" applyNumberFormat="1" applyFont="1"/>
    <xf numFmtId="0" fontId="0" fillId="0" borderId="0" xfId="0" applyAlignment="1">
      <alignment horizontal="center"/>
    </xf>
    <xf numFmtId="0" fontId="26" fillId="0" borderId="0" xfId="0" applyFont="1"/>
    <xf numFmtId="2" fontId="25" fillId="0" borderId="0" xfId="0" applyNumberFormat="1" applyFont="1" applyAlignment="1">
      <alignment horizontal="center" vertical="center"/>
    </xf>
    <xf numFmtId="2" fontId="25" fillId="0" borderId="0" xfId="0" applyNumberFormat="1" applyFont="1" applyAlignment="1">
      <alignment horizontal="center" vertical="center" wrapText="1"/>
    </xf>
    <xf numFmtId="0" fontId="0" fillId="0" borderId="0" xfId="0" applyAlignment="1">
      <alignment wrapText="1"/>
    </xf>
    <xf numFmtId="0" fontId="27" fillId="0" borderId="0" xfId="0" applyFont="1"/>
    <xf numFmtId="2" fontId="25" fillId="0" borderId="4" xfId="0" applyNumberFormat="1" applyFont="1" applyBorder="1" applyAlignment="1">
      <alignment horizontal="center" vertical="center"/>
    </xf>
    <xf numFmtId="2" fontId="25" fillId="0" borderId="11" xfId="0" applyNumberFormat="1" applyFont="1" applyBorder="1" applyAlignment="1">
      <alignment horizontal="center" vertical="center"/>
    </xf>
    <xf numFmtId="2" fontId="25" fillId="0" borderId="4" xfId="0" applyNumberFormat="1" applyFont="1" applyBorder="1" applyAlignment="1">
      <alignment horizontal="center" vertical="center" wrapText="1"/>
    </xf>
    <xf numFmtId="2" fontId="25" fillId="0" borderId="6" xfId="0" applyNumberFormat="1" applyFont="1" applyBorder="1" applyAlignment="1">
      <alignment horizontal="center" vertical="center"/>
    </xf>
    <xf numFmtId="2" fontId="25" fillId="0" borderId="11" xfId="0" applyNumberFormat="1" applyFont="1" applyBorder="1" applyAlignment="1">
      <alignment horizontal="center" vertical="center" wrapText="1"/>
    </xf>
    <xf numFmtId="2" fontId="25" fillId="3" borderId="4" xfId="2" applyNumberFormat="1" applyFont="1" applyFill="1" applyBorder="1" applyAlignment="1">
      <alignment horizontal="center" vertical="center"/>
    </xf>
    <xf numFmtId="0" fontId="28" fillId="0" borderId="4" xfId="0" applyFont="1" applyBorder="1" applyAlignment="1">
      <alignment horizontal="center"/>
    </xf>
    <xf numFmtId="0" fontId="22" fillId="0" borderId="4" xfId="0" applyFont="1" applyBorder="1" applyAlignment="1">
      <alignment wrapText="1"/>
    </xf>
    <xf numFmtId="0" fontId="25" fillId="0" borderId="4" xfId="0" applyFont="1" applyBorder="1"/>
    <xf numFmtId="0" fontId="25" fillId="0" borderId="11" xfId="0" applyFont="1" applyBorder="1"/>
    <xf numFmtId="0" fontId="22" fillId="0" borderId="0" xfId="0" applyFont="1"/>
    <xf numFmtId="0" fontId="25" fillId="0" borderId="11" xfId="0" applyFont="1" applyBorder="1" applyAlignment="1">
      <alignment wrapText="1"/>
    </xf>
    <xf numFmtId="0" fontId="22" fillId="0" borderId="4" xfId="0" applyFont="1" applyBorder="1" applyAlignment="1">
      <alignment horizontal="left" vertical="center" wrapText="1"/>
    </xf>
    <xf numFmtId="0" fontId="22" fillId="0" borderId="11" xfId="0" applyFont="1" applyBorder="1" applyAlignment="1">
      <alignment horizontal="left" vertical="center" wrapText="1"/>
    </xf>
    <xf numFmtId="0" fontId="25" fillId="0" borderId="13" xfId="0" applyFont="1" applyBorder="1"/>
    <xf numFmtId="0" fontId="25" fillId="0" borderId="14" xfId="0" applyFont="1" applyBorder="1" applyAlignment="1">
      <alignment horizontal="left" vertical="center" wrapText="1"/>
    </xf>
    <xf numFmtId="0" fontId="25" fillId="0" borderId="14" xfId="0" applyFont="1" applyBorder="1"/>
    <xf numFmtId="164" fontId="22" fillId="0" borderId="4" xfId="1" applyNumberFormat="1" applyFont="1" applyBorder="1" applyAlignment="1">
      <alignment wrapText="1"/>
    </xf>
    <xf numFmtId="49" fontId="22" fillId="0" borderId="8" xfId="0" applyNumberFormat="1" applyFont="1" applyBorder="1" applyAlignment="1">
      <alignment horizontal="left" vertical="center" wrapText="1"/>
    </xf>
    <xf numFmtId="0" fontId="22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left" vertical="center" wrapText="1"/>
    </xf>
    <xf numFmtId="0" fontId="28" fillId="0" borderId="6" xfId="0" applyFont="1" applyBorder="1"/>
    <xf numFmtId="0" fontId="28" fillId="0" borderId="4" xfId="0" applyFont="1" applyBorder="1" applyAlignment="1">
      <alignment horizontal="left"/>
    </xf>
    <xf numFmtId="0" fontId="28" fillId="0" borderId="5" xfId="0" applyFont="1" applyBorder="1"/>
    <xf numFmtId="0" fontId="28" fillId="0" borderId="6" xfId="0" applyFont="1" applyBorder="1" applyAlignment="1">
      <alignment horizontal="left" vertical="center"/>
    </xf>
    <xf numFmtId="0" fontId="22" fillId="0" borderId="5" xfId="0" applyFont="1" applyBorder="1"/>
    <xf numFmtId="0" fontId="22" fillId="0" borderId="6" xfId="0" applyFont="1" applyBorder="1" applyAlignment="1">
      <alignment horizontal="center"/>
    </xf>
    <xf numFmtId="0" fontId="22" fillId="0" borderId="8" xfId="0" applyFont="1" applyBorder="1"/>
    <xf numFmtId="0" fontId="22" fillId="0" borderId="4" xfId="0" applyFont="1" applyBorder="1" applyAlignment="1">
      <alignment horizontal="center"/>
    </xf>
    <xf numFmtId="164" fontId="22" fillId="0" borderId="9" xfId="0" applyNumberFormat="1" applyFont="1" applyBorder="1" applyAlignment="1">
      <alignment wrapText="1"/>
    </xf>
    <xf numFmtId="0" fontId="22" fillId="0" borderId="8" xfId="0" applyFont="1" applyBorder="1" applyAlignment="1">
      <alignment wrapText="1"/>
    </xf>
    <xf numFmtId="0" fontId="22" fillId="0" borderId="10" xfId="0" applyFont="1" applyBorder="1"/>
    <xf numFmtId="0" fontId="22" fillId="0" borderId="11" xfId="0" applyFont="1" applyBorder="1" applyAlignment="1">
      <alignment horizontal="center"/>
    </xf>
    <xf numFmtId="0" fontId="22" fillId="0" borderId="0" xfId="0" applyFont="1" applyAlignment="1">
      <alignment horizontal="center"/>
    </xf>
    <xf numFmtId="49" fontId="22" fillId="0" borderId="10" xfId="0" applyNumberFormat="1" applyFont="1" applyBorder="1" applyAlignment="1">
      <alignment horizontal="left" vertical="center" wrapText="1"/>
    </xf>
    <xf numFmtId="0" fontId="22" fillId="0" borderId="11" xfId="0" applyFont="1" applyBorder="1" applyAlignment="1">
      <alignment horizontal="center" wrapText="1"/>
    </xf>
    <xf numFmtId="0" fontId="22" fillId="0" borderId="0" xfId="0" applyFont="1" applyAlignment="1">
      <alignment horizontal="center" wrapText="1"/>
    </xf>
    <xf numFmtId="0" fontId="22" fillId="0" borderId="2" xfId="0" applyFont="1" applyBorder="1"/>
    <xf numFmtId="0" fontId="22" fillId="0" borderId="1" xfId="0" applyFont="1" applyBorder="1"/>
    <xf numFmtId="0" fontId="22" fillId="0" borderId="4" xfId="0" applyFont="1" applyBorder="1" applyAlignment="1">
      <alignment horizontal="center" wrapText="1"/>
    </xf>
    <xf numFmtId="0" fontId="22" fillId="0" borderId="11" xfId="0" applyFont="1" applyBorder="1" applyAlignment="1">
      <alignment horizontal="center" vertical="center" wrapText="1"/>
    </xf>
    <xf numFmtId="49" fontId="22" fillId="0" borderId="0" xfId="0" applyNumberFormat="1" applyFont="1" applyAlignment="1">
      <alignment horizontal="left" vertical="center" wrapText="1"/>
    </xf>
    <xf numFmtId="0" fontId="22" fillId="0" borderId="3" xfId="0" applyFont="1" applyBorder="1" applyAlignment="1">
      <alignment horizontal="left" vertical="center" wrapText="1"/>
    </xf>
    <xf numFmtId="0" fontId="22" fillId="0" borderId="0" xfId="0" applyFont="1" applyAlignment="1">
      <alignment horizontal="center" vertical="center" wrapText="1"/>
    </xf>
    <xf numFmtId="0" fontId="25" fillId="0" borderId="14" xfId="0" applyFont="1" applyBorder="1" applyAlignment="1">
      <alignment horizontal="center"/>
    </xf>
    <xf numFmtId="164" fontId="22" fillId="0" borderId="4" xfId="1" applyNumberFormat="1" applyFont="1" applyBorder="1" applyAlignment="1">
      <alignment vertical="center" wrapText="1"/>
    </xf>
    <xf numFmtId="164" fontId="22" fillId="0" borderId="9" xfId="0" applyNumberFormat="1" applyFont="1" applyBorder="1" applyAlignment="1">
      <alignment vertical="center"/>
    </xf>
    <xf numFmtId="164" fontId="22" fillId="0" borderId="11" xfId="1" applyNumberFormat="1" applyFont="1" applyBorder="1" applyAlignment="1">
      <alignment vertical="center" wrapText="1"/>
    </xf>
    <xf numFmtId="164" fontId="22" fillId="0" borderId="12" xfId="0" applyNumberFormat="1" applyFont="1" applyBorder="1" applyAlignment="1">
      <alignment vertical="center"/>
    </xf>
    <xf numFmtId="164" fontId="22" fillId="0" borderId="0" xfId="1" applyNumberFormat="1" applyFont="1" applyAlignment="1">
      <alignment vertical="center"/>
    </xf>
    <xf numFmtId="164" fontId="22" fillId="0" borderId="0" xfId="0" applyNumberFormat="1" applyFont="1" applyAlignment="1">
      <alignment vertical="center"/>
    </xf>
    <xf numFmtId="164" fontId="22" fillId="0" borderId="6" xfId="1" applyNumberFormat="1" applyFont="1" applyBorder="1" applyAlignment="1">
      <alignment vertical="center"/>
    </xf>
    <xf numFmtId="164" fontId="22" fillId="0" borderId="7" xfId="0" applyNumberFormat="1" applyFont="1" applyBorder="1" applyAlignment="1">
      <alignment vertical="center"/>
    </xf>
    <xf numFmtId="164" fontId="22" fillId="0" borderId="0" xfId="1" applyNumberFormat="1" applyFont="1" applyBorder="1" applyAlignment="1">
      <alignment vertical="center" wrapText="1"/>
    </xf>
    <xf numFmtId="164" fontId="22" fillId="0" borderId="6" xfId="1" applyNumberFormat="1" applyFont="1" applyBorder="1" applyAlignment="1">
      <alignment vertical="center" wrapText="1"/>
    </xf>
    <xf numFmtId="164" fontId="22" fillId="0" borderId="0" xfId="1" applyNumberFormat="1" applyFont="1" applyAlignment="1">
      <alignment vertical="center" wrapText="1"/>
    </xf>
    <xf numFmtId="164" fontId="25" fillId="0" borderId="14" xfId="1" applyNumberFormat="1" applyFont="1" applyBorder="1" applyAlignment="1">
      <alignment vertical="center"/>
    </xf>
    <xf numFmtId="164" fontId="25" fillId="0" borderId="15" xfId="0" applyNumberFormat="1" applyFont="1" applyBorder="1" applyAlignment="1">
      <alignment vertical="center"/>
    </xf>
    <xf numFmtId="0" fontId="21" fillId="0" borderId="11" xfId="0" applyFont="1" applyBorder="1"/>
    <xf numFmtId="0" fontId="25" fillId="0" borderId="6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/>
    </xf>
    <xf numFmtId="164" fontId="25" fillId="0" borderId="6" xfId="1" applyNumberFormat="1" applyFont="1" applyBorder="1" applyAlignment="1">
      <alignment vertical="center" wrapText="1"/>
    </xf>
    <xf numFmtId="164" fontId="25" fillId="0" borderId="7" xfId="0" applyNumberFormat="1" applyFont="1" applyBorder="1" applyAlignment="1">
      <alignment vertical="center" wrapText="1"/>
    </xf>
    <xf numFmtId="164" fontId="25" fillId="0" borderId="6" xfId="1" applyNumberFormat="1" applyFont="1" applyBorder="1" applyAlignment="1">
      <alignment horizontal="center" vertical="center" wrapText="1"/>
    </xf>
    <xf numFmtId="164" fontId="25" fillId="0" borderId="7" xfId="0" applyNumberFormat="1" applyFont="1" applyBorder="1" applyAlignment="1">
      <alignment horizontal="center" vertical="center" wrapText="1"/>
    </xf>
    <xf numFmtId="0" fontId="20" fillId="0" borderId="4" xfId="0" applyFont="1" applyBorder="1" applyAlignment="1">
      <alignment wrapText="1"/>
    </xf>
    <xf numFmtId="0" fontId="20" fillId="0" borderId="4" xfId="0" applyFont="1" applyBorder="1" applyAlignment="1">
      <alignment horizontal="center"/>
    </xf>
    <xf numFmtId="0" fontId="0" fillId="0" borderId="0" xfId="0" applyBorder="1"/>
    <xf numFmtId="0" fontId="0" fillId="0" borderId="5" xfId="0" applyBorder="1"/>
    <xf numFmtId="0" fontId="0" fillId="0" borderId="8" xfId="0" applyBorder="1"/>
    <xf numFmtId="0" fontId="0" fillId="0" borderId="10" xfId="0" applyBorder="1"/>
    <xf numFmtId="0" fontId="20" fillId="0" borderId="6" xfId="0" applyFont="1" applyBorder="1" applyAlignment="1">
      <alignment horizontal="center"/>
    </xf>
    <xf numFmtId="0" fontId="20" fillId="0" borderId="6" xfId="0" applyFont="1" applyBorder="1" applyAlignment="1">
      <alignment wrapText="1"/>
    </xf>
    <xf numFmtId="164" fontId="20" fillId="0" borderId="6" xfId="1" applyNumberFormat="1" applyFont="1" applyBorder="1" applyAlignment="1">
      <alignment wrapText="1"/>
    </xf>
    <xf numFmtId="164" fontId="20" fillId="0" borderId="7" xfId="0" applyNumberFormat="1" applyFont="1" applyBorder="1" applyAlignment="1">
      <alignment wrapText="1"/>
    </xf>
    <xf numFmtId="164" fontId="20" fillId="0" borderId="4" xfId="1" applyNumberFormat="1" applyFont="1" applyBorder="1" applyAlignment="1">
      <alignment wrapText="1"/>
    </xf>
    <xf numFmtId="164" fontId="20" fillId="0" borderId="9" xfId="0" applyNumberFormat="1" applyFont="1" applyBorder="1" applyAlignment="1">
      <alignment wrapText="1"/>
    </xf>
    <xf numFmtId="164" fontId="20" fillId="0" borderId="4" xfId="1" applyNumberFormat="1" applyFont="1" applyBorder="1"/>
    <xf numFmtId="164" fontId="20" fillId="0" borderId="9" xfId="0" applyNumberFormat="1" applyFont="1" applyBorder="1"/>
    <xf numFmtId="164" fontId="20" fillId="0" borderId="11" xfId="1" applyNumberFormat="1" applyFont="1" applyBorder="1"/>
    <xf numFmtId="164" fontId="20" fillId="0" borderId="12" xfId="0" applyNumberFormat="1" applyFont="1" applyBorder="1"/>
    <xf numFmtId="0" fontId="19" fillId="0" borderId="4" xfId="0" applyFont="1" applyBorder="1" applyAlignment="1">
      <alignment wrapText="1"/>
    </xf>
    <xf numFmtId="164" fontId="22" fillId="0" borderId="18" xfId="1" applyNumberFormat="1" applyFont="1" applyBorder="1" applyAlignment="1">
      <alignment vertical="center" wrapText="1"/>
    </xf>
    <xf numFmtId="164" fontId="22" fillId="0" borderId="19" xfId="0" applyNumberFormat="1" applyFont="1" applyBorder="1" applyAlignment="1">
      <alignment vertical="center"/>
    </xf>
    <xf numFmtId="0" fontId="19" fillId="0" borderId="4" xfId="0" applyFont="1" applyBorder="1" applyAlignment="1">
      <alignment horizontal="center"/>
    </xf>
    <xf numFmtId="0" fontId="0" fillId="0" borderId="20" xfId="0" applyBorder="1"/>
    <xf numFmtId="2" fontId="25" fillId="0" borderId="16" xfId="0" applyNumberFormat="1" applyFont="1" applyBorder="1" applyAlignment="1">
      <alignment horizontal="center" vertical="center"/>
    </xf>
    <xf numFmtId="0" fontId="19" fillId="0" borderId="11" xfId="0" applyFont="1" applyBorder="1" applyAlignment="1">
      <alignment horizontal="center"/>
    </xf>
    <xf numFmtId="0" fontId="19" fillId="0" borderId="4" xfId="0" applyFont="1" applyBorder="1" applyAlignment="1">
      <alignment horizontal="left" vertical="center" wrapText="1"/>
    </xf>
    <xf numFmtId="164" fontId="20" fillId="0" borderId="11" xfId="1" applyNumberFormat="1" applyFont="1" applyBorder="1" applyAlignment="1">
      <alignment wrapText="1"/>
    </xf>
    <xf numFmtId="164" fontId="20" fillId="0" borderId="17" xfId="0" applyNumberFormat="1" applyFont="1" applyBorder="1"/>
    <xf numFmtId="164" fontId="20" fillId="0" borderId="0" xfId="0" applyNumberFormat="1" applyFont="1" applyBorder="1"/>
    <xf numFmtId="164" fontId="20" fillId="0" borderId="7" xfId="0" applyNumberFormat="1" applyFont="1" applyBorder="1"/>
    <xf numFmtId="164" fontId="20" fillId="0" borderId="16" xfId="1" applyNumberFormat="1" applyFont="1" applyBorder="1" applyAlignment="1">
      <alignment wrapText="1"/>
    </xf>
    <xf numFmtId="0" fontId="19" fillId="0" borderId="16" xfId="0" applyFont="1" applyBorder="1" applyAlignment="1">
      <alignment horizontal="center"/>
    </xf>
    <xf numFmtId="164" fontId="20" fillId="0" borderId="16" xfId="1" applyNumberFormat="1" applyFont="1" applyBorder="1"/>
    <xf numFmtId="0" fontId="18" fillId="0" borderId="4" xfId="0" applyFont="1" applyBorder="1" applyAlignment="1">
      <alignment horizontal="center"/>
    </xf>
    <xf numFmtId="0" fontId="18" fillId="0" borderId="16" xfId="0" applyFont="1" applyBorder="1" applyAlignment="1">
      <alignment horizontal="center"/>
    </xf>
    <xf numFmtId="2" fontId="29" fillId="0" borderId="4" xfId="2" applyNumberFormat="1" applyFont="1" applyFill="1" applyBorder="1" applyAlignment="1">
      <alignment horizontal="center" vertical="center"/>
    </xf>
    <xf numFmtId="0" fontId="25" fillId="0" borderId="4" xfId="0" applyFont="1" applyBorder="1" applyAlignment="1">
      <alignment wrapText="1"/>
    </xf>
    <xf numFmtId="0" fontId="17" fillId="0" borderId="11" xfId="0" applyFont="1" applyBorder="1" applyAlignment="1">
      <alignment horizontal="center"/>
    </xf>
    <xf numFmtId="0" fontId="25" fillId="0" borderId="16" xfId="0" applyFont="1" applyBorder="1"/>
    <xf numFmtId="0" fontId="25" fillId="0" borderId="4" xfId="0" applyFont="1" applyBorder="1" applyAlignment="1">
      <alignment horizontal="left" vertical="center" wrapText="1"/>
    </xf>
    <xf numFmtId="0" fontId="25" fillId="0" borderId="16" xfId="0" applyFont="1" applyBorder="1" applyAlignment="1">
      <alignment wrapText="1"/>
    </xf>
    <xf numFmtId="2" fontId="29" fillId="0" borderId="16" xfId="2" applyNumberFormat="1" applyFont="1" applyFill="1" applyBorder="1" applyAlignment="1">
      <alignment horizontal="center" vertical="center"/>
    </xf>
    <xf numFmtId="0" fontId="0" fillId="0" borderId="21" xfId="0" applyBorder="1"/>
    <xf numFmtId="0" fontId="28" fillId="0" borderId="22" xfId="0" applyFont="1" applyBorder="1"/>
    <xf numFmtId="0" fontId="20" fillId="0" borderId="22" xfId="0" applyFont="1" applyBorder="1" applyAlignment="1">
      <alignment horizontal="center"/>
    </xf>
    <xf numFmtId="0" fontId="20" fillId="0" borderId="22" xfId="0" applyFont="1" applyBorder="1" applyAlignment="1">
      <alignment wrapText="1"/>
    </xf>
    <xf numFmtId="164" fontId="20" fillId="0" borderId="22" xfId="1" applyNumberFormat="1" applyFont="1" applyBorder="1" applyAlignment="1">
      <alignment wrapText="1"/>
    </xf>
    <xf numFmtId="164" fontId="20" fillId="0" borderId="23" xfId="0" applyNumberFormat="1" applyFont="1" applyBorder="1" applyAlignment="1">
      <alignment wrapText="1"/>
    </xf>
    <xf numFmtId="0" fontId="16" fillId="0" borderId="4" xfId="0" applyFont="1" applyBorder="1" applyAlignment="1">
      <alignment horizontal="left" vertical="center" wrapText="1"/>
    </xf>
    <xf numFmtId="164" fontId="22" fillId="0" borderId="0" xfId="0" applyNumberFormat="1" applyFont="1" applyBorder="1" applyAlignment="1">
      <alignment vertical="center"/>
    </xf>
    <xf numFmtId="0" fontId="15" fillId="0" borderId="4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center" wrapText="1"/>
    </xf>
    <xf numFmtId="0" fontId="15" fillId="0" borderId="4" xfId="0" applyFont="1" applyBorder="1" applyAlignment="1">
      <alignment wrapText="1"/>
    </xf>
    <xf numFmtId="2" fontId="25" fillId="0" borderId="24" xfId="0" applyNumberFormat="1" applyFont="1" applyBorder="1" applyAlignment="1">
      <alignment horizontal="center" vertical="center"/>
    </xf>
    <xf numFmtId="0" fontId="15" fillId="0" borderId="10" xfId="0" applyFont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3" fillId="0" borderId="10" xfId="0" applyFont="1" applyBorder="1" applyAlignment="1">
      <alignment vertical="center" wrapText="1"/>
    </xf>
    <xf numFmtId="0" fontId="12" fillId="0" borderId="4" xfId="0" applyFont="1" applyBorder="1" applyAlignment="1">
      <alignment wrapText="1"/>
    </xf>
    <xf numFmtId="0" fontId="12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/>
    </xf>
    <xf numFmtId="0" fontId="12" fillId="0" borderId="8" xfId="0" applyFont="1" applyBorder="1"/>
    <xf numFmtId="0" fontId="12" fillId="0" borderId="0" xfId="0" applyFont="1"/>
    <xf numFmtId="1" fontId="25" fillId="0" borderId="4" xfId="0" applyNumberFormat="1" applyFont="1" applyBorder="1" applyAlignment="1">
      <alignment horizontal="center" vertical="center"/>
    </xf>
    <xf numFmtId="0" fontId="11" fillId="0" borderId="0" xfId="0" applyFont="1" applyBorder="1"/>
    <xf numFmtId="0" fontId="28" fillId="0" borderId="0" xfId="0" applyFont="1" applyBorder="1"/>
    <xf numFmtId="0" fontId="11" fillId="0" borderId="0" xfId="0" applyFont="1" applyBorder="1" applyAlignment="1">
      <alignment horizontal="center"/>
    </xf>
    <xf numFmtId="2" fontId="25" fillId="0" borderId="0" xfId="0" applyNumberFormat="1" applyFont="1" applyBorder="1" applyAlignment="1">
      <alignment horizontal="center" vertical="center"/>
    </xf>
    <xf numFmtId="164" fontId="11" fillId="0" borderId="0" xfId="1" applyNumberFormat="1" applyFont="1" applyBorder="1" applyAlignment="1">
      <alignment vertical="center" wrapText="1"/>
    </xf>
    <xf numFmtId="164" fontId="11" fillId="0" borderId="0" xfId="0" applyNumberFormat="1" applyFont="1" applyBorder="1" applyAlignment="1">
      <alignment vertical="center"/>
    </xf>
    <xf numFmtId="49" fontId="11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wrapText="1"/>
    </xf>
    <xf numFmtId="0" fontId="28" fillId="0" borderId="0" xfId="0" applyFont="1" applyBorder="1" applyAlignment="1">
      <alignment horizontal="left"/>
    </xf>
    <xf numFmtId="0" fontId="11" fillId="0" borderId="0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/>
    </xf>
    <xf numFmtId="0" fontId="10" fillId="0" borderId="0" xfId="0" applyFont="1"/>
    <xf numFmtId="0" fontId="10" fillId="0" borderId="4" xfId="0" applyFont="1" applyBorder="1" applyAlignment="1">
      <alignment wrapText="1"/>
    </xf>
    <xf numFmtId="0" fontId="9" fillId="0" borderId="0" xfId="0" applyFont="1"/>
    <xf numFmtId="0" fontId="25" fillId="0" borderId="0" xfId="0" applyFont="1" applyBorder="1"/>
    <xf numFmtId="0" fontId="19" fillId="0" borderId="0" xfId="0" applyFont="1" applyBorder="1" applyAlignment="1">
      <alignment horizontal="center"/>
    </xf>
    <xf numFmtId="0" fontId="22" fillId="0" borderId="11" xfId="0" applyFont="1" applyBorder="1" applyAlignment="1">
      <alignment horizontal="center" vertical="center"/>
    </xf>
    <xf numFmtId="0" fontId="8" fillId="0" borderId="4" xfId="0" applyFont="1" applyBorder="1" applyAlignment="1">
      <alignment wrapText="1"/>
    </xf>
    <xf numFmtId="0" fontId="8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4" xfId="0" applyFont="1" applyBorder="1" applyAlignment="1">
      <alignment wrapText="1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wrapText="1"/>
    </xf>
    <xf numFmtId="0" fontId="3" fillId="0" borderId="10" xfId="0" applyFont="1" applyBorder="1" applyAlignment="1">
      <alignment vertical="center" wrapText="1"/>
    </xf>
    <xf numFmtId="0" fontId="30" fillId="0" borderId="0" xfId="0" applyFont="1"/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/>
    </xf>
    <xf numFmtId="0" fontId="2" fillId="0" borderId="4" xfId="0" applyFont="1" applyBorder="1"/>
    <xf numFmtId="0" fontId="0" fillId="0" borderId="0" xfId="0" applyBorder="1" applyAlignment="1">
      <alignment horizontal="center"/>
    </xf>
  </cellXfs>
  <cellStyles count="3">
    <cellStyle name="Měna" xfId="1" builtinId="4"/>
    <cellStyle name="Neutrální" xfId="2" builtinId="2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L38"/>
  <sheetViews>
    <sheetView workbookViewId="0">
      <selection activeCell="D5" sqref="D5"/>
    </sheetView>
  </sheetViews>
  <sheetFormatPr defaultRowHeight="15" x14ac:dyDescent="0.25"/>
  <cols>
    <col min="1" max="1" width="5.5703125" customWidth="1"/>
    <col min="2" max="2" width="11.28515625" bestFit="1" customWidth="1"/>
    <col min="3" max="3" width="57" style="4" customWidth="1"/>
    <col min="4" max="4" width="13.140625" style="1" customWidth="1"/>
    <col min="14" max="14" width="11.85546875" bestFit="1" customWidth="1"/>
  </cols>
  <sheetData>
    <row r="2" spans="1:12" ht="21" x14ac:dyDescent="0.35">
      <c r="C2" s="8" t="s">
        <v>37</v>
      </c>
    </row>
    <row r="3" spans="1:12" ht="15.75" thickBot="1" x14ac:dyDescent="0.3"/>
    <row r="4" spans="1:12" ht="30" x14ac:dyDescent="0.25">
      <c r="A4" s="7"/>
      <c r="B4" s="34"/>
      <c r="C4" s="33"/>
      <c r="D4" s="73" t="s">
        <v>27</v>
      </c>
    </row>
    <row r="5" spans="1:12" ht="15.75" thickBot="1" x14ac:dyDescent="0.3">
      <c r="B5" s="40"/>
      <c r="C5" s="18" t="s">
        <v>47</v>
      </c>
      <c r="D5" s="57">
        <f>'Český dům'!G44+'Důl Jeremenko'!G44+'Kolonie Jeremenko'!G44+'Jubilejní kolonie'!G49+Hulvácká!G59+'Nové Výškovice'!G53+'Kino Luna'!G65+'Nová Ves vodárna'!G63+'Mírové náměstí'!G56+Martinov!G37+'Zábřeh OC'!G64+Křižíkova!G78+Rodinná!G61</f>
        <v>0</v>
      </c>
    </row>
    <row r="6" spans="1:12" x14ac:dyDescent="0.25">
      <c r="B6" s="19"/>
      <c r="C6" s="19"/>
      <c r="D6" s="59"/>
    </row>
    <row r="7" spans="1:12" x14ac:dyDescent="0.25">
      <c r="H7" s="3"/>
      <c r="I7" s="3"/>
      <c r="J7" s="3"/>
      <c r="K7" s="3"/>
      <c r="L7" s="3"/>
    </row>
    <row r="8" spans="1:12" x14ac:dyDescent="0.25">
      <c r="H8" s="3"/>
      <c r="I8" s="3"/>
      <c r="J8" s="3"/>
      <c r="K8" s="3"/>
      <c r="L8" s="3"/>
    </row>
    <row r="9" spans="1:12" x14ac:dyDescent="0.25">
      <c r="H9" s="3"/>
      <c r="I9" s="3"/>
      <c r="J9" s="3"/>
      <c r="K9" s="3"/>
      <c r="L9" s="3"/>
    </row>
    <row r="10" spans="1:12" x14ac:dyDescent="0.25">
      <c r="H10" s="3"/>
      <c r="I10" s="3"/>
      <c r="J10" s="3"/>
      <c r="K10" s="3"/>
      <c r="L10" s="3"/>
    </row>
    <row r="11" spans="1:12" x14ac:dyDescent="0.25">
      <c r="H11" s="3"/>
      <c r="I11" s="3"/>
      <c r="J11" s="3"/>
      <c r="K11" s="3"/>
      <c r="L11" s="3"/>
    </row>
    <row r="12" spans="1:12" x14ac:dyDescent="0.25">
      <c r="H12" s="3"/>
      <c r="I12" s="3"/>
      <c r="J12" s="3"/>
      <c r="K12" s="3"/>
      <c r="L12" s="3"/>
    </row>
    <row r="14" spans="1:12" x14ac:dyDescent="0.25">
      <c r="H14" s="3"/>
    </row>
    <row r="15" spans="1:12" x14ac:dyDescent="0.25">
      <c r="H15" s="3"/>
    </row>
    <row r="16" spans="1:12" x14ac:dyDescent="0.25">
      <c r="H16" s="3"/>
    </row>
    <row r="17" spans="8:8" x14ac:dyDescent="0.25">
      <c r="H17" s="3"/>
    </row>
    <row r="18" spans="8:8" x14ac:dyDescent="0.25">
      <c r="H18" s="3"/>
    </row>
    <row r="19" spans="8:8" x14ac:dyDescent="0.25">
      <c r="H19" s="3"/>
    </row>
    <row r="20" spans="8:8" x14ac:dyDescent="0.25">
      <c r="H20" s="3"/>
    </row>
    <row r="21" spans="8:8" x14ac:dyDescent="0.25">
      <c r="H21" s="3"/>
    </row>
    <row r="22" spans="8:8" x14ac:dyDescent="0.25">
      <c r="H22" s="3"/>
    </row>
    <row r="23" spans="8:8" x14ac:dyDescent="0.25">
      <c r="H23" s="3"/>
    </row>
    <row r="24" spans="8:8" x14ac:dyDescent="0.25">
      <c r="H24" s="3"/>
    </row>
    <row r="25" spans="8:8" x14ac:dyDescent="0.25">
      <c r="H25" s="3"/>
    </row>
    <row r="26" spans="8:8" x14ac:dyDescent="0.25">
      <c r="H26" s="3"/>
    </row>
    <row r="27" spans="8:8" x14ac:dyDescent="0.25">
      <c r="H27" s="3"/>
    </row>
    <row r="28" spans="8:8" x14ac:dyDescent="0.25">
      <c r="H28" s="3"/>
    </row>
    <row r="29" spans="8:8" x14ac:dyDescent="0.25">
      <c r="H29" s="3"/>
    </row>
    <row r="30" spans="8:8" x14ac:dyDescent="0.25">
      <c r="H30" s="3"/>
    </row>
    <row r="31" spans="8:8" x14ac:dyDescent="0.25">
      <c r="H31" s="3"/>
    </row>
    <row r="32" spans="8:8" x14ac:dyDescent="0.25">
      <c r="H32" s="3"/>
    </row>
    <row r="33" spans="8:8" x14ac:dyDescent="0.25">
      <c r="H33" s="3"/>
    </row>
    <row r="34" spans="8:8" x14ac:dyDescent="0.25">
      <c r="H34" s="3"/>
    </row>
    <row r="35" spans="8:8" x14ac:dyDescent="0.25">
      <c r="H35" s="3"/>
    </row>
    <row r="36" spans="8:8" x14ac:dyDescent="0.25">
      <c r="H36" s="3"/>
    </row>
    <row r="37" spans="8:8" x14ac:dyDescent="0.25">
      <c r="H37" s="3"/>
    </row>
    <row r="38" spans="8:8" x14ac:dyDescent="0.25">
      <c r="H38" s="3"/>
    </row>
  </sheetData>
  <pageMargins left="0.70866141732283472" right="0.70866141732283472" top="0.78740157480314965" bottom="0.78740157480314965" header="0.31496062992125984" footer="0.31496062992125984"/>
  <pageSetup paperSize="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G56"/>
  <sheetViews>
    <sheetView topLeftCell="A31" workbookViewId="0">
      <selection activeCell="I54" sqref="I54"/>
    </sheetView>
  </sheetViews>
  <sheetFormatPr defaultRowHeight="15" x14ac:dyDescent="0.25"/>
  <cols>
    <col min="1" max="1" width="5.5703125" customWidth="1"/>
    <col min="2" max="2" width="11.28515625" bestFit="1" customWidth="1"/>
    <col min="3" max="3" width="56.7109375" style="4" customWidth="1"/>
    <col min="4" max="4" width="12.85546875" style="3" customWidth="1"/>
    <col min="5" max="5" width="15.140625" customWidth="1"/>
    <col min="6" max="6" width="16.42578125" style="2" customWidth="1"/>
    <col min="7" max="7" width="13.140625" style="1" customWidth="1"/>
  </cols>
  <sheetData>
    <row r="2" spans="1:7" ht="21" x14ac:dyDescent="0.35">
      <c r="C2" s="8" t="s">
        <v>101</v>
      </c>
    </row>
    <row r="3" spans="1:7" ht="15.75" thickBot="1" x14ac:dyDescent="0.3"/>
    <row r="4" spans="1:7" ht="30" x14ac:dyDescent="0.25">
      <c r="A4" s="7"/>
      <c r="B4" s="34"/>
      <c r="C4" s="33" t="s">
        <v>24</v>
      </c>
      <c r="D4" s="69" t="s">
        <v>12</v>
      </c>
      <c r="E4" s="68" t="s">
        <v>11</v>
      </c>
      <c r="F4" s="70" t="s">
        <v>26</v>
      </c>
      <c r="G4" s="71" t="s">
        <v>27</v>
      </c>
    </row>
    <row r="5" spans="1:7" x14ac:dyDescent="0.25">
      <c r="A5" s="7"/>
      <c r="B5" s="36"/>
      <c r="C5" s="15" t="s">
        <v>20</v>
      </c>
      <c r="D5" s="37"/>
      <c r="E5" s="16"/>
      <c r="F5" s="26"/>
      <c r="G5" s="38"/>
    </row>
    <row r="6" spans="1:7" ht="45" x14ac:dyDescent="0.25">
      <c r="B6" s="39"/>
      <c r="C6" s="16" t="s">
        <v>22</v>
      </c>
      <c r="D6" s="37" t="s">
        <v>8</v>
      </c>
      <c r="E6" s="14">
        <v>12</v>
      </c>
      <c r="F6" s="54">
        <v>0</v>
      </c>
      <c r="G6" s="55">
        <f>E6*F6</f>
        <v>0</v>
      </c>
    </row>
    <row r="7" spans="1:7" ht="45" x14ac:dyDescent="0.25">
      <c r="B7" s="39"/>
      <c r="C7" s="154" t="s">
        <v>102</v>
      </c>
      <c r="D7" s="37" t="s">
        <v>8</v>
      </c>
      <c r="E7" s="14">
        <v>2</v>
      </c>
      <c r="F7" s="54">
        <v>0</v>
      </c>
      <c r="G7" s="55">
        <f t="shared" ref="G7:G8" si="0">E7*F7</f>
        <v>0</v>
      </c>
    </row>
    <row r="8" spans="1:7" x14ac:dyDescent="0.25">
      <c r="B8" s="39"/>
      <c r="C8" s="74" t="s">
        <v>30</v>
      </c>
      <c r="D8" s="37" t="s">
        <v>8</v>
      </c>
      <c r="E8" s="14">
        <v>4</v>
      </c>
      <c r="F8" s="54">
        <v>0</v>
      </c>
      <c r="G8" s="55">
        <f t="shared" si="0"/>
        <v>0</v>
      </c>
    </row>
    <row r="9" spans="1:7" x14ac:dyDescent="0.25">
      <c r="B9" s="39"/>
      <c r="C9" s="17" t="s">
        <v>103</v>
      </c>
      <c r="D9" s="75" t="s">
        <v>8</v>
      </c>
      <c r="E9" s="14">
        <v>2</v>
      </c>
      <c r="F9" s="54">
        <v>0</v>
      </c>
      <c r="G9" s="55">
        <f t="shared" ref="G9:G14" si="1">E9*F9</f>
        <v>0</v>
      </c>
    </row>
    <row r="10" spans="1:7" x14ac:dyDescent="0.25">
      <c r="B10" s="39"/>
      <c r="C10" s="17" t="s">
        <v>32</v>
      </c>
      <c r="D10" s="75" t="s">
        <v>8</v>
      </c>
      <c r="E10" s="14">
        <v>2</v>
      </c>
      <c r="F10" s="54">
        <v>0</v>
      </c>
      <c r="G10" s="55">
        <f t="shared" si="1"/>
        <v>0</v>
      </c>
    </row>
    <row r="11" spans="1:7" x14ac:dyDescent="0.25">
      <c r="B11" s="39"/>
      <c r="C11" s="17" t="s">
        <v>104</v>
      </c>
      <c r="D11" s="75" t="s">
        <v>8</v>
      </c>
      <c r="E11" s="14">
        <v>1</v>
      </c>
      <c r="F11" s="54">
        <v>0</v>
      </c>
      <c r="G11" s="55">
        <f t="shared" si="1"/>
        <v>0</v>
      </c>
    </row>
    <row r="12" spans="1:7" x14ac:dyDescent="0.25">
      <c r="B12" s="39"/>
      <c r="C12" s="111" t="s">
        <v>15</v>
      </c>
      <c r="D12" s="28" t="s">
        <v>8</v>
      </c>
      <c r="E12" s="9">
        <v>2</v>
      </c>
      <c r="F12" s="54">
        <v>0</v>
      </c>
      <c r="G12" s="55">
        <f t="shared" si="1"/>
        <v>0</v>
      </c>
    </row>
    <row r="13" spans="1:7" ht="15.75" thickBot="1" x14ac:dyDescent="0.3">
      <c r="B13" s="79"/>
      <c r="C13" s="18" t="s">
        <v>40</v>
      </c>
      <c r="D13" s="96" t="s">
        <v>8</v>
      </c>
      <c r="E13" s="10">
        <v>4</v>
      </c>
      <c r="F13" s="56">
        <v>0</v>
      </c>
      <c r="G13" s="57">
        <f t="shared" si="1"/>
        <v>0</v>
      </c>
    </row>
    <row r="14" spans="1:7" x14ac:dyDescent="0.25">
      <c r="B14" s="36"/>
      <c r="C14" s="15" t="s">
        <v>18</v>
      </c>
      <c r="D14" s="37"/>
      <c r="E14" s="9"/>
      <c r="F14" s="54">
        <v>0</v>
      </c>
      <c r="G14" s="55">
        <f t="shared" si="1"/>
        <v>0</v>
      </c>
    </row>
    <row r="15" spans="1:7" ht="30.75" thickBot="1" x14ac:dyDescent="0.3">
      <c r="B15" s="40"/>
      <c r="C15" s="20" t="s">
        <v>65</v>
      </c>
      <c r="D15" s="41" t="s">
        <v>21</v>
      </c>
      <c r="E15" s="10">
        <v>117.91</v>
      </c>
      <c r="F15" s="56">
        <v>0</v>
      </c>
      <c r="G15" s="57">
        <f>E15*F15</f>
        <v>0</v>
      </c>
    </row>
    <row r="16" spans="1:7" ht="15.75" thickBot="1" x14ac:dyDescent="0.3">
      <c r="B16" s="19"/>
      <c r="C16" s="19"/>
      <c r="D16" s="42"/>
      <c r="E16" s="5"/>
      <c r="F16" s="58"/>
      <c r="G16" s="59"/>
    </row>
    <row r="17" spans="2:7" x14ac:dyDescent="0.25">
      <c r="B17" s="77"/>
      <c r="C17" s="30" t="s">
        <v>148</v>
      </c>
      <c r="D17" s="80"/>
      <c r="E17" s="81"/>
      <c r="F17" s="82"/>
      <c r="G17" s="83"/>
    </row>
    <row r="18" spans="2:7" x14ac:dyDescent="0.25">
      <c r="B18" s="78"/>
      <c r="C18" s="75" t="s">
        <v>35</v>
      </c>
      <c r="D18" s="75"/>
      <c r="E18" s="74"/>
      <c r="F18" s="84"/>
      <c r="G18" s="85"/>
    </row>
    <row r="19" spans="2:7" x14ac:dyDescent="0.25">
      <c r="B19" s="78"/>
      <c r="C19" s="17" t="s">
        <v>38</v>
      </c>
      <c r="D19" s="75" t="s">
        <v>36</v>
      </c>
      <c r="E19" s="107">
        <v>9</v>
      </c>
      <c r="F19" s="86">
        <v>0</v>
      </c>
      <c r="G19" s="87">
        <f>E19*F19</f>
        <v>0</v>
      </c>
    </row>
    <row r="20" spans="2:7" x14ac:dyDescent="0.25">
      <c r="B20" s="78"/>
      <c r="C20" s="108" t="s">
        <v>44</v>
      </c>
      <c r="D20" s="75" t="s">
        <v>36</v>
      </c>
      <c r="E20" s="107">
        <v>0</v>
      </c>
      <c r="F20" s="86">
        <v>0</v>
      </c>
      <c r="G20" s="87">
        <f t="shared" ref="G20:G29" si="2">E20*F20</f>
        <v>0</v>
      </c>
    </row>
    <row r="21" spans="2:7" x14ac:dyDescent="0.25">
      <c r="B21" s="94"/>
      <c r="C21" s="110" t="s">
        <v>39</v>
      </c>
      <c r="D21" s="103" t="s">
        <v>8</v>
      </c>
      <c r="E21" s="95">
        <v>4</v>
      </c>
      <c r="F21" s="104">
        <v>0</v>
      </c>
      <c r="G21" s="99">
        <f t="shared" si="2"/>
        <v>0</v>
      </c>
    </row>
    <row r="22" spans="2:7" ht="15.75" thickBot="1" x14ac:dyDescent="0.3">
      <c r="B22" s="79"/>
      <c r="C22" s="18" t="s">
        <v>40</v>
      </c>
      <c r="D22" s="96" t="s">
        <v>8</v>
      </c>
      <c r="E22" s="10">
        <v>5</v>
      </c>
      <c r="F22" s="88">
        <v>0</v>
      </c>
      <c r="G22" s="89">
        <f t="shared" si="2"/>
        <v>0</v>
      </c>
    </row>
    <row r="23" spans="2:7" ht="15.75" thickBot="1" x14ac:dyDescent="0.3">
      <c r="G23" s="100"/>
    </row>
    <row r="24" spans="2:7" x14ac:dyDescent="0.25">
      <c r="B24" s="77"/>
      <c r="C24" s="30" t="s">
        <v>149</v>
      </c>
      <c r="D24" s="80"/>
      <c r="E24" s="81"/>
      <c r="F24" s="82"/>
      <c r="G24" s="101"/>
    </row>
    <row r="25" spans="2:7" x14ac:dyDescent="0.25">
      <c r="B25" s="78"/>
      <c r="C25" s="75" t="s">
        <v>35</v>
      </c>
      <c r="D25" s="75"/>
      <c r="E25" s="74"/>
      <c r="F25" s="84"/>
      <c r="G25" s="87"/>
    </row>
    <row r="26" spans="2:7" x14ac:dyDescent="0.25">
      <c r="B26" s="78"/>
      <c r="C26" s="17" t="s">
        <v>38</v>
      </c>
      <c r="D26" s="75" t="s">
        <v>36</v>
      </c>
      <c r="E26" s="107">
        <v>9</v>
      </c>
      <c r="F26" s="86">
        <v>0</v>
      </c>
      <c r="G26" s="87">
        <f t="shared" si="2"/>
        <v>0</v>
      </c>
    </row>
    <row r="27" spans="2:7" x14ac:dyDescent="0.25">
      <c r="B27" s="78"/>
      <c r="C27" s="108" t="s">
        <v>44</v>
      </c>
      <c r="D27" s="75" t="s">
        <v>36</v>
      </c>
      <c r="E27" s="107">
        <v>0</v>
      </c>
      <c r="F27" s="86">
        <v>0</v>
      </c>
      <c r="G27" s="87">
        <f t="shared" si="2"/>
        <v>0</v>
      </c>
    </row>
    <row r="28" spans="2:7" x14ac:dyDescent="0.25">
      <c r="B28" s="94"/>
      <c r="C28" s="110" t="s">
        <v>39</v>
      </c>
      <c r="D28" s="103" t="s">
        <v>8</v>
      </c>
      <c r="E28" s="95">
        <v>4</v>
      </c>
      <c r="F28" s="104">
        <v>0</v>
      </c>
      <c r="G28" s="99">
        <f t="shared" si="2"/>
        <v>0</v>
      </c>
    </row>
    <row r="29" spans="2:7" ht="15.75" thickBot="1" x14ac:dyDescent="0.3">
      <c r="B29" s="79"/>
      <c r="C29" s="18" t="s">
        <v>40</v>
      </c>
      <c r="D29" s="96" t="s">
        <v>8</v>
      </c>
      <c r="E29" s="10">
        <v>5</v>
      </c>
      <c r="F29" s="88">
        <v>0</v>
      </c>
      <c r="G29" s="89">
        <f t="shared" si="2"/>
        <v>0</v>
      </c>
    </row>
    <row r="30" spans="2:7" ht="15.75" thickBot="1" x14ac:dyDescent="0.3"/>
    <row r="31" spans="2:7" x14ac:dyDescent="0.25">
      <c r="B31" s="34"/>
      <c r="C31" s="30" t="s">
        <v>10</v>
      </c>
      <c r="D31" s="35"/>
      <c r="E31" s="12"/>
      <c r="F31" s="60"/>
      <c r="G31" s="61"/>
    </row>
    <row r="32" spans="2:7" ht="75" x14ac:dyDescent="0.25">
      <c r="B32" s="27"/>
      <c r="C32" s="16" t="s">
        <v>23</v>
      </c>
      <c r="D32" s="28" t="s">
        <v>1</v>
      </c>
      <c r="E32" s="11">
        <v>1</v>
      </c>
      <c r="F32" s="54">
        <v>0</v>
      </c>
      <c r="G32" s="55">
        <f>E32*F32</f>
        <v>0</v>
      </c>
    </row>
    <row r="33" spans="1:7" ht="30.75" thickBot="1" x14ac:dyDescent="0.3">
      <c r="B33" s="43"/>
      <c r="C33" s="20" t="s">
        <v>25</v>
      </c>
      <c r="D33" s="44" t="s">
        <v>13</v>
      </c>
      <c r="E33" s="13">
        <v>1</v>
      </c>
      <c r="F33" s="56">
        <v>0</v>
      </c>
      <c r="G33" s="57">
        <f>E33*F33</f>
        <v>0</v>
      </c>
    </row>
    <row r="34" spans="1:7" ht="15.75" thickBot="1" x14ac:dyDescent="0.3">
      <c r="B34" s="19"/>
      <c r="C34" s="19"/>
      <c r="D34" s="45"/>
      <c r="E34" s="6"/>
      <c r="F34" s="62"/>
      <c r="G34" s="59"/>
    </row>
    <row r="35" spans="1:7" x14ac:dyDescent="0.25">
      <c r="B35" s="46"/>
      <c r="C35" s="32" t="s">
        <v>9</v>
      </c>
      <c r="D35" s="35"/>
      <c r="E35" s="12"/>
      <c r="F35" s="63"/>
      <c r="G35" s="61"/>
    </row>
    <row r="36" spans="1:7" ht="15.75" thickBot="1" x14ac:dyDescent="0.3">
      <c r="B36" s="47"/>
      <c r="C36" s="128" t="s">
        <v>62</v>
      </c>
      <c r="D36" s="109" t="s">
        <v>13</v>
      </c>
      <c r="E36" s="10">
        <v>1</v>
      </c>
      <c r="F36" s="56">
        <v>0</v>
      </c>
      <c r="G36" s="57">
        <f>E36*F36</f>
        <v>0</v>
      </c>
    </row>
    <row r="37" spans="1:7" ht="15.75" thickBot="1" x14ac:dyDescent="0.3">
      <c r="B37" s="19"/>
      <c r="C37" s="19"/>
      <c r="D37" s="42"/>
      <c r="E37" s="5"/>
      <c r="F37" s="64"/>
      <c r="G37" s="59"/>
    </row>
    <row r="38" spans="1:7" x14ac:dyDescent="0.25">
      <c r="B38" s="34"/>
      <c r="C38" s="30" t="s">
        <v>51</v>
      </c>
      <c r="D38" s="35"/>
      <c r="E38" s="12"/>
      <c r="F38" s="63"/>
      <c r="G38" s="61"/>
    </row>
    <row r="39" spans="1:7" x14ac:dyDescent="0.25">
      <c r="B39" s="27"/>
      <c r="C39" s="90" t="s">
        <v>42</v>
      </c>
      <c r="D39" s="37" t="s">
        <v>2</v>
      </c>
      <c r="E39" s="9">
        <v>154.81</v>
      </c>
      <c r="F39" s="54">
        <v>0</v>
      </c>
      <c r="G39" s="55">
        <f t="shared" ref="G39:G46" si="3">E39*F39</f>
        <v>0</v>
      </c>
    </row>
    <row r="40" spans="1:7" ht="30" x14ac:dyDescent="0.25">
      <c r="B40" s="27"/>
      <c r="C40" s="124" t="s">
        <v>57</v>
      </c>
      <c r="D40" s="37" t="s">
        <v>2</v>
      </c>
      <c r="E40" s="9">
        <v>154.81</v>
      </c>
      <c r="F40" s="54">
        <v>0</v>
      </c>
      <c r="G40" s="55">
        <f t="shared" si="3"/>
        <v>0</v>
      </c>
    </row>
    <row r="41" spans="1:7" x14ac:dyDescent="0.25">
      <c r="B41" s="27"/>
      <c r="C41" s="124" t="s">
        <v>58</v>
      </c>
      <c r="D41" s="37" t="s">
        <v>2</v>
      </c>
      <c r="E41" s="9">
        <v>30.962000000000003</v>
      </c>
      <c r="F41" s="54">
        <v>0</v>
      </c>
      <c r="G41" s="55">
        <f t="shared" si="3"/>
        <v>0</v>
      </c>
    </row>
    <row r="42" spans="1:7" ht="30" x14ac:dyDescent="0.25">
      <c r="B42" s="27"/>
      <c r="C42" s="122" t="s">
        <v>54</v>
      </c>
      <c r="D42" s="48" t="s">
        <v>5</v>
      </c>
      <c r="E42" s="125">
        <v>33.277799999999999</v>
      </c>
      <c r="F42" s="54">
        <v>0</v>
      </c>
      <c r="G42" s="55">
        <f t="shared" si="3"/>
        <v>0</v>
      </c>
    </row>
    <row r="43" spans="1:7" x14ac:dyDescent="0.25">
      <c r="B43" s="27"/>
      <c r="C43" s="122" t="s">
        <v>55</v>
      </c>
      <c r="D43" s="48" t="s">
        <v>5</v>
      </c>
      <c r="E43" s="9">
        <v>33.277799999999999</v>
      </c>
      <c r="F43" s="54">
        <v>0</v>
      </c>
      <c r="G43" s="55">
        <f t="shared" si="3"/>
        <v>0</v>
      </c>
    </row>
    <row r="44" spans="1:7" x14ac:dyDescent="0.25">
      <c r="B44" s="27"/>
      <c r="C44" s="122" t="s">
        <v>56</v>
      </c>
      <c r="D44" s="123" t="s">
        <v>21</v>
      </c>
      <c r="E44" s="9">
        <v>142.51</v>
      </c>
      <c r="F44" s="54">
        <v>0</v>
      </c>
      <c r="G44" s="55">
        <f t="shared" si="3"/>
        <v>0</v>
      </c>
    </row>
    <row r="45" spans="1:7" ht="30" x14ac:dyDescent="0.25">
      <c r="B45" s="27"/>
      <c r="C45" s="21" t="s">
        <v>17</v>
      </c>
      <c r="D45" s="48" t="s">
        <v>7</v>
      </c>
      <c r="E45" s="9">
        <v>66.555599999999998</v>
      </c>
      <c r="F45" s="54">
        <v>0</v>
      </c>
      <c r="G45" s="55">
        <f t="shared" si="3"/>
        <v>0</v>
      </c>
    </row>
    <row r="46" spans="1:7" ht="30" x14ac:dyDescent="0.25">
      <c r="B46" s="27"/>
      <c r="C46" s="97" t="s">
        <v>41</v>
      </c>
      <c r="D46" s="48" t="s">
        <v>7</v>
      </c>
      <c r="E46" s="9">
        <v>73.211160000000007</v>
      </c>
      <c r="F46" s="54">
        <v>0</v>
      </c>
      <c r="G46" s="55">
        <f t="shared" si="3"/>
        <v>0</v>
      </c>
    </row>
    <row r="47" spans="1:7" x14ac:dyDescent="0.25">
      <c r="B47" s="36"/>
      <c r="C47" s="31" t="s">
        <v>6</v>
      </c>
      <c r="D47" s="37"/>
      <c r="E47" s="9"/>
      <c r="F47" s="54"/>
      <c r="G47" s="55"/>
    </row>
    <row r="48" spans="1:7" ht="30" x14ac:dyDescent="0.25">
      <c r="A48" s="76"/>
      <c r="B48" s="27"/>
      <c r="C48" s="122" t="s">
        <v>52</v>
      </c>
      <c r="D48" s="48" t="s">
        <v>5</v>
      </c>
      <c r="E48" s="9">
        <v>54.183599999999998</v>
      </c>
      <c r="F48" s="54">
        <v>0</v>
      </c>
      <c r="G48" s="55">
        <f t="shared" ref="G48:G51" si="4">E48*F48</f>
        <v>0</v>
      </c>
    </row>
    <row r="49" spans="2:7" x14ac:dyDescent="0.25">
      <c r="B49" s="27"/>
      <c r="C49" s="120" t="s">
        <v>49</v>
      </c>
      <c r="D49" s="48" t="s">
        <v>5</v>
      </c>
      <c r="E49" s="9">
        <v>12.372</v>
      </c>
      <c r="F49" s="54">
        <v>0</v>
      </c>
      <c r="G49" s="55">
        <f t="shared" si="4"/>
        <v>0</v>
      </c>
    </row>
    <row r="50" spans="2:7" x14ac:dyDescent="0.25">
      <c r="B50" s="27"/>
      <c r="C50" s="21" t="s">
        <v>14</v>
      </c>
      <c r="D50" s="48" t="s">
        <v>2</v>
      </c>
      <c r="E50" s="9">
        <v>89.359999999999985</v>
      </c>
      <c r="F50" s="54">
        <v>0</v>
      </c>
      <c r="G50" s="55">
        <f t="shared" si="4"/>
        <v>0</v>
      </c>
    </row>
    <row r="51" spans="2:7" ht="15.75" thickBot="1" x14ac:dyDescent="0.3">
      <c r="B51" s="43"/>
      <c r="C51" s="22" t="s">
        <v>4</v>
      </c>
      <c r="D51" s="49" t="s">
        <v>2</v>
      </c>
      <c r="E51" s="9">
        <v>89.359999999999985</v>
      </c>
      <c r="F51" s="56">
        <v>0</v>
      </c>
      <c r="G51" s="57">
        <f t="shared" si="4"/>
        <v>0</v>
      </c>
    </row>
    <row r="52" spans="2:7" ht="15.75" thickBot="1" x14ac:dyDescent="0.3">
      <c r="B52" s="50"/>
      <c r="C52" s="51"/>
      <c r="D52" s="52"/>
      <c r="E52" s="5"/>
      <c r="F52" s="64"/>
      <c r="G52" s="59"/>
    </row>
    <row r="53" spans="2:7" x14ac:dyDescent="0.25">
      <c r="B53" s="34"/>
      <c r="C53" s="29" t="s">
        <v>3</v>
      </c>
      <c r="D53" s="35"/>
      <c r="E53" s="12"/>
      <c r="F53" s="63"/>
      <c r="G53" s="61"/>
    </row>
    <row r="54" spans="2:7" ht="15.75" thickBot="1" x14ac:dyDescent="0.3">
      <c r="B54" s="40"/>
      <c r="C54" s="67" t="s">
        <v>16</v>
      </c>
      <c r="D54" s="41" t="s">
        <v>13</v>
      </c>
      <c r="E54" s="10">
        <v>1</v>
      </c>
      <c r="F54" s="56">
        <v>0</v>
      </c>
      <c r="G54" s="57">
        <f t="shared" ref="G54" si="5">E54*F54</f>
        <v>0</v>
      </c>
    </row>
    <row r="55" spans="2:7" ht="15.75" thickBot="1" x14ac:dyDescent="0.3"/>
    <row r="56" spans="2:7" ht="15.75" thickBot="1" x14ac:dyDescent="0.3">
      <c r="B56" s="23"/>
      <c r="C56" s="24"/>
      <c r="D56" s="53"/>
      <c r="E56" s="25" t="s">
        <v>0</v>
      </c>
      <c r="F56" s="65"/>
      <c r="G56" s="66">
        <f>SUM(G3:G54)</f>
        <v>0</v>
      </c>
    </row>
  </sheetData>
  <pageMargins left="0.7" right="0.7" top="0.78740157499999996" bottom="0.78740157499999996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2:G37"/>
  <sheetViews>
    <sheetView zoomScaleNormal="100" workbookViewId="0">
      <selection activeCell="E13" sqref="E13"/>
    </sheetView>
  </sheetViews>
  <sheetFormatPr defaultRowHeight="15" x14ac:dyDescent="0.25"/>
  <cols>
    <col min="1" max="1" width="5.5703125" customWidth="1"/>
    <col min="2" max="2" width="11.28515625" bestFit="1" customWidth="1"/>
    <col min="3" max="3" width="56.7109375" style="4" customWidth="1"/>
    <col min="4" max="4" width="12.85546875" style="3" customWidth="1"/>
    <col min="5" max="5" width="15.140625" customWidth="1"/>
    <col min="6" max="6" width="16.42578125" style="2" customWidth="1"/>
    <col min="7" max="7" width="13.140625" style="1" customWidth="1"/>
  </cols>
  <sheetData>
    <row r="2" spans="2:7" ht="21" x14ac:dyDescent="0.35">
      <c r="C2" s="8" t="s">
        <v>109</v>
      </c>
    </row>
    <row r="4" spans="2:7" ht="15.75" thickBot="1" x14ac:dyDescent="0.3">
      <c r="B4" s="19"/>
      <c r="C4" s="19"/>
      <c r="D4" s="42"/>
      <c r="E4" s="5"/>
      <c r="F4" s="58"/>
      <c r="G4" s="59"/>
    </row>
    <row r="5" spans="2:7" x14ac:dyDescent="0.25">
      <c r="B5" s="77"/>
      <c r="C5" s="30" t="s">
        <v>145</v>
      </c>
      <c r="D5" s="80"/>
      <c r="E5" s="81"/>
      <c r="F5" s="82"/>
      <c r="G5" s="83"/>
    </row>
    <row r="6" spans="2:7" x14ac:dyDescent="0.25">
      <c r="B6" s="78"/>
      <c r="C6" s="157" t="s">
        <v>73</v>
      </c>
      <c r="D6" s="75"/>
      <c r="E6" s="74"/>
      <c r="F6" s="84"/>
      <c r="G6" s="85"/>
    </row>
    <row r="7" spans="2:7" x14ac:dyDescent="0.25">
      <c r="B7" s="78"/>
      <c r="C7" s="17" t="s">
        <v>38</v>
      </c>
      <c r="D7" s="75" t="s">
        <v>36</v>
      </c>
      <c r="E7" s="107">
        <v>8</v>
      </c>
      <c r="F7" s="86">
        <v>0</v>
      </c>
      <c r="G7" s="87">
        <f>E7*F7</f>
        <v>0</v>
      </c>
    </row>
    <row r="8" spans="2:7" x14ac:dyDescent="0.25">
      <c r="B8" s="78"/>
      <c r="C8" s="108" t="s">
        <v>46</v>
      </c>
      <c r="D8" s="75" t="s">
        <v>36</v>
      </c>
      <c r="E8" s="107">
        <v>0</v>
      </c>
      <c r="F8" s="86">
        <v>0</v>
      </c>
      <c r="G8" s="87">
        <f t="shared" ref="G8:G10" si="0">E8*F8</f>
        <v>0</v>
      </c>
    </row>
    <row r="9" spans="2:7" x14ac:dyDescent="0.25">
      <c r="B9" s="94"/>
      <c r="C9" s="110" t="s">
        <v>39</v>
      </c>
      <c r="D9" s="103" t="s">
        <v>8</v>
      </c>
      <c r="E9" s="95">
        <v>2</v>
      </c>
      <c r="F9" s="104">
        <v>0</v>
      </c>
      <c r="G9" s="87">
        <f t="shared" si="0"/>
        <v>0</v>
      </c>
    </row>
    <row r="10" spans="2:7" ht="15.75" thickBot="1" x14ac:dyDescent="0.3">
      <c r="B10" s="79"/>
      <c r="C10" s="18" t="s">
        <v>40</v>
      </c>
      <c r="D10" s="96" t="s">
        <v>8</v>
      </c>
      <c r="E10" s="10">
        <v>2</v>
      </c>
      <c r="F10" s="88">
        <v>0</v>
      </c>
      <c r="G10" s="87">
        <f t="shared" si="0"/>
        <v>0</v>
      </c>
    </row>
    <row r="11" spans="2:7" ht="15.75" thickBot="1" x14ac:dyDescent="0.3"/>
    <row r="12" spans="2:7" x14ac:dyDescent="0.25">
      <c r="B12" s="34"/>
      <c r="C12" s="30" t="s">
        <v>10</v>
      </c>
      <c r="D12" s="35"/>
      <c r="E12" s="12"/>
      <c r="F12" s="60"/>
      <c r="G12" s="61"/>
    </row>
    <row r="13" spans="2:7" ht="75" x14ac:dyDescent="0.25">
      <c r="B13" s="27"/>
      <c r="C13" s="16" t="s">
        <v>23</v>
      </c>
      <c r="D13" s="28" t="s">
        <v>1</v>
      </c>
      <c r="E13" s="11">
        <v>1</v>
      </c>
      <c r="F13" s="54">
        <v>0</v>
      </c>
      <c r="G13" s="55">
        <f>E13*F13</f>
        <v>0</v>
      </c>
    </row>
    <row r="14" spans="2:7" ht="30.75" thickBot="1" x14ac:dyDescent="0.3">
      <c r="B14" s="43"/>
      <c r="C14" s="20" t="s">
        <v>25</v>
      </c>
      <c r="D14" s="44" t="s">
        <v>13</v>
      </c>
      <c r="E14" s="13">
        <v>1</v>
      </c>
      <c r="F14" s="56">
        <v>0</v>
      </c>
      <c r="G14" s="57">
        <f>E14*F14</f>
        <v>0</v>
      </c>
    </row>
    <row r="15" spans="2:7" ht="15.75" thickBot="1" x14ac:dyDescent="0.3">
      <c r="B15" s="19"/>
      <c r="C15" s="19"/>
      <c r="D15" s="45"/>
      <c r="E15" s="6"/>
      <c r="F15" s="62"/>
      <c r="G15" s="59"/>
    </row>
    <row r="16" spans="2:7" x14ac:dyDescent="0.25">
      <c r="B16" s="46"/>
      <c r="C16" s="32" t="s">
        <v>9</v>
      </c>
      <c r="D16" s="35"/>
      <c r="E16" s="12"/>
      <c r="F16" s="63"/>
      <c r="G16" s="61"/>
    </row>
    <row r="17" spans="1:7" ht="15.75" thickBot="1" x14ac:dyDescent="0.3">
      <c r="B17" s="47"/>
      <c r="C17" s="127" t="s">
        <v>62</v>
      </c>
      <c r="D17" s="109" t="s">
        <v>13</v>
      </c>
      <c r="E17" s="10">
        <v>1</v>
      </c>
      <c r="F17" s="56">
        <v>0</v>
      </c>
      <c r="G17" s="57">
        <f>E17*F17</f>
        <v>0</v>
      </c>
    </row>
    <row r="18" spans="1:7" ht="15.75" thickBot="1" x14ac:dyDescent="0.3">
      <c r="B18" s="19"/>
      <c r="C18" s="19"/>
      <c r="D18" s="42"/>
      <c r="E18" s="5"/>
      <c r="F18" s="64"/>
      <c r="G18" s="59"/>
    </row>
    <row r="19" spans="1:7" x14ac:dyDescent="0.25">
      <c r="B19" s="34"/>
      <c r="C19" s="30" t="s">
        <v>51</v>
      </c>
      <c r="D19" s="35"/>
      <c r="E19" s="12"/>
      <c r="F19" s="63"/>
      <c r="G19" s="61"/>
    </row>
    <row r="20" spans="1:7" x14ac:dyDescent="0.25">
      <c r="B20" s="27"/>
      <c r="C20" s="90" t="s">
        <v>42</v>
      </c>
      <c r="D20" s="37" t="s">
        <v>2</v>
      </c>
      <c r="E20" s="9">
        <v>16.5</v>
      </c>
      <c r="F20" s="54">
        <v>0</v>
      </c>
      <c r="G20" s="55">
        <f t="shared" ref="G20:G27" si="1">E20*F20</f>
        <v>0</v>
      </c>
    </row>
    <row r="21" spans="1:7" ht="30" x14ac:dyDescent="0.25">
      <c r="B21" s="27"/>
      <c r="C21" s="124" t="s">
        <v>57</v>
      </c>
      <c r="D21" s="37" t="s">
        <v>2</v>
      </c>
      <c r="E21" s="9">
        <v>16.5</v>
      </c>
      <c r="F21" s="54">
        <v>0</v>
      </c>
      <c r="G21" s="55">
        <f t="shared" si="1"/>
        <v>0</v>
      </c>
    </row>
    <row r="22" spans="1:7" x14ac:dyDescent="0.25">
      <c r="B22" s="27"/>
      <c r="C22" s="129" t="s">
        <v>58</v>
      </c>
      <c r="D22" s="37" t="s">
        <v>2</v>
      </c>
      <c r="E22" s="9">
        <v>3.3000000000000003</v>
      </c>
      <c r="F22" s="54">
        <v>0</v>
      </c>
      <c r="G22" s="55">
        <f t="shared" si="1"/>
        <v>0</v>
      </c>
    </row>
    <row r="23" spans="1:7" ht="30" x14ac:dyDescent="0.25">
      <c r="B23" s="27"/>
      <c r="C23" s="122" t="s">
        <v>54</v>
      </c>
      <c r="D23" s="48" t="s">
        <v>5</v>
      </c>
      <c r="E23" s="125">
        <v>5.3899999999999988</v>
      </c>
      <c r="F23" s="54">
        <v>0</v>
      </c>
      <c r="G23" s="55">
        <f t="shared" si="1"/>
        <v>0</v>
      </c>
    </row>
    <row r="24" spans="1:7" x14ac:dyDescent="0.25">
      <c r="B24" s="27"/>
      <c r="C24" s="122" t="s">
        <v>55</v>
      </c>
      <c r="D24" s="48" t="s">
        <v>5</v>
      </c>
      <c r="E24" s="125">
        <v>5.3899999999999988</v>
      </c>
      <c r="F24" s="54">
        <v>0</v>
      </c>
      <c r="G24" s="55">
        <f t="shared" si="1"/>
        <v>0</v>
      </c>
    </row>
    <row r="25" spans="1:7" x14ac:dyDescent="0.25">
      <c r="B25" s="27"/>
      <c r="C25" s="122" t="s">
        <v>56</v>
      </c>
      <c r="D25" s="123" t="s">
        <v>21</v>
      </c>
      <c r="E25" s="9">
        <v>11</v>
      </c>
      <c r="F25" s="54">
        <v>0</v>
      </c>
      <c r="G25" s="55">
        <f t="shared" si="1"/>
        <v>0</v>
      </c>
    </row>
    <row r="26" spans="1:7" ht="30" x14ac:dyDescent="0.25">
      <c r="B26" s="27"/>
      <c r="C26" s="21" t="s">
        <v>17</v>
      </c>
      <c r="D26" s="48" t="s">
        <v>7</v>
      </c>
      <c r="E26" s="9">
        <v>10.779999999999998</v>
      </c>
      <c r="F26" s="54">
        <v>0</v>
      </c>
      <c r="G26" s="55">
        <f t="shared" si="1"/>
        <v>0</v>
      </c>
    </row>
    <row r="27" spans="1:7" ht="30" x14ac:dyDescent="0.25">
      <c r="B27" s="27"/>
      <c r="C27" s="97" t="s">
        <v>41</v>
      </c>
      <c r="D27" s="48" t="s">
        <v>7</v>
      </c>
      <c r="E27" s="9">
        <v>11.857999999999999</v>
      </c>
      <c r="F27" s="54">
        <v>0</v>
      </c>
      <c r="G27" s="55">
        <f t="shared" si="1"/>
        <v>0</v>
      </c>
    </row>
    <row r="28" spans="1:7" x14ac:dyDescent="0.25">
      <c r="B28" s="36"/>
      <c r="C28" s="31" t="s">
        <v>6</v>
      </c>
      <c r="D28" s="37"/>
      <c r="E28" s="9"/>
      <c r="F28" s="54"/>
      <c r="G28" s="55"/>
    </row>
    <row r="29" spans="1:7" ht="30" x14ac:dyDescent="0.25">
      <c r="A29" s="76"/>
      <c r="B29" s="27"/>
      <c r="C29" s="122" t="s">
        <v>52</v>
      </c>
      <c r="D29" s="48" t="s">
        <v>5</v>
      </c>
      <c r="E29" s="9">
        <v>6.62</v>
      </c>
      <c r="F29" s="54">
        <v>0</v>
      </c>
      <c r="G29" s="55">
        <f t="shared" ref="G29:G32" si="2">E29*F29</f>
        <v>0</v>
      </c>
    </row>
    <row r="30" spans="1:7" x14ac:dyDescent="0.25">
      <c r="B30" s="27"/>
      <c r="C30" s="120" t="s">
        <v>49</v>
      </c>
      <c r="D30" s="48" t="s">
        <v>5</v>
      </c>
      <c r="E30" s="9">
        <v>4.1580000000000004</v>
      </c>
      <c r="F30" s="54">
        <v>0</v>
      </c>
      <c r="G30" s="55">
        <f t="shared" si="2"/>
        <v>0</v>
      </c>
    </row>
    <row r="31" spans="1:7" x14ac:dyDescent="0.25">
      <c r="B31" s="27"/>
      <c r="C31" s="21" t="s">
        <v>14</v>
      </c>
      <c r="D31" s="48" t="s">
        <v>2</v>
      </c>
      <c r="E31" s="9">
        <v>21.419999999999998</v>
      </c>
      <c r="F31" s="54">
        <v>0</v>
      </c>
      <c r="G31" s="55">
        <f t="shared" si="2"/>
        <v>0</v>
      </c>
    </row>
    <row r="32" spans="1:7" ht="15" customHeight="1" thickBot="1" x14ac:dyDescent="0.3">
      <c r="B32" s="43"/>
      <c r="C32" s="22" t="s">
        <v>4</v>
      </c>
      <c r="D32" s="49" t="s">
        <v>2</v>
      </c>
      <c r="E32" s="10">
        <v>21.419999999999998</v>
      </c>
      <c r="F32" s="56">
        <v>0</v>
      </c>
      <c r="G32" s="57">
        <f t="shared" si="2"/>
        <v>0</v>
      </c>
    </row>
    <row r="33" spans="2:7" ht="15.75" thickBot="1" x14ac:dyDescent="0.3">
      <c r="B33" s="50"/>
      <c r="C33" s="51"/>
      <c r="D33" s="52"/>
      <c r="E33" s="5"/>
      <c r="F33" s="64"/>
      <c r="G33" s="59"/>
    </row>
    <row r="34" spans="2:7" x14ac:dyDescent="0.25">
      <c r="B34" s="34"/>
      <c r="C34" s="29" t="s">
        <v>3</v>
      </c>
      <c r="D34" s="35"/>
      <c r="E34" s="12"/>
      <c r="F34" s="63"/>
      <c r="G34" s="61"/>
    </row>
    <row r="35" spans="2:7" ht="15.75" thickBot="1" x14ac:dyDescent="0.3">
      <c r="B35" s="40"/>
      <c r="C35" s="67" t="s">
        <v>16</v>
      </c>
      <c r="D35" s="41" t="s">
        <v>13</v>
      </c>
      <c r="E35" s="10">
        <v>1</v>
      </c>
      <c r="F35" s="56">
        <v>0</v>
      </c>
      <c r="G35" s="57">
        <f t="shared" ref="G35" si="3">E35*F35</f>
        <v>0</v>
      </c>
    </row>
    <row r="36" spans="2:7" ht="15.75" thickBot="1" x14ac:dyDescent="0.3"/>
    <row r="37" spans="2:7" ht="15.75" thickBot="1" x14ac:dyDescent="0.3">
      <c r="B37" s="23"/>
      <c r="C37" s="24"/>
      <c r="D37" s="53"/>
      <c r="E37" s="25" t="s">
        <v>0</v>
      </c>
      <c r="F37" s="65"/>
      <c r="G37" s="66">
        <f>SUM(G3:G35)</f>
        <v>0</v>
      </c>
    </row>
  </sheetData>
  <pageMargins left="0.7" right="0.7" top="0.78740157499999996" bottom="0.78740157499999996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G64"/>
  <sheetViews>
    <sheetView tabSelected="1" topLeftCell="A40" zoomScaleNormal="100" workbookViewId="0">
      <selection activeCell="K60" sqref="K60"/>
    </sheetView>
  </sheetViews>
  <sheetFormatPr defaultRowHeight="15" x14ac:dyDescent="0.25"/>
  <cols>
    <col min="1" max="1" width="5.5703125" customWidth="1"/>
    <col min="2" max="2" width="11.28515625" bestFit="1" customWidth="1"/>
    <col min="3" max="3" width="56.7109375" style="4" customWidth="1"/>
    <col min="4" max="4" width="12.85546875" style="3" customWidth="1"/>
    <col min="5" max="5" width="15.140625" customWidth="1"/>
    <col min="6" max="6" width="16.42578125" style="2" customWidth="1"/>
    <col min="7" max="7" width="13.140625" style="1" customWidth="1"/>
  </cols>
  <sheetData>
    <row r="2" spans="1:7" ht="21" x14ac:dyDescent="0.35">
      <c r="C2" s="8" t="s">
        <v>83</v>
      </c>
    </row>
    <row r="3" spans="1:7" ht="15.75" thickBot="1" x14ac:dyDescent="0.3"/>
    <row r="4" spans="1:7" ht="30" x14ac:dyDescent="0.25">
      <c r="A4" s="7"/>
      <c r="B4" s="34"/>
      <c r="C4" s="33" t="s">
        <v>24</v>
      </c>
      <c r="D4" s="69" t="s">
        <v>12</v>
      </c>
      <c r="E4" s="68" t="s">
        <v>11</v>
      </c>
      <c r="F4" s="70" t="s">
        <v>26</v>
      </c>
      <c r="G4" s="71" t="s">
        <v>27</v>
      </c>
    </row>
    <row r="5" spans="1:7" x14ac:dyDescent="0.25">
      <c r="A5" s="7"/>
      <c r="B5" s="36"/>
      <c r="C5" s="15" t="s">
        <v>20</v>
      </c>
      <c r="D5" s="37"/>
      <c r="E5" s="16"/>
      <c r="F5" s="26"/>
      <c r="G5" s="38"/>
    </row>
    <row r="6" spans="1:7" ht="45" x14ac:dyDescent="0.25">
      <c r="B6" s="39"/>
      <c r="C6" s="16" t="s">
        <v>22</v>
      </c>
      <c r="D6" s="37" t="s">
        <v>8</v>
      </c>
      <c r="E6" s="14">
        <v>10</v>
      </c>
      <c r="F6" s="54">
        <v>0</v>
      </c>
      <c r="G6" s="55">
        <f>E6*F6</f>
        <v>0</v>
      </c>
    </row>
    <row r="7" spans="1:7" ht="45" x14ac:dyDescent="0.25">
      <c r="B7" s="39"/>
      <c r="C7" s="74" t="s">
        <v>33</v>
      </c>
      <c r="D7" s="37" t="s">
        <v>8</v>
      </c>
      <c r="E7" s="14">
        <v>4</v>
      </c>
      <c r="F7" s="54">
        <v>0</v>
      </c>
      <c r="G7" s="55">
        <f t="shared" ref="G7:G19" si="0">E7*F7</f>
        <v>0</v>
      </c>
    </row>
    <row r="8" spans="1:7" ht="45" x14ac:dyDescent="0.25">
      <c r="B8" s="39"/>
      <c r="C8" s="154" t="s">
        <v>110</v>
      </c>
      <c r="D8" s="155" t="s">
        <v>8</v>
      </c>
      <c r="E8" s="14">
        <v>2</v>
      </c>
      <c r="F8" s="54">
        <v>0</v>
      </c>
      <c r="G8" s="55">
        <f t="shared" si="0"/>
        <v>0</v>
      </c>
    </row>
    <row r="9" spans="1:7" x14ac:dyDescent="0.25">
      <c r="B9" s="39"/>
      <c r="C9" s="17" t="s">
        <v>32</v>
      </c>
      <c r="D9" s="75" t="s">
        <v>8</v>
      </c>
      <c r="E9" s="14">
        <v>1</v>
      </c>
      <c r="F9" s="54">
        <v>0</v>
      </c>
      <c r="G9" s="55">
        <f t="shared" si="0"/>
        <v>0</v>
      </c>
    </row>
    <row r="10" spans="1:7" x14ac:dyDescent="0.25">
      <c r="B10" s="39"/>
      <c r="C10" s="17" t="s">
        <v>28</v>
      </c>
      <c r="D10" s="75" t="s">
        <v>8</v>
      </c>
      <c r="E10" s="14">
        <v>1</v>
      </c>
      <c r="F10" s="54">
        <v>0</v>
      </c>
      <c r="G10" s="55">
        <f t="shared" si="0"/>
        <v>0</v>
      </c>
    </row>
    <row r="11" spans="1:7" x14ac:dyDescent="0.25">
      <c r="B11" s="39"/>
      <c r="C11" s="17" t="s">
        <v>111</v>
      </c>
      <c r="D11" s="37" t="s">
        <v>8</v>
      </c>
      <c r="E11" s="14">
        <v>1</v>
      </c>
      <c r="F11" s="54">
        <v>0</v>
      </c>
      <c r="G11" s="55">
        <f t="shared" si="0"/>
        <v>0</v>
      </c>
    </row>
    <row r="12" spans="1:7" x14ac:dyDescent="0.25">
      <c r="B12" s="39"/>
      <c r="C12" s="168" t="s">
        <v>152</v>
      </c>
      <c r="D12" s="167" t="s">
        <v>8</v>
      </c>
      <c r="E12" s="14">
        <v>2</v>
      </c>
      <c r="F12" s="54">
        <v>0</v>
      </c>
      <c r="G12" s="55">
        <f t="shared" si="0"/>
        <v>0</v>
      </c>
    </row>
    <row r="13" spans="1:7" x14ac:dyDescent="0.25">
      <c r="B13" s="39"/>
      <c r="C13" s="17" t="s">
        <v>112</v>
      </c>
      <c r="D13" s="75" t="s">
        <v>8</v>
      </c>
      <c r="E13" s="14">
        <v>1</v>
      </c>
      <c r="F13" s="54">
        <v>0</v>
      </c>
      <c r="G13" s="55">
        <f t="shared" si="0"/>
        <v>0</v>
      </c>
    </row>
    <row r="14" spans="1:7" x14ac:dyDescent="0.25">
      <c r="B14" s="39"/>
      <c r="C14" s="17" t="s">
        <v>113</v>
      </c>
      <c r="D14" s="75" t="s">
        <v>8</v>
      </c>
      <c r="E14" s="14">
        <v>2</v>
      </c>
      <c r="F14" s="54">
        <v>0</v>
      </c>
      <c r="G14" s="55">
        <f t="shared" si="0"/>
        <v>0</v>
      </c>
    </row>
    <row r="15" spans="1:7" x14ac:dyDescent="0.25">
      <c r="B15" s="39"/>
      <c r="C15" s="17" t="s">
        <v>114</v>
      </c>
      <c r="D15" s="75" t="s">
        <v>8</v>
      </c>
      <c r="E15" s="14">
        <v>2</v>
      </c>
      <c r="F15" s="54">
        <v>0</v>
      </c>
      <c r="G15" s="55">
        <f t="shared" si="0"/>
        <v>0</v>
      </c>
    </row>
    <row r="16" spans="1:7" x14ac:dyDescent="0.25">
      <c r="B16" s="39"/>
      <c r="C16" s="17" t="s">
        <v>115</v>
      </c>
      <c r="D16" s="155" t="s">
        <v>8</v>
      </c>
      <c r="E16" s="14">
        <v>1</v>
      </c>
      <c r="F16" s="54">
        <v>0</v>
      </c>
      <c r="G16" s="55">
        <f t="shared" si="0"/>
        <v>0</v>
      </c>
    </row>
    <row r="17" spans="2:7" x14ac:dyDescent="0.25">
      <c r="B17" s="39"/>
      <c r="C17" s="17" t="s">
        <v>116</v>
      </c>
      <c r="D17" s="155" t="s">
        <v>8</v>
      </c>
      <c r="E17" s="14">
        <v>1</v>
      </c>
      <c r="F17" s="54">
        <v>0</v>
      </c>
      <c r="G17" s="55">
        <f t="shared" si="0"/>
        <v>0</v>
      </c>
    </row>
    <row r="18" spans="2:7" x14ac:dyDescent="0.25">
      <c r="B18" s="39"/>
      <c r="C18" s="111" t="s">
        <v>15</v>
      </c>
      <c r="D18" s="28" t="s">
        <v>8</v>
      </c>
      <c r="E18" s="9">
        <v>5</v>
      </c>
      <c r="F18" s="54">
        <v>0</v>
      </c>
      <c r="G18" s="55">
        <f t="shared" si="0"/>
        <v>0</v>
      </c>
    </row>
    <row r="19" spans="2:7" ht="15.75" thickBot="1" x14ac:dyDescent="0.3">
      <c r="B19" s="79"/>
      <c r="C19" s="18" t="s">
        <v>40</v>
      </c>
      <c r="D19" s="96" t="s">
        <v>8</v>
      </c>
      <c r="E19" s="10">
        <v>4</v>
      </c>
      <c r="F19" s="56">
        <v>0</v>
      </c>
      <c r="G19" s="55">
        <f t="shared" si="0"/>
        <v>0</v>
      </c>
    </row>
    <row r="20" spans="2:7" x14ac:dyDescent="0.25">
      <c r="B20" s="36"/>
      <c r="C20" s="15" t="s">
        <v>18</v>
      </c>
      <c r="D20" s="37"/>
      <c r="E20" s="9"/>
      <c r="F20" s="54"/>
      <c r="G20" s="55"/>
    </row>
    <row r="21" spans="2:7" ht="30.75" thickBot="1" x14ac:dyDescent="0.3">
      <c r="B21" s="40"/>
      <c r="C21" s="20" t="s">
        <v>19</v>
      </c>
      <c r="D21" s="41" t="s">
        <v>21</v>
      </c>
      <c r="E21" s="10">
        <v>125.58</v>
      </c>
      <c r="F21" s="56">
        <v>0</v>
      </c>
      <c r="G21" s="57">
        <f>E21*F21</f>
        <v>0</v>
      </c>
    </row>
    <row r="22" spans="2:7" ht="15.75" thickBot="1" x14ac:dyDescent="0.3">
      <c r="B22" s="19"/>
      <c r="C22" s="19"/>
      <c r="D22" s="42"/>
      <c r="E22" s="5"/>
      <c r="F22" s="58"/>
      <c r="G22" s="59"/>
    </row>
    <row r="23" spans="2:7" x14ac:dyDescent="0.25">
      <c r="B23" s="77"/>
      <c r="C23" s="30" t="s">
        <v>146</v>
      </c>
      <c r="D23" s="80"/>
      <c r="E23" s="81"/>
      <c r="F23" s="82"/>
      <c r="G23" s="83"/>
    </row>
    <row r="24" spans="2:7" x14ac:dyDescent="0.25">
      <c r="B24" s="78"/>
      <c r="C24" s="75" t="s">
        <v>35</v>
      </c>
      <c r="D24" s="75"/>
      <c r="E24" s="74"/>
      <c r="F24" s="84"/>
      <c r="G24" s="85"/>
    </row>
    <row r="25" spans="2:7" x14ac:dyDescent="0.25">
      <c r="B25" s="78"/>
      <c r="C25" s="17" t="s">
        <v>38</v>
      </c>
      <c r="D25" s="75" t="s">
        <v>36</v>
      </c>
      <c r="E25" s="107">
        <v>8</v>
      </c>
      <c r="F25" s="84">
        <v>0</v>
      </c>
      <c r="G25" s="87">
        <f>E25*F25</f>
        <v>0</v>
      </c>
    </row>
    <row r="26" spans="2:7" x14ac:dyDescent="0.25">
      <c r="B26" s="78"/>
      <c r="C26" s="108" t="s">
        <v>46</v>
      </c>
      <c r="D26" s="75" t="s">
        <v>36</v>
      </c>
      <c r="E26" s="107">
        <v>0</v>
      </c>
      <c r="F26" s="84">
        <v>0</v>
      </c>
      <c r="G26" s="87">
        <f t="shared" ref="G26:G29" si="1">E26*F26</f>
        <v>0</v>
      </c>
    </row>
    <row r="27" spans="2:7" x14ac:dyDescent="0.25">
      <c r="B27" s="78"/>
      <c r="C27" s="108" t="s">
        <v>45</v>
      </c>
      <c r="D27" s="75" t="s">
        <v>36</v>
      </c>
      <c r="E27" s="107">
        <v>1</v>
      </c>
      <c r="F27" s="86">
        <v>0</v>
      </c>
      <c r="G27" s="87">
        <f t="shared" si="1"/>
        <v>0</v>
      </c>
    </row>
    <row r="28" spans="2:7" x14ac:dyDescent="0.25">
      <c r="B28" s="94"/>
      <c r="C28" s="110" t="s">
        <v>39</v>
      </c>
      <c r="D28" s="103" t="s">
        <v>8</v>
      </c>
      <c r="E28" s="95">
        <v>4</v>
      </c>
      <c r="F28" s="102">
        <v>0</v>
      </c>
      <c r="G28" s="99">
        <f t="shared" si="1"/>
        <v>0</v>
      </c>
    </row>
    <row r="29" spans="2:7" ht="15.75" thickBot="1" x14ac:dyDescent="0.3">
      <c r="B29" s="79"/>
      <c r="C29" s="18" t="s">
        <v>40</v>
      </c>
      <c r="D29" s="96" t="s">
        <v>8</v>
      </c>
      <c r="E29" s="10">
        <v>4</v>
      </c>
      <c r="F29" s="98">
        <v>0</v>
      </c>
      <c r="G29" s="89">
        <f t="shared" si="1"/>
        <v>0</v>
      </c>
    </row>
    <row r="30" spans="2:7" ht="15.75" thickBot="1" x14ac:dyDescent="0.3"/>
    <row r="31" spans="2:7" x14ac:dyDescent="0.25">
      <c r="B31" s="77"/>
      <c r="C31" s="30" t="s">
        <v>147</v>
      </c>
      <c r="D31" s="80"/>
      <c r="E31" s="81"/>
      <c r="F31" s="82"/>
      <c r="G31" s="83"/>
    </row>
    <row r="32" spans="2:7" x14ac:dyDescent="0.25">
      <c r="B32" s="78"/>
      <c r="C32" s="75" t="s">
        <v>35</v>
      </c>
      <c r="D32" s="75"/>
      <c r="E32" s="74"/>
      <c r="F32" s="84"/>
      <c r="G32" s="85"/>
    </row>
    <row r="33" spans="2:7" x14ac:dyDescent="0.25">
      <c r="B33" s="78"/>
      <c r="C33" s="17" t="s">
        <v>38</v>
      </c>
      <c r="D33" s="75" t="s">
        <v>36</v>
      </c>
      <c r="E33" s="107">
        <v>8</v>
      </c>
      <c r="F33" s="84">
        <v>0</v>
      </c>
      <c r="G33" s="87">
        <f>E33*F33</f>
        <v>0</v>
      </c>
    </row>
    <row r="34" spans="2:7" x14ac:dyDescent="0.25">
      <c r="B34" s="78"/>
      <c r="C34" s="108" t="s">
        <v>44</v>
      </c>
      <c r="D34" s="75" t="s">
        <v>36</v>
      </c>
      <c r="E34" s="107">
        <v>0</v>
      </c>
      <c r="F34" s="84">
        <v>0</v>
      </c>
      <c r="G34" s="87">
        <f t="shared" ref="G34:G37" si="2">E34*F34</f>
        <v>0</v>
      </c>
    </row>
    <row r="35" spans="2:7" x14ac:dyDescent="0.25">
      <c r="B35" s="78"/>
      <c r="C35" s="108" t="s">
        <v>45</v>
      </c>
      <c r="D35" s="75" t="s">
        <v>36</v>
      </c>
      <c r="E35" s="107">
        <v>1</v>
      </c>
      <c r="F35" s="86">
        <v>0</v>
      </c>
      <c r="G35" s="87">
        <f t="shared" si="2"/>
        <v>0</v>
      </c>
    </row>
    <row r="36" spans="2:7" x14ac:dyDescent="0.25">
      <c r="B36" s="94"/>
      <c r="C36" s="110" t="s">
        <v>39</v>
      </c>
      <c r="D36" s="103" t="s">
        <v>8</v>
      </c>
      <c r="E36" s="95">
        <v>4</v>
      </c>
      <c r="F36" s="102">
        <v>0</v>
      </c>
      <c r="G36" s="99">
        <f t="shared" si="2"/>
        <v>0</v>
      </c>
    </row>
    <row r="37" spans="2:7" ht="15.75" thickBot="1" x14ac:dyDescent="0.3">
      <c r="B37" s="79"/>
      <c r="C37" s="18" t="s">
        <v>40</v>
      </c>
      <c r="D37" s="96" t="s">
        <v>8</v>
      </c>
      <c r="E37" s="10">
        <v>4</v>
      </c>
      <c r="F37" s="98">
        <v>0</v>
      </c>
      <c r="G37" s="89">
        <f t="shared" si="2"/>
        <v>0</v>
      </c>
    </row>
    <row r="38" spans="2:7" ht="15.75" thickBot="1" x14ac:dyDescent="0.3"/>
    <row r="39" spans="2:7" x14ac:dyDescent="0.25">
      <c r="B39" s="34"/>
      <c r="C39" s="30" t="s">
        <v>10</v>
      </c>
      <c r="D39" s="35"/>
      <c r="E39" s="12"/>
      <c r="F39" s="60"/>
      <c r="G39" s="61"/>
    </row>
    <row r="40" spans="2:7" ht="75" x14ac:dyDescent="0.25">
      <c r="B40" s="27"/>
      <c r="C40" s="16" t="s">
        <v>23</v>
      </c>
      <c r="D40" s="28" t="s">
        <v>1</v>
      </c>
      <c r="E40" s="11">
        <v>1</v>
      </c>
      <c r="F40" s="54">
        <v>0</v>
      </c>
      <c r="G40" s="55">
        <f>E40*F40</f>
        <v>0</v>
      </c>
    </row>
    <row r="41" spans="2:7" ht="30.75" thickBot="1" x14ac:dyDescent="0.3">
      <c r="B41" s="43"/>
      <c r="C41" s="20" t="s">
        <v>25</v>
      </c>
      <c r="D41" s="44" t="s">
        <v>13</v>
      </c>
      <c r="E41" s="13">
        <v>1</v>
      </c>
      <c r="F41" s="56">
        <v>0</v>
      </c>
      <c r="G41" s="57">
        <f>E41*F41</f>
        <v>0</v>
      </c>
    </row>
    <row r="42" spans="2:7" ht="15.75" thickBot="1" x14ac:dyDescent="0.3">
      <c r="B42" s="19"/>
      <c r="C42" s="19"/>
      <c r="D42" s="45"/>
      <c r="E42" s="6"/>
      <c r="F42" s="62"/>
      <c r="G42" s="59"/>
    </row>
    <row r="43" spans="2:7" x14ac:dyDescent="0.25">
      <c r="B43" s="46"/>
      <c r="C43" s="32" t="s">
        <v>9</v>
      </c>
      <c r="D43" s="35"/>
      <c r="E43" s="12"/>
      <c r="F43" s="63"/>
      <c r="G43" s="61"/>
    </row>
    <row r="44" spans="2:7" ht="15.75" thickBot="1" x14ac:dyDescent="0.3">
      <c r="B44" s="47"/>
      <c r="C44" s="126" t="s">
        <v>62</v>
      </c>
      <c r="D44" s="109" t="s">
        <v>13</v>
      </c>
      <c r="E44" s="10">
        <v>1</v>
      </c>
      <c r="F44" s="56">
        <v>0</v>
      </c>
      <c r="G44" s="57">
        <f>E44*F44</f>
        <v>0</v>
      </c>
    </row>
    <row r="45" spans="2:7" ht="15.75" thickBot="1" x14ac:dyDescent="0.3">
      <c r="B45" s="19"/>
      <c r="C45" s="19"/>
      <c r="D45" s="42"/>
      <c r="E45" s="5"/>
      <c r="F45" s="64"/>
      <c r="G45" s="59"/>
    </row>
    <row r="46" spans="2:7" x14ac:dyDescent="0.25">
      <c r="B46" s="34"/>
      <c r="C46" s="30" t="s">
        <v>51</v>
      </c>
      <c r="D46" s="35"/>
      <c r="E46" s="12"/>
      <c r="F46" s="63"/>
      <c r="G46" s="61"/>
    </row>
    <row r="47" spans="2:7" x14ac:dyDescent="0.25">
      <c r="B47" s="27"/>
      <c r="C47" s="90" t="s">
        <v>42</v>
      </c>
      <c r="D47" s="37" t="s">
        <v>2</v>
      </c>
      <c r="E47" s="9">
        <v>162.48000000000002</v>
      </c>
      <c r="F47" s="54">
        <v>0</v>
      </c>
      <c r="G47" s="55">
        <f t="shared" ref="G47:G54" si="3">E47*F47</f>
        <v>0</v>
      </c>
    </row>
    <row r="48" spans="2:7" ht="30" x14ac:dyDescent="0.25">
      <c r="B48" s="27"/>
      <c r="C48" s="124" t="s">
        <v>57</v>
      </c>
      <c r="D48" s="37" t="s">
        <v>2</v>
      </c>
      <c r="E48" s="9">
        <v>162.48000000000002</v>
      </c>
      <c r="F48" s="54">
        <v>0</v>
      </c>
      <c r="G48" s="55">
        <f t="shared" si="3"/>
        <v>0</v>
      </c>
    </row>
    <row r="49" spans="1:7" x14ac:dyDescent="0.25">
      <c r="B49" s="27"/>
      <c r="C49" s="124" t="s">
        <v>58</v>
      </c>
      <c r="D49" s="37" t="s">
        <v>2</v>
      </c>
      <c r="E49" s="9">
        <v>32.496000000000002</v>
      </c>
      <c r="F49" s="54">
        <v>0</v>
      </c>
      <c r="G49" s="55">
        <f t="shared" si="3"/>
        <v>0</v>
      </c>
    </row>
    <row r="50" spans="1:7" ht="30" x14ac:dyDescent="0.25">
      <c r="B50" s="27"/>
      <c r="C50" s="122" t="s">
        <v>54</v>
      </c>
      <c r="D50" s="48" t="s">
        <v>5</v>
      </c>
      <c r="E50" s="9">
        <v>34.6584</v>
      </c>
      <c r="F50" s="54">
        <v>0</v>
      </c>
      <c r="G50" s="55">
        <f t="shared" si="3"/>
        <v>0</v>
      </c>
    </row>
    <row r="51" spans="1:7" x14ac:dyDescent="0.25">
      <c r="B51" s="27"/>
      <c r="C51" s="122" t="s">
        <v>55</v>
      </c>
      <c r="D51" s="48" t="s">
        <v>5</v>
      </c>
      <c r="E51" s="9">
        <v>34.6584</v>
      </c>
      <c r="F51" s="54">
        <v>0</v>
      </c>
      <c r="G51" s="55">
        <f t="shared" si="3"/>
        <v>0</v>
      </c>
    </row>
    <row r="52" spans="1:7" x14ac:dyDescent="0.25">
      <c r="B52" s="27"/>
      <c r="C52" s="122" t="s">
        <v>56</v>
      </c>
      <c r="D52" s="123" t="s">
        <v>21</v>
      </c>
      <c r="E52" s="9">
        <v>150.18</v>
      </c>
      <c r="F52" s="54">
        <v>0</v>
      </c>
      <c r="G52" s="55">
        <f t="shared" si="3"/>
        <v>0</v>
      </c>
    </row>
    <row r="53" spans="1:7" ht="30" x14ac:dyDescent="0.25">
      <c r="B53" s="27"/>
      <c r="C53" s="21" t="s">
        <v>17</v>
      </c>
      <c r="D53" s="48" t="s">
        <v>7</v>
      </c>
      <c r="E53" s="9">
        <v>69.316800000000001</v>
      </c>
      <c r="F53" s="54">
        <v>0</v>
      </c>
      <c r="G53" s="55">
        <f t="shared" si="3"/>
        <v>0</v>
      </c>
    </row>
    <row r="54" spans="1:7" ht="30" x14ac:dyDescent="0.25">
      <c r="B54" s="27"/>
      <c r="C54" s="97" t="s">
        <v>41</v>
      </c>
      <c r="D54" s="48" t="s">
        <v>7</v>
      </c>
      <c r="E54" s="9">
        <v>76.248480000000001</v>
      </c>
      <c r="F54" s="54">
        <v>0</v>
      </c>
      <c r="G54" s="55">
        <f t="shared" si="3"/>
        <v>0</v>
      </c>
    </row>
    <row r="55" spans="1:7" x14ac:dyDescent="0.25">
      <c r="B55" s="36"/>
      <c r="C55" s="31" t="s">
        <v>6</v>
      </c>
      <c r="D55" s="37"/>
      <c r="E55" s="9"/>
      <c r="F55" s="54"/>
      <c r="G55" s="55"/>
    </row>
    <row r="56" spans="1:7" ht="30" x14ac:dyDescent="0.25">
      <c r="A56" s="76"/>
      <c r="B56" s="27"/>
      <c r="C56" s="122" t="s">
        <v>52</v>
      </c>
      <c r="D56" s="48" t="s">
        <v>5</v>
      </c>
      <c r="E56" s="9">
        <v>56.7288</v>
      </c>
      <c r="F56" s="54">
        <v>0</v>
      </c>
      <c r="G56" s="55">
        <f t="shared" ref="G56:G59" si="4">E56*F56</f>
        <v>0</v>
      </c>
    </row>
    <row r="57" spans="1:7" x14ac:dyDescent="0.25">
      <c r="B57" s="27"/>
      <c r="C57" s="120" t="s">
        <v>49</v>
      </c>
      <c r="D57" s="48" t="s">
        <v>5</v>
      </c>
      <c r="E57" s="9">
        <v>12.588000000000001</v>
      </c>
      <c r="F57" s="54">
        <v>0</v>
      </c>
      <c r="G57" s="55">
        <f t="shared" si="4"/>
        <v>0</v>
      </c>
    </row>
    <row r="58" spans="1:7" x14ac:dyDescent="0.25">
      <c r="B58" s="27"/>
      <c r="C58" s="21" t="s">
        <v>14</v>
      </c>
      <c r="D58" s="48" t="s">
        <v>2</v>
      </c>
      <c r="E58" s="9">
        <v>92.24</v>
      </c>
      <c r="F58" s="54">
        <v>0</v>
      </c>
      <c r="G58" s="55">
        <f t="shared" si="4"/>
        <v>0</v>
      </c>
    </row>
    <row r="59" spans="1:7" ht="15.75" thickBot="1" x14ac:dyDescent="0.3">
      <c r="B59" s="43"/>
      <c r="C59" s="22" t="s">
        <v>4</v>
      </c>
      <c r="D59" s="49" t="s">
        <v>2</v>
      </c>
      <c r="E59" s="10">
        <v>92.24</v>
      </c>
      <c r="F59" s="56">
        <v>0</v>
      </c>
      <c r="G59" s="57">
        <f t="shared" si="4"/>
        <v>0</v>
      </c>
    </row>
    <row r="60" spans="1:7" ht="15.75" thickBot="1" x14ac:dyDescent="0.3">
      <c r="B60" s="50"/>
      <c r="C60" s="51"/>
      <c r="D60" s="52"/>
      <c r="E60" s="5"/>
      <c r="F60" s="64"/>
      <c r="G60" s="59"/>
    </row>
    <row r="61" spans="1:7" x14ac:dyDescent="0.25">
      <c r="B61" s="34"/>
      <c r="C61" s="29" t="s">
        <v>3</v>
      </c>
      <c r="D61" s="35"/>
      <c r="E61" s="12"/>
      <c r="F61" s="63"/>
      <c r="G61" s="61"/>
    </row>
    <row r="62" spans="1:7" ht="15.75" thickBot="1" x14ac:dyDescent="0.3">
      <c r="B62" s="40"/>
      <c r="C62" s="67" t="s">
        <v>16</v>
      </c>
      <c r="D62" s="41" t="s">
        <v>13</v>
      </c>
      <c r="E62" s="10">
        <v>1</v>
      </c>
      <c r="F62" s="56">
        <v>0</v>
      </c>
      <c r="G62" s="57">
        <f t="shared" ref="G62" si="5">E62*F62</f>
        <v>0</v>
      </c>
    </row>
    <row r="63" spans="1:7" ht="15.75" thickBot="1" x14ac:dyDescent="0.3"/>
    <row r="64" spans="1:7" ht="15.75" thickBot="1" x14ac:dyDescent="0.3">
      <c r="B64" s="23"/>
      <c r="C64" s="24"/>
      <c r="D64" s="53"/>
      <c r="E64" s="25" t="s">
        <v>0</v>
      </c>
      <c r="F64" s="65"/>
      <c r="G64" s="66">
        <f>SUM(G3:G62)</f>
        <v>0</v>
      </c>
    </row>
  </sheetData>
  <pageMargins left="0.7" right="0.7" top="0.78740157499999996" bottom="0.78740157499999996" header="0.3" footer="0.3"/>
  <pageSetup paperSize="9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2:I78"/>
  <sheetViews>
    <sheetView topLeftCell="A64" workbookViewId="0">
      <selection activeCell="M84" sqref="L84:M84"/>
    </sheetView>
  </sheetViews>
  <sheetFormatPr defaultRowHeight="15" x14ac:dyDescent="0.25"/>
  <cols>
    <col min="1" max="1" width="5.5703125" customWidth="1"/>
    <col min="2" max="2" width="11.28515625" bestFit="1" customWidth="1"/>
    <col min="3" max="3" width="58.140625" style="4" customWidth="1"/>
    <col min="4" max="4" width="12.85546875" style="3" customWidth="1"/>
    <col min="5" max="5" width="15.140625" customWidth="1"/>
    <col min="6" max="6" width="16.42578125" style="2" customWidth="1"/>
    <col min="7" max="7" width="13.140625" style="1" customWidth="1"/>
  </cols>
  <sheetData>
    <row r="2" spans="1:7" ht="21" x14ac:dyDescent="0.35">
      <c r="C2" s="8" t="s">
        <v>95</v>
      </c>
    </row>
    <row r="3" spans="1:7" ht="15.75" thickBot="1" x14ac:dyDescent="0.3"/>
    <row r="4" spans="1:7" ht="30" x14ac:dyDescent="0.25">
      <c r="A4" s="7"/>
      <c r="B4" s="34"/>
      <c r="C4" s="33" t="s">
        <v>24</v>
      </c>
      <c r="D4" s="69" t="s">
        <v>12</v>
      </c>
      <c r="E4" s="68" t="s">
        <v>11</v>
      </c>
      <c r="F4" s="72" t="s">
        <v>26</v>
      </c>
      <c r="G4" s="73" t="s">
        <v>27</v>
      </c>
    </row>
    <row r="5" spans="1:7" x14ac:dyDescent="0.25">
      <c r="A5" s="7"/>
      <c r="B5" s="36"/>
      <c r="C5" s="15" t="s">
        <v>20</v>
      </c>
      <c r="D5" s="37"/>
      <c r="E5" s="16"/>
      <c r="F5" s="26"/>
      <c r="G5" s="38"/>
    </row>
    <row r="6" spans="1:7" ht="30" x14ac:dyDescent="0.25">
      <c r="B6" s="39"/>
      <c r="C6" s="16" t="s">
        <v>22</v>
      </c>
      <c r="D6" s="37" t="s">
        <v>8</v>
      </c>
      <c r="E6" s="14">
        <v>10</v>
      </c>
      <c r="F6" s="54">
        <v>0</v>
      </c>
      <c r="G6" s="55">
        <f>E6*F6</f>
        <v>0</v>
      </c>
    </row>
    <row r="7" spans="1:7" x14ac:dyDescent="0.25">
      <c r="B7" s="39"/>
      <c r="C7" s="149" t="s">
        <v>87</v>
      </c>
      <c r="D7" s="75" t="s">
        <v>8</v>
      </c>
      <c r="E7" s="14">
        <v>2</v>
      </c>
      <c r="F7" s="54">
        <v>0</v>
      </c>
      <c r="G7" s="55">
        <f>E7*F7</f>
        <v>0</v>
      </c>
    </row>
    <row r="8" spans="1:7" x14ac:dyDescent="0.25">
      <c r="B8" s="39"/>
      <c r="C8" s="149" t="s">
        <v>86</v>
      </c>
      <c r="D8" s="37" t="s">
        <v>8</v>
      </c>
      <c r="E8" s="14">
        <v>4</v>
      </c>
      <c r="F8" s="54">
        <v>0</v>
      </c>
      <c r="G8" s="55">
        <f t="shared" ref="G8:G17" si="0">E8*F8</f>
        <v>0</v>
      </c>
    </row>
    <row r="9" spans="1:7" x14ac:dyDescent="0.25">
      <c r="B9" s="39"/>
      <c r="C9" s="74" t="s">
        <v>34</v>
      </c>
      <c r="D9" s="37" t="s">
        <v>8</v>
      </c>
      <c r="E9" s="14">
        <v>2</v>
      </c>
      <c r="F9" s="54">
        <v>0</v>
      </c>
      <c r="G9" s="55">
        <f t="shared" si="0"/>
        <v>0</v>
      </c>
    </row>
    <row r="10" spans="1:7" x14ac:dyDescent="0.25">
      <c r="B10" s="39"/>
      <c r="C10" s="17" t="s">
        <v>88</v>
      </c>
      <c r="D10" s="37" t="s">
        <v>8</v>
      </c>
      <c r="E10" s="14">
        <v>3</v>
      </c>
      <c r="F10" s="54">
        <v>0</v>
      </c>
      <c r="G10" s="55">
        <f t="shared" si="0"/>
        <v>0</v>
      </c>
    </row>
    <row r="11" spans="1:7" x14ac:dyDescent="0.25">
      <c r="B11" s="39"/>
      <c r="C11" s="17" t="s">
        <v>117</v>
      </c>
      <c r="D11" s="155" t="s">
        <v>8</v>
      </c>
      <c r="E11" s="14">
        <v>1</v>
      </c>
      <c r="F11" s="54">
        <v>0</v>
      </c>
      <c r="G11" s="55">
        <f t="shared" si="0"/>
        <v>0</v>
      </c>
    </row>
    <row r="12" spans="1:7" x14ac:dyDescent="0.25">
      <c r="B12" s="39"/>
      <c r="C12" s="17" t="s">
        <v>118</v>
      </c>
      <c r="D12" s="75" t="s">
        <v>8</v>
      </c>
      <c r="E12" s="14">
        <v>1</v>
      </c>
      <c r="F12" s="54">
        <v>0</v>
      </c>
      <c r="G12" s="55">
        <f t="shared" si="0"/>
        <v>0</v>
      </c>
    </row>
    <row r="13" spans="1:7" x14ac:dyDescent="0.25">
      <c r="B13" s="39"/>
      <c r="C13" s="17" t="s">
        <v>29</v>
      </c>
      <c r="D13" s="75" t="s">
        <v>8</v>
      </c>
      <c r="E13" s="14">
        <v>1</v>
      </c>
      <c r="F13" s="54">
        <v>0</v>
      </c>
      <c r="G13" s="55">
        <f t="shared" si="0"/>
        <v>0</v>
      </c>
    </row>
    <row r="14" spans="1:7" x14ac:dyDescent="0.25">
      <c r="B14" s="39"/>
      <c r="C14" s="17" t="s">
        <v>32</v>
      </c>
      <c r="D14" s="155" t="s">
        <v>8</v>
      </c>
      <c r="E14" s="14">
        <v>1</v>
      </c>
      <c r="F14" s="54">
        <v>0</v>
      </c>
      <c r="G14" s="55">
        <f t="shared" si="0"/>
        <v>0</v>
      </c>
    </row>
    <row r="15" spans="1:7" x14ac:dyDescent="0.25">
      <c r="B15" s="39"/>
      <c r="C15" s="17" t="s">
        <v>111</v>
      </c>
      <c r="D15" s="155" t="s">
        <v>8</v>
      </c>
      <c r="E15" s="14">
        <v>1</v>
      </c>
      <c r="F15" s="54">
        <v>0</v>
      </c>
      <c r="G15" s="55">
        <f t="shared" si="0"/>
        <v>0</v>
      </c>
    </row>
    <row r="16" spans="1:7" x14ac:dyDescent="0.25">
      <c r="B16" s="39"/>
      <c r="C16" s="111" t="s">
        <v>15</v>
      </c>
      <c r="D16" s="28" t="s">
        <v>8</v>
      </c>
      <c r="E16" s="9">
        <v>2</v>
      </c>
      <c r="F16" s="54">
        <v>0</v>
      </c>
      <c r="G16" s="55">
        <f t="shared" si="0"/>
        <v>0</v>
      </c>
    </row>
    <row r="17" spans="2:9" ht="15.75" thickBot="1" x14ac:dyDescent="0.3">
      <c r="B17" s="79"/>
      <c r="C17" s="18" t="s">
        <v>40</v>
      </c>
      <c r="D17" s="96" t="s">
        <v>8</v>
      </c>
      <c r="E17" s="10">
        <v>2</v>
      </c>
      <c r="F17" s="56">
        <v>0</v>
      </c>
      <c r="G17" s="57">
        <f t="shared" si="0"/>
        <v>0</v>
      </c>
    </row>
    <row r="18" spans="2:9" x14ac:dyDescent="0.25">
      <c r="B18" s="36"/>
      <c r="C18" s="15" t="s">
        <v>18</v>
      </c>
      <c r="D18" s="37"/>
      <c r="E18" s="9"/>
      <c r="F18" s="54"/>
      <c r="G18" s="55"/>
    </row>
    <row r="19" spans="2:9" ht="30.75" thickBot="1" x14ac:dyDescent="0.3">
      <c r="B19" s="40"/>
      <c r="C19" s="20" t="s">
        <v>19</v>
      </c>
      <c r="D19" s="41" t="s">
        <v>21</v>
      </c>
      <c r="E19" s="10">
        <v>113.26</v>
      </c>
      <c r="F19" s="56">
        <v>0</v>
      </c>
      <c r="G19" s="57">
        <f>E19*F19</f>
        <v>0</v>
      </c>
    </row>
    <row r="20" spans="2:9" ht="15.75" thickBot="1" x14ac:dyDescent="0.3">
      <c r="B20" s="19"/>
      <c r="C20" s="19"/>
      <c r="D20" s="42"/>
      <c r="E20" s="5"/>
      <c r="F20" s="58"/>
      <c r="G20" s="59"/>
    </row>
    <row r="21" spans="2:9" x14ac:dyDescent="0.25">
      <c r="B21" s="77"/>
      <c r="C21" s="30" t="s">
        <v>107</v>
      </c>
      <c r="D21" s="80"/>
      <c r="E21" s="81"/>
      <c r="F21" s="63"/>
      <c r="G21" s="61"/>
    </row>
    <row r="22" spans="2:9" x14ac:dyDescent="0.25">
      <c r="B22" s="78"/>
      <c r="C22" s="75" t="s">
        <v>35</v>
      </c>
      <c r="D22" s="75"/>
      <c r="E22" s="74"/>
      <c r="F22" s="54"/>
      <c r="G22" s="55"/>
    </row>
    <row r="23" spans="2:9" x14ac:dyDescent="0.25">
      <c r="B23" s="78"/>
      <c r="C23" s="17" t="s">
        <v>38</v>
      </c>
      <c r="D23" s="75" t="s">
        <v>36</v>
      </c>
      <c r="E23" s="107">
        <v>9</v>
      </c>
      <c r="F23" s="54">
        <v>0</v>
      </c>
      <c r="G23" s="55">
        <f t="shared" ref="G23:G51" si="1">E23*F23</f>
        <v>0</v>
      </c>
    </row>
    <row r="24" spans="2:9" x14ac:dyDescent="0.25">
      <c r="B24" s="78"/>
      <c r="C24" s="108" t="s">
        <v>44</v>
      </c>
      <c r="D24" s="75" t="s">
        <v>36</v>
      </c>
      <c r="E24" s="107">
        <v>0</v>
      </c>
      <c r="F24" s="54">
        <v>0</v>
      </c>
      <c r="G24" s="55">
        <f t="shared" si="1"/>
        <v>0</v>
      </c>
    </row>
    <row r="25" spans="2:9" s="133" customFormat="1" x14ac:dyDescent="0.25">
      <c r="B25" s="132"/>
      <c r="C25" s="17" t="s">
        <v>45</v>
      </c>
      <c r="D25" s="131" t="s">
        <v>36</v>
      </c>
      <c r="E25" s="134">
        <v>0</v>
      </c>
      <c r="F25" s="54">
        <v>0</v>
      </c>
      <c r="G25" s="55">
        <f t="shared" si="1"/>
        <v>0</v>
      </c>
      <c r="I25" s="148"/>
    </row>
    <row r="26" spans="2:9" x14ac:dyDescent="0.25">
      <c r="B26" s="78"/>
      <c r="C26" s="17" t="s">
        <v>39</v>
      </c>
      <c r="D26" s="93" t="s">
        <v>8</v>
      </c>
      <c r="E26" s="9">
        <v>4</v>
      </c>
      <c r="F26" s="54">
        <v>0</v>
      </c>
      <c r="G26" s="55">
        <f t="shared" si="1"/>
        <v>0</v>
      </c>
    </row>
    <row r="27" spans="2:9" ht="15.75" thickBot="1" x14ac:dyDescent="0.3">
      <c r="B27" s="79"/>
      <c r="C27" s="18" t="s">
        <v>40</v>
      </c>
      <c r="D27" s="96" t="s">
        <v>8</v>
      </c>
      <c r="E27" s="10">
        <v>5</v>
      </c>
      <c r="F27" s="56">
        <v>0</v>
      </c>
      <c r="G27" s="57">
        <f t="shared" si="1"/>
        <v>0</v>
      </c>
    </row>
    <row r="28" spans="2:9" ht="15.75" thickBot="1" x14ac:dyDescent="0.3">
      <c r="F28" s="91"/>
      <c r="G28" s="92"/>
    </row>
    <row r="29" spans="2:9" x14ac:dyDescent="0.25">
      <c r="B29" s="77"/>
      <c r="C29" s="30" t="s">
        <v>108</v>
      </c>
      <c r="D29" s="80"/>
      <c r="E29" s="81"/>
      <c r="F29" s="63"/>
      <c r="G29" s="61"/>
    </row>
    <row r="30" spans="2:9" x14ac:dyDescent="0.25">
      <c r="B30" s="78"/>
      <c r="C30" s="75" t="s">
        <v>35</v>
      </c>
      <c r="D30" s="75"/>
      <c r="E30" s="74"/>
      <c r="F30" s="54"/>
      <c r="G30" s="55"/>
    </row>
    <row r="31" spans="2:9" x14ac:dyDescent="0.25">
      <c r="B31" s="78"/>
      <c r="C31" s="17" t="s">
        <v>38</v>
      </c>
      <c r="D31" s="75" t="s">
        <v>36</v>
      </c>
      <c r="E31" s="107">
        <v>9</v>
      </c>
      <c r="F31" s="54">
        <v>0</v>
      </c>
      <c r="G31" s="55">
        <f t="shared" ref="G31:G35" si="2">E31*F31</f>
        <v>0</v>
      </c>
    </row>
    <row r="32" spans="2:9" x14ac:dyDescent="0.25">
      <c r="B32" s="78"/>
      <c r="C32" s="108" t="s">
        <v>44</v>
      </c>
      <c r="D32" s="75" t="s">
        <v>36</v>
      </c>
      <c r="E32" s="107">
        <v>0</v>
      </c>
      <c r="F32" s="54">
        <v>0</v>
      </c>
      <c r="G32" s="55">
        <f t="shared" si="2"/>
        <v>0</v>
      </c>
    </row>
    <row r="33" spans="2:7" x14ac:dyDescent="0.25">
      <c r="B33" s="132"/>
      <c r="C33" s="17" t="s">
        <v>45</v>
      </c>
      <c r="D33" s="131" t="s">
        <v>36</v>
      </c>
      <c r="E33" s="134">
        <v>0</v>
      </c>
      <c r="F33" s="54">
        <v>0</v>
      </c>
      <c r="G33" s="55">
        <f t="shared" si="2"/>
        <v>0</v>
      </c>
    </row>
    <row r="34" spans="2:7" x14ac:dyDescent="0.25">
      <c r="B34" s="78"/>
      <c r="C34" s="17" t="s">
        <v>39</v>
      </c>
      <c r="D34" s="93" t="s">
        <v>8</v>
      </c>
      <c r="E34" s="9">
        <v>4</v>
      </c>
      <c r="F34" s="54">
        <v>0</v>
      </c>
      <c r="G34" s="55">
        <f t="shared" si="2"/>
        <v>0</v>
      </c>
    </row>
    <row r="35" spans="2:7" ht="15.75" thickBot="1" x14ac:dyDescent="0.3">
      <c r="B35" s="79"/>
      <c r="C35" s="18" t="s">
        <v>40</v>
      </c>
      <c r="D35" s="96" t="s">
        <v>8</v>
      </c>
      <c r="E35" s="10">
        <v>5</v>
      </c>
      <c r="F35" s="56">
        <v>0</v>
      </c>
      <c r="G35" s="57">
        <f t="shared" si="2"/>
        <v>0</v>
      </c>
    </row>
    <row r="36" spans="2:7" ht="15.75" thickBot="1" x14ac:dyDescent="0.3">
      <c r="B36" s="76"/>
      <c r="C36" s="151"/>
      <c r="D36" s="152"/>
      <c r="E36" s="138"/>
      <c r="F36" s="91"/>
      <c r="G36" s="92"/>
    </row>
    <row r="37" spans="2:7" x14ac:dyDescent="0.25">
      <c r="B37" s="77"/>
      <c r="C37" s="30" t="s">
        <v>105</v>
      </c>
      <c r="D37" s="80"/>
      <c r="E37" s="81"/>
      <c r="F37" s="63"/>
      <c r="G37" s="61"/>
    </row>
    <row r="38" spans="2:7" x14ac:dyDescent="0.25">
      <c r="B38" s="78"/>
      <c r="C38" s="75" t="s">
        <v>35</v>
      </c>
      <c r="D38" s="75"/>
      <c r="E38" s="74"/>
      <c r="F38" s="54"/>
      <c r="G38" s="55"/>
    </row>
    <row r="39" spans="2:7" x14ac:dyDescent="0.25">
      <c r="B39" s="78"/>
      <c r="C39" s="17" t="s">
        <v>38</v>
      </c>
      <c r="D39" s="75" t="s">
        <v>36</v>
      </c>
      <c r="E39" s="107">
        <v>3</v>
      </c>
      <c r="F39" s="54">
        <v>0</v>
      </c>
      <c r="G39" s="55">
        <f t="shared" ref="G39:G43" si="3">E39*F39</f>
        <v>0</v>
      </c>
    </row>
    <row r="40" spans="2:7" x14ac:dyDescent="0.25">
      <c r="B40" s="78"/>
      <c r="C40" s="108" t="s">
        <v>44</v>
      </c>
      <c r="D40" s="75" t="s">
        <v>36</v>
      </c>
      <c r="E40" s="107">
        <v>0</v>
      </c>
      <c r="F40" s="54">
        <v>0</v>
      </c>
      <c r="G40" s="55">
        <f t="shared" si="3"/>
        <v>0</v>
      </c>
    </row>
    <row r="41" spans="2:7" x14ac:dyDescent="0.25">
      <c r="B41" s="132"/>
      <c r="C41" s="17" t="s">
        <v>45</v>
      </c>
      <c r="D41" s="131" t="s">
        <v>36</v>
      </c>
      <c r="E41" s="134">
        <v>0</v>
      </c>
      <c r="F41" s="54">
        <v>0</v>
      </c>
      <c r="G41" s="55">
        <f t="shared" si="3"/>
        <v>0</v>
      </c>
    </row>
    <row r="42" spans="2:7" x14ac:dyDescent="0.25">
      <c r="B42" s="78"/>
      <c r="C42" s="17" t="s">
        <v>39</v>
      </c>
      <c r="D42" s="93" t="s">
        <v>8</v>
      </c>
      <c r="E42" s="9">
        <v>2</v>
      </c>
      <c r="F42" s="54">
        <v>0</v>
      </c>
      <c r="G42" s="55">
        <f t="shared" si="3"/>
        <v>0</v>
      </c>
    </row>
    <row r="43" spans="2:7" ht="15.75" thickBot="1" x14ac:dyDescent="0.3">
      <c r="B43" s="79"/>
      <c r="C43" s="18" t="s">
        <v>40</v>
      </c>
      <c r="D43" s="96" t="s">
        <v>8</v>
      </c>
      <c r="E43" s="10">
        <v>1</v>
      </c>
      <c r="F43" s="56">
        <v>0</v>
      </c>
      <c r="G43" s="57">
        <f t="shared" si="3"/>
        <v>0</v>
      </c>
    </row>
    <row r="44" spans="2:7" ht="15.75" thickBot="1" x14ac:dyDescent="0.3">
      <c r="F44" s="91"/>
      <c r="G44" s="92"/>
    </row>
    <row r="45" spans="2:7" x14ac:dyDescent="0.25">
      <c r="B45" s="77"/>
      <c r="C45" s="30" t="s">
        <v>106</v>
      </c>
      <c r="D45" s="80"/>
      <c r="E45" s="81"/>
      <c r="F45" s="63"/>
      <c r="G45" s="61"/>
    </row>
    <row r="46" spans="2:7" x14ac:dyDescent="0.25">
      <c r="B46" s="78"/>
      <c r="C46" s="75" t="s">
        <v>35</v>
      </c>
      <c r="D46" s="75"/>
      <c r="E46" s="74"/>
      <c r="F46" s="54"/>
      <c r="G46" s="55"/>
    </row>
    <row r="47" spans="2:7" x14ac:dyDescent="0.25">
      <c r="B47" s="78"/>
      <c r="C47" s="17" t="s">
        <v>38</v>
      </c>
      <c r="D47" s="75" t="s">
        <v>36</v>
      </c>
      <c r="E47" s="107">
        <v>3</v>
      </c>
      <c r="F47" s="54">
        <v>0</v>
      </c>
      <c r="G47" s="55">
        <f t="shared" si="1"/>
        <v>0</v>
      </c>
    </row>
    <row r="48" spans="2:7" x14ac:dyDescent="0.25">
      <c r="B48" s="78"/>
      <c r="C48" s="108" t="s">
        <v>44</v>
      </c>
      <c r="D48" s="75" t="s">
        <v>36</v>
      </c>
      <c r="E48" s="107">
        <v>0</v>
      </c>
      <c r="F48" s="54">
        <v>0</v>
      </c>
      <c r="G48" s="55">
        <f t="shared" si="1"/>
        <v>0</v>
      </c>
    </row>
    <row r="49" spans="1:9" s="133" customFormat="1" ht="16.899999999999999" customHeight="1" x14ac:dyDescent="0.25">
      <c r="B49" s="132"/>
      <c r="C49" s="17" t="s">
        <v>45</v>
      </c>
      <c r="D49" s="131" t="s">
        <v>36</v>
      </c>
      <c r="E49" s="134">
        <v>0</v>
      </c>
      <c r="F49" s="54">
        <v>0</v>
      </c>
      <c r="G49" s="55">
        <f t="shared" si="1"/>
        <v>0</v>
      </c>
      <c r="I49" s="148"/>
    </row>
    <row r="50" spans="1:9" x14ac:dyDescent="0.25">
      <c r="B50" s="78"/>
      <c r="C50" s="17" t="s">
        <v>39</v>
      </c>
      <c r="D50" s="93" t="s">
        <v>8</v>
      </c>
      <c r="E50" s="9">
        <v>2</v>
      </c>
      <c r="F50" s="54">
        <v>0</v>
      </c>
      <c r="G50" s="55">
        <f t="shared" si="1"/>
        <v>0</v>
      </c>
    </row>
    <row r="51" spans="1:9" ht="15.75" thickBot="1" x14ac:dyDescent="0.3">
      <c r="B51" s="79"/>
      <c r="C51" s="18" t="s">
        <v>40</v>
      </c>
      <c r="D51" s="96" t="s">
        <v>8</v>
      </c>
      <c r="E51" s="10">
        <v>1</v>
      </c>
      <c r="F51" s="56">
        <v>0</v>
      </c>
      <c r="G51" s="57">
        <f t="shared" si="1"/>
        <v>0</v>
      </c>
    </row>
    <row r="52" spans="1:9" s="19" customFormat="1" ht="15.75" thickBot="1" x14ac:dyDescent="0.3"/>
    <row r="53" spans="1:9" s="19" customFormat="1" x14ac:dyDescent="0.25">
      <c r="B53" s="34"/>
      <c r="C53" s="30" t="s">
        <v>10</v>
      </c>
      <c r="D53" s="35"/>
      <c r="E53" s="12"/>
      <c r="F53" s="60"/>
      <c r="G53" s="61"/>
    </row>
    <row r="54" spans="1:9" ht="75" x14ac:dyDescent="0.25">
      <c r="B54" s="27"/>
      <c r="C54" s="16" t="s">
        <v>23</v>
      </c>
      <c r="D54" s="28" t="s">
        <v>1</v>
      </c>
      <c r="E54" s="11">
        <v>1</v>
      </c>
      <c r="F54" s="54">
        <v>0</v>
      </c>
      <c r="G54" s="55">
        <f>E54*F54</f>
        <v>0</v>
      </c>
    </row>
    <row r="55" spans="1:9" ht="30.75" thickBot="1" x14ac:dyDescent="0.3">
      <c r="B55" s="43"/>
      <c r="C55" s="20" t="s">
        <v>25</v>
      </c>
      <c r="D55" s="44" t="s">
        <v>13</v>
      </c>
      <c r="E55" s="13">
        <v>1</v>
      </c>
      <c r="F55" s="56">
        <v>0</v>
      </c>
      <c r="G55" s="57">
        <f>E55*F55</f>
        <v>0</v>
      </c>
    </row>
    <row r="56" spans="1:9" ht="15.75" thickBot="1" x14ac:dyDescent="0.3">
      <c r="B56" s="19"/>
      <c r="C56" s="19"/>
      <c r="D56" s="45"/>
      <c r="E56" s="6"/>
      <c r="F56" s="62"/>
      <c r="G56" s="59"/>
    </row>
    <row r="57" spans="1:9" x14ac:dyDescent="0.25">
      <c r="A57" s="76"/>
      <c r="B57" s="46"/>
      <c r="C57" s="32" t="s">
        <v>9</v>
      </c>
      <c r="D57" s="35"/>
      <c r="E57" s="12"/>
      <c r="F57" s="63"/>
      <c r="G57" s="61"/>
    </row>
    <row r="58" spans="1:9" ht="15.75" thickBot="1" x14ac:dyDescent="0.3">
      <c r="A58" s="76"/>
      <c r="B58" s="47"/>
      <c r="C58" s="126" t="s">
        <v>62</v>
      </c>
      <c r="D58" s="109" t="s">
        <v>13</v>
      </c>
      <c r="E58" s="10">
        <v>1</v>
      </c>
      <c r="F58" s="56">
        <v>0</v>
      </c>
      <c r="G58" s="57">
        <f>E58*F58</f>
        <v>0</v>
      </c>
    </row>
    <row r="59" spans="1:9" ht="15.75" thickBot="1" x14ac:dyDescent="0.3">
      <c r="A59" s="169"/>
      <c r="B59" s="19"/>
      <c r="C59" s="19"/>
      <c r="D59" s="42"/>
      <c r="E59" s="5"/>
      <c r="F59" s="64"/>
      <c r="G59" s="59"/>
    </row>
    <row r="60" spans="1:9" x14ac:dyDescent="0.25">
      <c r="A60" s="169"/>
      <c r="B60" s="34"/>
      <c r="C60" s="30" t="s">
        <v>53</v>
      </c>
      <c r="D60" s="35"/>
      <c r="E60" s="12"/>
      <c r="F60" s="63"/>
      <c r="G60" s="61"/>
    </row>
    <row r="61" spans="1:9" x14ac:dyDescent="0.25">
      <c r="A61" s="76"/>
      <c r="B61" s="27"/>
      <c r="C61" s="90" t="s">
        <v>42</v>
      </c>
      <c r="D61" s="37" t="s">
        <v>2</v>
      </c>
      <c r="E61" s="9">
        <v>163.18</v>
      </c>
      <c r="F61" s="54">
        <v>0</v>
      </c>
      <c r="G61" s="55">
        <f t="shared" ref="G61:G73" si="4">E61*F61</f>
        <v>0</v>
      </c>
    </row>
    <row r="62" spans="1:9" ht="30" x14ac:dyDescent="0.25">
      <c r="A62" s="76"/>
      <c r="B62" s="27"/>
      <c r="C62" s="124" t="s">
        <v>59</v>
      </c>
      <c r="D62" s="37" t="s">
        <v>2</v>
      </c>
      <c r="E62" s="9">
        <v>163.18</v>
      </c>
      <c r="F62" s="54">
        <v>0</v>
      </c>
      <c r="G62" s="55">
        <f t="shared" si="4"/>
        <v>0</v>
      </c>
    </row>
    <row r="63" spans="1:9" x14ac:dyDescent="0.25">
      <c r="A63" s="76"/>
      <c r="B63" s="27"/>
      <c r="C63" s="124" t="s">
        <v>58</v>
      </c>
      <c r="D63" s="37" t="s">
        <v>2</v>
      </c>
      <c r="E63" s="9">
        <v>32.630000000000003</v>
      </c>
      <c r="F63" s="54">
        <v>0</v>
      </c>
      <c r="G63" s="55">
        <f t="shared" si="4"/>
        <v>0</v>
      </c>
    </row>
    <row r="64" spans="1:9" ht="30" x14ac:dyDescent="0.25">
      <c r="A64" s="76"/>
      <c r="B64" s="27"/>
      <c r="C64" s="122" t="s">
        <v>54</v>
      </c>
      <c r="D64" s="48" t="s">
        <v>5</v>
      </c>
      <c r="E64" s="9">
        <v>36.69</v>
      </c>
      <c r="F64" s="54">
        <v>0</v>
      </c>
      <c r="G64" s="55">
        <f t="shared" si="4"/>
        <v>0</v>
      </c>
    </row>
    <row r="65" spans="1:7" x14ac:dyDescent="0.25">
      <c r="A65" s="76"/>
      <c r="B65" s="27"/>
      <c r="C65" s="122" t="s">
        <v>63</v>
      </c>
      <c r="D65" s="48" t="s">
        <v>5</v>
      </c>
      <c r="E65" s="9">
        <v>36.69</v>
      </c>
      <c r="F65" s="54">
        <v>0</v>
      </c>
      <c r="G65" s="55">
        <f t="shared" si="4"/>
        <v>0</v>
      </c>
    </row>
    <row r="66" spans="1:7" x14ac:dyDescent="0.25">
      <c r="A66" s="76"/>
      <c r="B66" s="27"/>
      <c r="C66" s="122" t="s">
        <v>56</v>
      </c>
      <c r="D66" s="123" t="s">
        <v>21</v>
      </c>
      <c r="E66" s="9">
        <v>146.54000000000002</v>
      </c>
      <c r="F66" s="54">
        <v>0</v>
      </c>
      <c r="G66" s="55">
        <f t="shared" si="4"/>
        <v>0</v>
      </c>
    </row>
    <row r="67" spans="1:7" ht="30" x14ac:dyDescent="0.25">
      <c r="A67" s="76"/>
      <c r="B67" s="27"/>
      <c r="C67" s="21" t="s">
        <v>17</v>
      </c>
      <c r="D67" s="48" t="s">
        <v>7</v>
      </c>
      <c r="E67" s="9">
        <v>73.38</v>
      </c>
      <c r="F67" s="54">
        <v>0</v>
      </c>
      <c r="G67" s="55">
        <f t="shared" si="4"/>
        <v>0</v>
      </c>
    </row>
    <row r="68" spans="1:7" ht="30" x14ac:dyDescent="0.25">
      <c r="A68" s="76"/>
      <c r="B68" s="27"/>
      <c r="C68" s="97" t="s">
        <v>41</v>
      </c>
      <c r="D68" s="48" t="s">
        <v>7</v>
      </c>
      <c r="E68" s="9">
        <v>80.72</v>
      </c>
      <c r="F68" s="54">
        <v>0</v>
      </c>
      <c r="G68" s="55">
        <f t="shared" si="4"/>
        <v>0</v>
      </c>
    </row>
    <row r="69" spans="1:7" x14ac:dyDescent="0.25">
      <c r="A69" s="76"/>
      <c r="B69" s="36"/>
      <c r="C69" s="31" t="s">
        <v>6</v>
      </c>
      <c r="D69" s="37"/>
      <c r="E69" s="9"/>
      <c r="F69" s="54"/>
      <c r="G69" s="55"/>
    </row>
    <row r="70" spans="1:7" ht="30" x14ac:dyDescent="0.25">
      <c r="A70" s="76"/>
      <c r="B70" s="27"/>
      <c r="C70" s="122" t="s">
        <v>52</v>
      </c>
      <c r="D70" s="48" t="s">
        <v>5</v>
      </c>
      <c r="E70" s="9">
        <v>57.5</v>
      </c>
      <c r="F70" s="54">
        <v>0</v>
      </c>
      <c r="G70" s="55">
        <f t="shared" si="4"/>
        <v>0</v>
      </c>
    </row>
    <row r="71" spans="1:7" x14ac:dyDescent="0.25">
      <c r="B71" s="27"/>
      <c r="C71" s="120" t="s">
        <v>49</v>
      </c>
      <c r="D71" s="48" t="s">
        <v>5</v>
      </c>
      <c r="E71" s="9">
        <v>15.89</v>
      </c>
      <c r="F71" s="54">
        <v>0</v>
      </c>
      <c r="G71" s="55">
        <f t="shared" si="4"/>
        <v>0</v>
      </c>
    </row>
    <row r="72" spans="1:7" x14ac:dyDescent="0.25">
      <c r="B72" s="27"/>
      <c r="C72" s="21" t="s">
        <v>14</v>
      </c>
      <c r="D72" s="48" t="s">
        <v>2</v>
      </c>
      <c r="E72" s="9">
        <v>106</v>
      </c>
      <c r="F72" s="54">
        <v>0</v>
      </c>
      <c r="G72" s="55">
        <f t="shared" si="4"/>
        <v>0</v>
      </c>
    </row>
    <row r="73" spans="1:7" ht="15.75" thickBot="1" x14ac:dyDescent="0.3">
      <c r="B73" s="43"/>
      <c r="C73" s="22" t="s">
        <v>4</v>
      </c>
      <c r="D73" s="49" t="s">
        <v>2</v>
      </c>
      <c r="E73" s="10">
        <v>106</v>
      </c>
      <c r="F73" s="56">
        <v>0</v>
      </c>
      <c r="G73" s="57">
        <f t="shared" si="4"/>
        <v>0</v>
      </c>
    </row>
    <row r="74" spans="1:7" ht="15.75" thickBot="1" x14ac:dyDescent="0.3">
      <c r="B74" s="50"/>
      <c r="C74" s="51"/>
      <c r="D74" s="52"/>
      <c r="E74" s="5"/>
      <c r="F74" s="64"/>
      <c r="G74" s="59"/>
    </row>
    <row r="75" spans="1:7" x14ac:dyDescent="0.25">
      <c r="B75" s="34"/>
      <c r="C75" s="29" t="s">
        <v>3</v>
      </c>
      <c r="D75" s="35"/>
      <c r="E75" s="12"/>
      <c r="F75" s="63"/>
      <c r="G75" s="61"/>
    </row>
    <row r="76" spans="1:7" ht="15.75" thickBot="1" x14ac:dyDescent="0.3">
      <c r="B76" s="40"/>
      <c r="C76" s="67" t="s">
        <v>16</v>
      </c>
      <c r="D76" s="41" t="s">
        <v>13</v>
      </c>
      <c r="E76" s="10">
        <v>1</v>
      </c>
      <c r="F76" s="56">
        <v>0</v>
      </c>
      <c r="G76" s="57">
        <f t="shared" ref="G76" si="5">E76*F76</f>
        <v>0</v>
      </c>
    </row>
    <row r="77" spans="1:7" ht="15.75" thickBot="1" x14ac:dyDescent="0.3"/>
    <row r="78" spans="1:7" ht="15.75" thickBot="1" x14ac:dyDescent="0.3">
      <c r="B78" s="23"/>
      <c r="C78" s="24"/>
      <c r="D78" s="53"/>
      <c r="E78" s="25" t="s">
        <v>0</v>
      </c>
      <c r="F78" s="65"/>
      <c r="G78" s="66">
        <f>SUM(G3:G76)</f>
        <v>0</v>
      </c>
    </row>
  </sheetData>
  <mergeCells count="1">
    <mergeCell ref="A59:A60"/>
  </mergeCells>
  <pageMargins left="0.7" right="0.7" top="0.78740157499999996" bottom="0.78740157499999996" header="0.3" footer="0.3"/>
  <pageSetup paperSize="9" scale="98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2:G61"/>
  <sheetViews>
    <sheetView topLeftCell="A25" zoomScaleNormal="100" workbookViewId="0">
      <selection activeCell="J37" sqref="J37"/>
    </sheetView>
  </sheetViews>
  <sheetFormatPr defaultRowHeight="15" x14ac:dyDescent="0.25"/>
  <cols>
    <col min="1" max="1" width="5.5703125" customWidth="1"/>
    <col min="2" max="2" width="11.28515625" bestFit="1" customWidth="1"/>
    <col min="3" max="3" width="56.7109375" style="4" customWidth="1"/>
    <col min="4" max="4" width="12.85546875" style="3" customWidth="1"/>
    <col min="5" max="5" width="15.140625" customWidth="1"/>
    <col min="6" max="6" width="16.42578125" style="2" customWidth="1"/>
    <col min="7" max="7" width="13.140625" style="1" customWidth="1"/>
  </cols>
  <sheetData>
    <row r="2" spans="1:7" ht="21" x14ac:dyDescent="0.35">
      <c r="C2" s="8" t="s">
        <v>100</v>
      </c>
    </row>
    <row r="3" spans="1:7" ht="15.75" thickBot="1" x14ac:dyDescent="0.3"/>
    <row r="4" spans="1:7" ht="30" x14ac:dyDescent="0.25">
      <c r="A4" s="7"/>
      <c r="B4" s="34"/>
      <c r="C4" s="33" t="s">
        <v>24</v>
      </c>
      <c r="D4" s="69" t="s">
        <v>12</v>
      </c>
      <c r="E4" s="68" t="s">
        <v>11</v>
      </c>
      <c r="F4" s="70" t="s">
        <v>26</v>
      </c>
      <c r="G4" s="71" t="s">
        <v>27</v>
      </c>
    </row>
    <row r="5" spans="1:7" x14ac:dyDescent="0.25">
      <c r="A5" s="7"/>
      <c r="B5" s="36"/>
      <c r="C5" s="15" t="s">
        <v>20</v>
      </c>
      <c r="D5" s="37"/>
      <c r="E5" s="16"/>
      <c r="F5" s="26"/>
      <c r="G5" s="38"/>
    </row>
    <row r="6" spans="1:7" ht="45" x14ac:dyDescent="0.25">
      <c r="B6" s="39"/>
      <c r="C6" s="16" t="s">
        <v>22</v>
      </c>
      <c r="D6" s="37" t="s">
        <v>8</v>
      </c>
      <c r="E6" s="14">
        <v>13</v>
      </c>
      <c r="F6" s="54">
        <v>0</v>
      </c>
      <c r="G6" s="55">
        <f>E6*F6</f>
        <v>0</v>
      </c>
    </row>
    <row r="7" spans="1:7" ht="45" x14ac:dyDescent="0.25">
      <c r="B7" s="39"/>
      <c r="C7" s="74" t="s">
        <v>31</v>
      </c>
      <c r="D7" s="37" t="s">
        <v>8</v>
      </c>
      <c r="E7" s="14">
        <v>2</v>
      </c>
      <c r="F7" s="54">
        <v>0</v>
      </c>
      <c r="G7" s="55">
        <f t="shared" ref="G7:G18" si="0">E7*F7</f>
        <v>0</v>
      </c>
    </row>
    <row r="8" spans="1:7" x14ac:dyDescent="0.25">
      <c r="B8" s="39"/>
      <c r="C8" s="74" t="s">
        <v>30</v>
      </c>
      <c r="D8" s="37" t="s">
        <v>8</v>
      </c>
      <c r="E8" s="14">
        <v>6</v>
      </c>
      <c r="F8" s="54">
        <v>0</v>
      </c>
      <c r="G8" s="55">
        <f t="shared" si="0"/>
        <v>0</v>
      </c>
    </row>
    <row r="9" spans="1:7" x14ac:dyDescent="0.25">
      <c r="B9" s="39"/>
      <c r="C9" s="17" t="s">
        <v>119</v>
      </c>
      <c r="D9" s="75" t="s">
        <v>8</v>
      </c>
      <c r="E9" s="14">
        <v>1</v>
      </c>
      <c r="F9" s="54">
        <v>0</v>
      </c>
      <c r="G9" s="55">
        <f t="shared" si="0"/>
        <v>0</v>
      </c>
    </row>
    <row r="10" spans="1:7" x14ac:dyDescent="0.25">
      <c r="B10" s="39"/>
      <c r="C10" s="17" t="s">
        <v>122</v>
      </c>
      <c r="D10" s="156" t="s">
        <v>8</v>
      </c>
      <c r="E10" s="14">
        <v>1</v>
      </c>
      <c r="F10" s="54">
        <v>0</v>
      </c>
      <c r="G10" s="55">
        <f t="shared" si="0"/>
        <v>0</v>
      </c>
    </row>
    <row r="11" spans="1:7" x14ac:dyDescent="0.25">
      <c r="B11" s="39"/>
      <c r="C11" s="17" t="s">
        <v>123</v>
      </c>
      <c r="D11" s="156" t="s">
        <v>8</v>
      </c>
      <c r="E11" s="14">
        <v>2</v>
      </c>
      <c r="F11" s="54">
        <v>0</v>
      </c>
      <c r="G11" s="55">
        <f t="shared" si="0"/>
        <v>0</v>
      </c>
    </row>
    <row r="12" spans="1:7" x14ac:dyDescent="0.25">
      <c r="B12" s="39"/>
      <c r="C12" s="17" t="s">
        <v>120</v>
      </c>
      <c r="D12" s="75" t="s">
        <v>8</v>
      </c>
      <c r="E12" s="14">
        <v>1</v>
      </c>
      <c r="F12" s="54">
        <v>0</v>
      </c>
      <c r="G12" s="55">
        <f t="shared" si="0"/>
        <v>0</v>
      </c>
    </row>
    <row r="13" spans="1:7" x14ac:dyDescent="0.25">
      <c r="B13" s="39"/>
      <c r="C13" s="17" t="s">
        <v>28</v>
      </c>
      <c r="D13" s="75" t="s">
        <v>8</v>
      </c>
      <c r="E13" s="14">
        <v>2</v>
      </c>
      <c r="F13" s="54">
        <v>0</v>
      </c>
      <c r="G13" s="55">
        <f t="shared" si="0"/>
        <v>0</v>
      </c>
    </row>
    <row r="14" spans="1:7" x14ac:dyDescent="0.25">
      <c r="B14" s="39"/>
      <c r="C14" s="17" t="s">
        <v>32</v>
      </c>
      <c r="D14" s="37" t="s">
        <v>8</v>
      </c>
      <c r="E14" s="14">
        <v>1</v>
      </c>
      <c r="F14" s="54">
        <v>0</v>
      </c>
      <c r="G14" s="55">
        <f t="shared" ref="G14" si="1">E14*F14</f>
        <v>0</v>
      </c>
    </row>
    <row r="15" spans="1:7" x14ac:dyDescent="0.25">
      <c r="B15" s="39"/>
      <c r="C15" s="17" t="s">
        <v>121</v>
      </c>
      <c r="D15" s="37" t="s">
        <v>8</v>
      </c>
      <c r="E15" s="14">
        <v>1</v>
      </c>
      <c r="F15" s="54">
        <v>0</v>
      </c>
      <c r="G15" s="55">
        <f t="shared" si="0"/>
        <v>0</v>
      </c>
    </row>
    <row r="16" spans="1:7" x14ac:dyDescent="0.25">
      <c r="B16" s="39"/>
      <c r="C16" s="17" t="s">
        <v>126</v>
      </c>
      <c r="D16" s="158" t="s">
        <v>8</v>
      </c>
      <c r="E16" s="14">
        <v>1</v>
      </c>
      <c r="F16" s="54">
        <v>0</v>
      </c>
      <c r="G16" s="55">
        <f t="shared" si="0"/>
        <v>0</v>
      </c>
    </row>
    <row r="17" spans="2:7" x14ac:dyDescent="0.25">
      <c r="B17" s="39"/>
      <c r="C17" s="111" t="s">
        <v>15</v>
      </c>
      <c r="D17" s="28" t="s">
        <v>8</v>
      </c>
      <c r="E17" s="9">
        <v>2</v>
      </c>
      <c r="F17" s="54">
        <v>0</v>
      </c>
      <c r="G17" s="55">
        <f t="shared" si="0"/>
        <v>0</v>
      </c>
    </row>
    <row r="18" spans="2:7" ht="15.75" thickBot="1" x14ac:dyDescent="0.3">
      <c r="B18" s="79"/>
      <c r="C18" s="18" t="s">
        <v>40</v>
      </c>
      <c r="D18" s="96" t="s">
        <v>8</v>
      </c>
      <c r="E18" s="10">
        <v>3</v>
      </c>
      <c r="F18" s="56">
        <v>0</v>
      </c>
      <c r="G18" s="57">
        <f t="shared" si="0"/>
        <v>0</v>
      </c>
    </row>
    <row r="19" spans="2:7" x14ac:dyDescent="0.25">
      <c r="B19" s="36"/>
      <c r="C19" s="15" t="s">
        <v>18</v>
      </c>
      <c r="D19" s="37"/>
      <c r="E19" s="9"/>
      <c r="F19" s="54"/>
      <c r="G19" s="55"/>
    </row>
    <row r="20" spans="2:7" ht="30.75" thickBot="1" x14ac:dyDescent="0.3">
      <c r="B20" s="40"/>
      <c r="C20" s="20" t="s">
        <v>19</v>
      </c>
      <c r="D20" s="41" t="s">
        <v>21</v>
      </c>
      <c r="E20" s="10">
        <v>139.27000000000001</v>
      </c>
      <c r="F20" s="56">
        <v>0</v>
      </c>
      <c r="G20" s="57">
        <f>E20*F20</f>
        <v>0</v>
      </c>
    </row>
    <row r="21" spans="2:7" ht="15.75" thickBot="1" x14ac:dyDescent="0.3">
      <c r="B21" s="19"/>
      <c r="C21" s="19"/>
      <c r="D21" s="42"/>
      <c r="E21" s="5"/>
      <c r="F21" s="58"/>
      <c r="G21" s="59"/>
    </row>
    <row r="22" spans="2:7" x14ac:dyDescent="0.25">
      <c r="B22" s="77"/>
      <c r="C22" s="30" t="s">
        <v>127</v>
      </c>
      <c r="D22" s="80"/>
      <c r="E22" s="81"/>
      <c r="F22" s="82"/>
      <c r="G22" s="83"/>
    </row>
    <row r="23" spans="2:7" x14ac:dyDescent="0.25">
      <c r="B23" s="78"/>
      <c r="C23" s="75" t="s">
        <v>35</v>
      </c>
      <c r="D23" s="75"/>
      <c r="E23" s="74"/>
      <c r="F23" s="84"/>
      <c r="G23" s="85"/>
    </row>
    <row r="24" spans="2:7" x14ac:dyDescent="0.25">
      <c r="B24" s="78"/>
      <c r="C24" s="17" t="s">
        <v>38</v>
      </c>
      <c r="D24" s="75" t="s">
        <v>36</v>
      </c>
      <c r="E24" s="107">
        <v>6</v>
      </c>
      <c r="F24" s="86">
        <v>0</v>
      </c>
      <c r="G24" s="87">
        <f>E24*F24</f>
        <v>0</v>
      </c>
    </row>
    <row r="25" spans="2:7" x14ac:dyDescent="0.25">
      <c r="B25" s="78"/>
      <c r="C25" s="108" t="s">
        <v>46</v>
      </c>
      <c r="D25" s="75" t="s">
        <v>36</v>
      </c>
      <c r="E25" s="107">
        <v>0</v>
      </c>
      <c r="F25" s="86">
        <v>0</v>
      </c>
      <c r="G25" s="87">
        <f t="shared" ref="G25:G27" si="2">E25*F25</f>
        <v>0</v>
      </c>
    </row>
    <row r="26" spans="2:7" x14ac:dyDescent="0.25">
      <c r="B26" s="94"/>
      <c r="C26" s="110" t="s">
        <v>39</v>
      </c>
      <c r="D26" s="103" t="s">
        <v>8</v>
      </c>
      <c r="E26" s="95">
        <v>1</v>
      </c>
      <c r="F26" s="104">
        <v>0</v>
      </c>
      <c r="G26" s="87">
        <f t="shared" si="2"/>
        <v>0</v>
      </c>
    </row>
    <row r="27" spans="2:7" ht="15.75" thickBot="1" x14ac:dyDescent="0.3">
      <c r="B27" s="79"/>
      <c r="C27" s="18" t="s">
        <v>40</v>
      </c>
      <c r="D27" s="96" t="s">
        <v>8</v>
      </c>
      <c r="E27" s="10">
        <v>2</v>
      </c>
      <c r="F27" s="88">
        <v>0</v>
      </c>
      <c r="G27" s="87">
        <f t="shared" si="2"/>
        <v>0</v>
      </c>
    </row>
    <row r="28" spans="2:7" ht="15.75" thickBot="1" x14ac:dyDescent="0.3"/>
    <row r="29" spans="2:7" x14ac:dyDescent="0.25">
      <c r="B29" s="77"/>
      <c r="C29" s="30" t="s">
        <v>64</v>
      </c>
      <c r="D29" s="80"/>
      <c r="E29" s="81"/>
      <c r="F29" s="82"/>
      <c r="G29" s="83"/>
    </row>
    <row r="30" spans="2:7" x14ac:dyDescent="0.25">
      <c r="B30" s="78"/>
      <c r="C30" s="75" t="s">
        <v>35</v>
      </c>
      <c r="D30" s="75"/>
      <c r="E30" s="74"/>
      <c r="F30" s="84"/>
      <c r="G30" s="85"/>
    </row>
    <row r="31" spans="2:7" x14ac:dyDescent="0.25">
      <c r="B31" s="78"/>
      <c r="C31" s="17" t="s">
        <v>38</v>
      </c>
      <c r="D31" s="75" t="s">
        <v>36</v>
      </c>
      <c r="E31" s="107">
        <v>6</v>
      </c>
      <c r="F31" s="86">
        <v>0</v>
      </c>
      <c r="G31" s="87">
        <f>E31*F31</f>
        <v>0</v>
      </c>
    </row>
    <row r="32" spans="2:7" x14ac:dyDescent="0.25">
      <c r="B32" s="78"/>
      <c r="C32" s="108" t="s">
        <v>44</v>
      </c>
      <c r="D32" s="75" t="s">
        <v>36</v>
      </c>
      <c r="E32" s="107">
        <v>0</v>
      </c>
      <c r="F32" s="86">
        <v>0</v>
      </c>
      <c r="G32" s="87">
        <f t="shared" ref="G32:G34" si="3">E32*F32</f>
        <v>0</v>
      </c>
    </row>
    <row r="33" spans="2:7" x14ac:dyDescent="0.25">
      <c r="B33" s="94"/>
      <c r="C33" s="110" t="s">
        <v>39</v>
      </c>
      <c r="D33" s="103" t="s">
        <v>8</v>
      </c>
      <c r="E33" s="95">
        <v>3</v>
      </c>
      <c r="F33" s="104">
        <v>0</v>
      </c>
      <c r="G33" s="87">
        <f t="shared" si="3"/>
        <v>0</v>
      </c>
    </row>
    <row r="34" spans="2:7" ht="15.75" thickBot="1" x14ac:dyDescent="0.3">
      <c r="B34" s="79"/>
      <c r="C34" s="18" t="s">
        <v>40</v>
      </c>
      <c r="D34" s="96" t="s">
        <v>8</v>
      </c>
      <c r="E34" s="10">
        <v>2</v>
      </c>
      <c r="F34" s="88">
        <v>0</v>
      </c>
      <c r="G34" s="87">
        <f t="shared" si="3"/>
        <v>0</v>
      </c>
    </row>
    <row r="35" spans="2:7" ht="15.75" thickBot="1" x14ac:dyDescent="0.3"/>
    <row r="36" spans="2:7" x14ac:dyDescent="0.25">
      <c r="B36" s="34"/>
      <c r="C36" s="30" t="s">
        <v>10</v>
      </c>
      <c r="D36" s="35"/>
      <c r="E36" s="12"/>
      <c r="F36" s="60"/>
      <c r="G36" s="61"/>
    </row>
    <row r="37" spans="2:7" ht="75" x14ac:dyDescent="0.25">
      <c r="B37" s="27"/>
      <c r="C37" s="16" t="s">
        <v>23</v>
      </c>
      <c r="D37" s="28" t="s">
        <v>1</v>
      </c>
      <c r="E37" s="11">
        <v>1</v>
      </c>
      <c r="F37" s="54">
        <v>0</v>
      </c>
      <c r="G37" s="55">
        <f>E37*F37</f>
        <v>0</v>
      </c>
    </row>
    <row r="38" spans="2:7" ht="30.75" thickBot="1" x14ac:dyDescent="0.3">
      <c r="B38" s="43"/>
      <c r="C38" s="20" t="s">
        <v>25</v>
      </c>
      <c r="D38" s="44" t="s">
        <v>13</v>
      </c>
      <c r="E38" s="13">
        <v>1</v>
      </c>
      <c r="F38" s="56">
        <v>0</v>
      </c>
      <c r="G38" s="57">
        <f>E38*F38</f>
        <v>0</v>
      </c>
    </row>
    <row r="39" spans="2:7" ht="15.75" thickBot="1" x14ac:dyDescent="0.3">
      <c r="B39" s="19"/>
      <c r="C39" s="19"/>
      <c r="D39" s="45"/>
      <c r="E39" s="6"/>
      <c r="F39" s="62"/>
      <c r="G39" s="59"/>
    </row>
    <row r="40" spans="2:7" x14ac:dyDescent="0.25">
      <c r="B40" s="46"/>
      <c r="C40" s="32" t="s">
        <v>9</v>
      </c>
      <c r="D40" s="35"/>
      <c r="E40" s="12"/>
      <c r="F40" s="63"/>
      <c r="G40" s="61"/>
    </row>
    <row r="41" spans="2:7" ht="15.75" thickBot="1" x14ac:dyDescent="0.3">
      <c r="B41" s="47"/>
      <c r="C41" s="127" t="s">
        <v>62</v>
      </c>
      <c r="D41" s="109" t="s">
        <v>13</v>
      </c>
      <c r="E41" s="10">
        <v>1</v>
      </c>
      <c r="F41" s="56">
        <v>0</v>
      </c>
      <c r="G41" s="57">
        <f>E41*F41</f>
        <v>0</v>
      </c>
    </row>
    <row r="42" spans="2:7" ht="15.75" thickBot="1" x14ac:dyDescent="0.3">
      <c r="B42" s="19"/>
      <c r="C42" s="19"/>
      <c r="D42" s="42"/>
      <c r="E42" s="5"/>
      <c r="F42" s="64"/>
      <c r="G42" s="59"/>
    </row>
    <row r="43" spans="2:7" x14ac:dyDescent="0.25">
      <c r="B43" s="34"/>
      <c r="C43" s="30" t="s">
        <v>51</v>
      </c>
      <c r="D43" s="35"/>
      <c r="E43" s="12"/>
      <c r="F43" s="63"/>
      <c r="G43" s="61"/>
    </row>
    <row r="44" spans="2:7" x14ac:dyDescent="0.25">
      <c r="B44" s="27"/>
      <c r="C44" s="90" t="s">
        <v>42</v>
      </c>
      <c r="D44" s="37" t="s">
        <v>2</v>
      </c>
      <c r="E44" s="9">
        <v>163.96</v>
      </c>
      <c r="F44" s="54">
        <v>0</v>
      </c>
      <c r="G44" s="55">
        <f t="shared" ref="G44:G51" si="4">E44*F44</f>
        <v>0</v>
      </c>
    </row>
    <row r="45" spans="2:7" ht="30" x14ac:dyDescent="0.25">
      <c r="B45" s="27"/>
      <c r="C45" s="124" t="s">
        <v>57</v>
      </c>
      <c r="D45" s="37" t="s">
        <v>2</v>
      </c>
      <c r="E45" s="9">
        <v>163.96</v>
      </c>
      <c r="F45" s="54">
        <v>0</v>
      </c>
      <c r="G45" s="55">
        <f t="shared" si="4"/>
        <v>0</v>
      </c>
    </row>
    <row r="46" spans="2:7" x14ac:dyDescent="0.25">
      <c r="B46" s="27"/>
      <c r="C46" s="129" t="s">
        <v>58</v>
      </c>
      <c r="D46" s="37" t="s">
        <v>2</v>
      </c>
      <c r="E46" s="9">
        <v>32.79</v>
      </c>
      <c r="F46" s="54">
        <v>0</v>
      </c>
      <c r="G46" s="55">
        <f t="shared" si="4"/>
        <v>0</v>
      </c>
    </row>
    <row r="47" spans="2:7" ht="30" x14ac:dyDescent="0.25">
      <c r="B47" s="27"/>
      <c r="C47" s="122" t="s">
        <v>54</v>
      </c>
      <c r="D47" s="48" t="s">
        <v>5</v>
      </c>
      <c r="E47" s="125">
        <v>33.130000000000003</v>
      </c>
      <c r="F47" s="54">
        <v>0</v>
      </c>
      <c r="G47" s="55">
        <f t="shared" si="4"/>
        <v>0</v>
      </c>
    </row>
    <row r="48" spans="2:7" x14ac:dyDescent="0.25">
      <c r="B48" s="27"/>
      <c r="C48" s="122" t="s">
        <v>55</v>
      </c>
      <c r="D48" s="48" t="s">
        <v>5</v>
      </c>
      <c r="E48" s="125">
        <v>33.130000000000003</v>
      </c>
      <c r="F48" s="54">
        <v>0</v>
      </c>
      <c r="G48" s="55">
        <f t="shared" si="4"/>
        <v>0</v>
      </c>
    </row>
    <row r="49" spans="1:7" x14ac:dyDescent="0.25">
      <c r="B49" s="27"/>
      <c r="C49" s="122" t="s">
        <v>56</v>
      </c>
      <c r="D49" s="123" t="s">
        <v>21</v>
      </c>
      <c r="E49" s="9">
        <v>155.73000000000002</v>
      </c>
      <c r="F49" s="54">
        <v>0</v>
      </c>
      <c r="G49" s="55">
        <f t="shared" si="4"/>
        <v>0</v>
      </c>
    </row>
    <row r="50" spans="1:7" ht="30" x14ac:dyDescent="0.25">
      <c r="B50" s="27"/>
      <c r="C50" s="21" t="s">
        <v>17</v>
      </c>
      <c r="D50" s="48" t="s">
        <v>7</v>
      </c>
      <c r="E50" s="9">
        <v>66.260000000000005</v>
      </c>
      <c r="F50" s="54">
        <v>0</v>
      </c>
      <c r="G50" s="55">
        <f t="shared" si="4"/>
        <v>0</v>
      </c>
    </row>
    <row r="51" spans="1:7" ht="30" x14ac:dyDescent="0.25">
      <c r="B51" s="27"/>
      <c r="C51" s="97" t="s">
        <v>41</v>
      </c>
      <c r="D51" s="48" t="s">
        <v>7</v>
      </c>
      <c r="E51" s="9">
        <v>72.89</v>
      </c>
      <c r="F51" s="54">
        <v>0</v>
      </c>
      <c r="G51" s="55">
        <f t="shared" si="4"/>
        <v>0</v>
      </c>
    </row>
    <row r="52" spans="1:7" x14ac:dyDescent="0.25">
      <c r="B52" s="36"/>
      <c r="C52" s="31" t="s">
        <v>6</v>
      </c>
      <c r="D52" s="37"/>
      <c r="E52" s="9"/>
      <c r="F52" s="54"/>
      <c r="G52" s="55"/>
    </row>
    <row r="53" spans="1:7" ht="30" x14ac:dyDescent="0.25">
      <c r="A53" s="76"/>
      <c r="B53" s="27"/>
      <c r="C53" s="122" t="s">
        <v>52</v>
      </c>
      <c r="D53" s="48" t="s">
        <v>5</v>
      </c>
      <c r="E53" s="9">
        <v>56.02</v>
      </c>
      <c r="F53" s="54">
        <v>0</v>
      </c>
      <c r="G53" s="55">
        <f t="shared" ref="G53:G56" si="5">E53*F53</f>
        <v>0</v>
      </c>
    </row>
    <row r="54" spans="1:7" x14ac:dyDescent="0.25">
      <c r="B54" s="27"/>
      <c r="C54" s="120" t="s">
        <v>49</v>
      </c>
      <c r="D54" s="48" t="s">
        <v>5</v>
      </c>
      <c r="E54" s="9">
        <v>10.247999999999999</v>
      </c>
      <c r="F54" s="54">
        <v>0</v>
      </c>
      <c r="G54" s="55">
        <f t="shared" si="5"/>
        <v>0</v>
      </c>
    </row>
    <row r="55" spans="1:7" x14ac:dyDescent="0.25">
      <c r="B55" s="27"/>
      <c r="C55" s="21" t="s">
        <v>14</v>
      </c>
      <c r="D55" s="48" t="s">
        <v>2</v>
      </c>
      <c r="E55" s="9">
        <v>83.72</v>
      </c>
      <c r="F55" s="54">
        <v>0</v>
      </c>
      <c r="G55" s="55">
        <f t="shared" si="5"/>
        <v>0</v>
      </c>
    </row>
    <row r="56" spans="1:7" ht="15" customHeight="1" thickBot="1" x14ac:dyDescent="0.3">
      <c r="B56" s="43"/>
      <c r="C56" s="22" t="s">
        <v>4</v>
      </c>
      <c r="D56" s="49" t="s">
        <v>2</v>
      </c>
      <c r="E56" s="10">
        <v>83.72</v>
      </c>
      <c r="F56" s="56">
        <v>0</v>
      </c>
      <c r="G56" s="57">
        <f t="shared" si="5"/>
        <v>0</v>
      </c>
    </row>
    <row r="57" spans="1:7" ht="15.75" thickBot="1" x14ac:dyDescent="0.3">
      <c r="B57" s="50"/>
      <c r="C57" s="51"/>
      <c r="D57" s="52"/>
      <c r="E57" s="5"/>
      <c r="F57" s="64"/>
      <c r="G57" s="59"/>
    </row>
    <row r="58" spans="1:7" x14ac:dyDescent="0.25">
      <c r="B58" s="34"/>
      <c r="C58" s="29" t="s">
        <v>3</v>
      </c>
      <c r="D58" s="35"/>
      <c r="E58" s="12"/>
      <c r="F58" s="63"/>
      <c r="G58" s="61"/>
    </row>
    <row r="59" spans="1:7" ht="15.75" thickBot="1" x14ac:dyDescent="0.3">
      <c r="B59" s="40"/>
      <c r="C59" s="67" t="s">
        <v>16</v>
      </c>
      <c r="D59" s="41" t="s">
        <v>13</v>
      </c>
      <c r="E59" s="10">
        <v>1</v>
      </c>
      <c r="F59" s="56">
        <v>0</v>
      </c>
      <c r="G59" s="57">
        <f t="shared" ref="G59" si="6">E59*F59</f>
        <v>0</v>
      </c>
    </row>
    <row r="60" spans="1:7" ht="15.75" thickBot="1" x14ac:dyDescent="0.3"/>
    <row r="61" spans="1:7" ht="15.75" thickBot="1" x14ac:dyDescent="0.3">
      <c r="B61" s="23"/>
      <c r="C61" s="24"/>
      <c r="D61" s="53"/>
      <c r="E61" s="25" t="s">
        <v>0</v>
      </c>
      <c r="F61" s="65"/>
      <c r="G61" s="66">
        <f>SUM(G3:G59)</f>
        <v>0</v>
      </c>
    </row>
  </sheetData>
  <pageMargins left="0.7" right="0.7" top="0.78740157499999996" bottom="0.78740157499999996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1:T57"/>
  <sheetViews>
    <sheetView topLeftCell="A25" workbookViewId="0">
      <selection activeCell="I22" sqref="I22"/>
    </sheetView>
  </sheetViews>
  <sheetFormatPr defaultRowHeight="15" x14ac:dyDescent="0.25"/>
  <cols>
    <col min="1" max="1" width="5.5703125" customWidth="1"/>
    <col min="2" max="2" width="11.28515625" bestFit="1" customWidth="1"/>
    <col min="3" max="3" width="61.85546875" style="4" customWidth="1"/>
    <col min="4" max="4" width="12.85546875" style="3" customWidth="1"/>
    <col min="5" max="5" width="11.28515625" customWidth="1"/>
    <col min="6" max="6" width="16.42578125" style="2" customWidth="1"/>
    <col min="7" max="7" width="13.140625" style="1" customWidth="1"/>
  </cols>
  <sheetData>
    <row r="1" spans="2:7" ht="21" x14ac:dyDescent="0.35">
      <c r="B1" s="8" t="s">
        <v>79</v>
      </c>
    </row>
    <row r="2" spans="2:7" ht="15.75" thickBot="1" x14ac:dyDescent="0.3"/>
    <row r="3" spans="2:7" ht="15.75" thickBot="1" x14ac:dyDescent="0.3">
      <c r="B3" s="114"/>
      <c r="C3" s="115" t="s">
        <v>48</v>
      </c>
      <c r="D3" s="116"/>
      <c r="E3" s="117"/>
      <c r="F3" s="118"/>
      <c r="G3" s="119"/>
    </row>
    <row r="4" spans="2:7" x14ac:dyDescent="0.25">
      <c r="B4" s="77"/>
      <c r="C4" s="80" t="s">
        <v>35</v>
      </c>
      <c r="D4" s="80"/>
      <c r="E4" s="81"/>
      <c r="F4" s="82"/>
      <c r="G4" s="83"/>
    </row>
    <row r="5" spans="2:7" x14ac:dyDescent="0.25">
      <c r="B5" s="78"/>
      <c r="C5" s="17" t="s">
        <v>38</v>
      </c>
      <c r="D5" s="75" t="s">
        <v>36</v>
      </c>
      <c r="E5" s="107">
        <v>4</v>
      </c>
      <c r="F5" s="86">
        <v>0</v>
      </c>
      <c r="G5" s="87">
        <f>E5*F5</f>
        <v>0</v>
      </c>
    </row>
    <row r="6" spans="2:7" x14ac:dyDescent="0.25">
      <c r="B6" s="78"/>
      <c r="C6" s="108" t="s">
        <v>44</v>
      </c>
      <c r="D6" s="75" t="s">
        <v>36</v>
      </c>
      <c r="E6" s="107">
        <v>2</v>
      </c>
      <c r="F6" s="86">
        <v>0</v>
      </c>
      <c r="G6" s="87">
        <f t="shared" ref="G6:G9" si="0">E6*F6</f>
        <v>0</v>
      </c>
    </row>
    <row r="7" spans="2:7" ht="15" customHeight="1" x14ac:dyDescent="0.25">
      <c r="B7" s="94"/>
      <c r="C7" s="112" t="s">
        <v>45</v>
      </c>
      <c r="D7" s="106" t="s">
        <v>36</v>
      </c>
      <c r="E7" s="113">
        <v>1</v>
      </c>
      <c r="F7" s="104">
        <v>0</v>
      </c>
      <c r="G7" s="99">
        <f t="shared" si="0"/>
        <v>0</v>
      </c>
    </row>
    <row r="8" spans="2:7" ht="15" customHeight="1" x14ac:dyDescent="0.25">
      <c r="B8" s="78"/>
      <c r="C8" s="17" t="s">
        <v>39</v>
      </c>
      <c r="D8" s="93" t="s">
        <v>8</v>
      </c>
      <c r="E8" s="9">
        <v>2</v>
      </c>
      <c r="F8" s="54">
        <v>0</v>
      </c>
      <c r="G8" s="55">
        <f t="shared" si="0"/>
        <v>0</v>
      </c>
    </row>
    <row r="9" spans="2:7" ht="15.75" thickBot="1" x14ac:dyDescent="0.3">
      <c r="B9" s="79"/>
      <c r="C9" s="18" t="s">
        <v>40</v>
      </c>
      <c r="D9" s="96" t="s">
        <v>8</v>
      </c>
      <c r="E9" s="10">
        <v>3</v>
      </c>
      <c r="F9" s="56">
        <v>0</v>
      </c>
      <c r="G9" s="57">
        <f t="shared" si="0"/>
        <v>0</v>
      </c>
    </row>
    <row r="10" spans="2:7" ht="15.75" thickBot="1" x14ac:dyDescent="0.3"/>
    <row r="11" spans="2:7" ht="15.75" thickBot="1" x14ac:dyDescent="0.3">
      <c r="B11" s="114"/>
      <c r="C11" s="115" t="s">
        <v>70</v>
      </c>
      <c r="D11" s="116"/>
      <c r="E11" s="117"/>
      <c r="F11" s="118"/>
      <c r="G11" s="119"/>
    </row>
    <row r="12" spans="2:7" x14ac:dyDescent="0.25">
      <c r="B12" s="77"/>
      <c r="C12" s="80" t="s">
        <v>35</v>
      </c>
      <c r="D12" s="80"/>
      <c r="E12" s="81"/>
      <c r="F12" s="82"/>
      <c r="G12" s="83"/>
    </row>
    <row r="13" spans="2:7" x14ac:dyDescent="0.25">
      <c r="B13" s="78"/>
      <c r="C13" s="17" t="s">
        <v>38</v>
      </c>
      <c r="D13" s="75" t="s">
        <v>36</v>
      </c>
      <c r="E13" s="107">
        <v>1</v>
      </c>
      <c r="F13" s="86">
        <v>0</v>
      </c>
      <c r="G13" s="87">
        <f>E13*F13</f>
        <v>0</v>
      </c>
    </row>
    <row r="14" spans="2:7" x14ac:dyDescent="0.25">
      <c r="B14" s="78"/>
      <c r="C14" s="108" t="s">
        <v>44</v>
      </c>
      <c r="D14" s="75" t="s">
        <v>36</v>
      </c>
      <c r="E14" s="107">
        <v>2</v>
      </c>
      <c r="F14" s="86">
        <v>0</v>
      </c>
      <c r="G14" s="87">
        <f t="shared" ref="G14:G17" si="1">E14*F14</f>
        <v>0</v>
      </c>
    </row>
    <row r="15" spans="2:7" x14ac:dyDescent="0.25">
      <c r="B15" s="94"/>
      <c r="C15" s="112" t="s">
        <v>45</v>
      </c>
      <c r="D15" s="106" t="s">
        <v>36</v>
      </c>
      <c r="E15" s="113">
        <v>1</v>
      </c>
      <c r="F15" s="104">
        <v>0</v>
      </c>
      <c r="G15" s="99">
        <f t="shared" si="1"/>
        <v>0</v>
      </c>
    </row>
    <row r="16" spans="2:7" ht="15.75" customHeight="1" x14ac:dyDescent="0.25">
      <c r="B16" s="78"/>
      <c r="C16" s="17" t="s">
        <v>39</v>
      </c>
      <c r="D16" s="93" t="s">
        <v>8</v>
      </c>
      <c r="E16" s="9">
        <v>1</v>
      </c>
      <c r="F16" s="54">
        <v>0</v>
      </c>
      <c r="G16" s="55">
        <f t="shared" si="1"/>
        <v>0</v>
      </c>
    </row>
    <row r="17" spans="2:7" ht="15.75" thickBot="1" x14ac:dyDescent="0.3">
      <c r="B17" s="79"/>
      <c r="C17" s="18" t="s">
        <v>40</v>
      </c>
      <c r="D17" s="96" t="s">
        <v>8</v>
      </c>
      <c r="E17" s="10">
        <v>1</v>
      </c>
      <c r="F17" s="56">
        <v>0</v>
      </c>
      <c r="G17" s="57">
        <f t="shared" si="1"/>
        <v>0</v>
      </c>
    </row>
    <row r="18" spans="2:7" ht="15.75" thickBot="1" x14ac:dyDescent="0.3"/>
    <row r="19" spans="2:7" x14ac:dyDescent="0.25">
      <c r="B19" s="34"/>
      <c r="C19" s="30" t="s">
        <v>10</v>
      </c>
      <c r="D19" s="35"/>
      <c r="E19" s="12"/>
      <c r="F19" s="60"/>
      <c r="G19" s="61"/>
    </row>
    <row r="20" spans="2:7" ht="60" x14ac:dyDescent="0.25">
      <c r="B20" s="27"/>
      <c r="C20" s="16" t="s">
        <v>23</v>
      </c>
      <c r="D20" s="28" t="s">
        <v>1</v>
      </c>
      <c r="E20" s="11">
        <v>1</v>
      </c>
      <c r="F20" s="54">
        <v>0</v>
      </c>
      <c r="G20" s="55">
        <f>E20*F20</f>
        <v>0</v>
      </c>
    </row>
    <row r="21" spans="2:7" ht="15.75" thickBot="1" x14ac:dyDescent="0.3">
      <c r="B21" s="43"/>
      <c r="C21" s="20" t="s">
        <v>25</v>
      </c>
      <c r="D21" s="44" t="s">
        <v>13</v>
      </c>
      <c r="E21" s="13">
        <v>1</v>
      </c>
      <c r="F21" s="56">
        <v>0</v>
      </c>
      <c r="G21" s="57">
        <f>E21*F21</f>
        <v>0</v>
      </c>
    </row>
    <row r="22" spans="2:7" ht="15.75" thickBot="1" x14ac:dyDescent="0.3">
      <c r="B22" s="19"/>
      <c r="C22" s="19"/>
      <c r="D22" s="45"/>
      <c r="E22" s="6"/>
      <c r="F22" s="62"/>
      <c r="G22" s="59"/>
    </row>
    <row r="23" spans="2:7" x14ac:dyDescent="0.25">
      <c r="B23" s="46"/>
      <c r="C23" s="32" t="s">
        <v>9</v>
      </c>
      <c r="D23" s="35"/>
      <c r="E23" s="12"/>
      <c r="F23" s="63"/>
      <c r="G23" s="61"/>
    </row>
    <row r="24" spans="2:7" ht="30.75" thickBot="1" x14ac:dyDescent="0.3">
      <c r="B24" s="47"/>
      <c r="C24" s="164" t="s">
        <v>144</v>
      </c>
      <c r="D24" s="109" t="s">
        <v>13</v>
      </c>
      <c r="E24" s="10">
        <v>0</v>
      </c>
      <c r="F24" s="56">
        <v>0</v>
      </c>
      <c r="G24" s="57"/>
    </row>
    <row r="25" spans="2:7" ht="15.75" thickBot="1" x14ac:dyDescent="0.3">
      <c r="B25" s="19"/>
      <c r="C25" s="19"/>
      <c r="D25" s="42"/>
      <c r="E25" s="5"/>
      <c r="F25" s="64"/>
      <c r="G25" s="59"/>
    </row>
    <row r="26" spans="2:7" x14ac:dyDescent="0.25">
      <c r="B26" s="34"/>
      <c r="C26" s="30" t="s">
        <v>43</v>
      </c>
      <c r="D26" s="35"/>
      <c r="E26" s="12"/>
      <c r="F26" s="63"/>
      <c r="G26" s="61"/>
    </row>
    <row r="27" spans="2:7" x14ac:dyDescent="0.25">
      <c r="B27" s="27"/>
      <c r="C27" s="129" t="s">
        <v>71</v>
      </c>
      <c r="D27" s="37" t="s">
        <v>2</v>
      </c>
      <c r="E27" s="9">
        <v>18.53</v>
      </c>
      <c r="F27" s="54">
        <v>0</v>
      </c>
      <c r="G27" s="55">
        <f t="shared" ref="G27:G39" si="2">E27*F27</f>
        <v>0</v>
      </c>
    </row>
    <row r="28" spans="2:7" x14ac:dyDescent="0.25">
      <c r="B28" s="27"/>
      <c r="C28" s="129" t="s">
        <v>72</v>
      </c>
      <c r="D28" s="37" t="s">
        <v>2</v>
      </c>
      <c r="E28" s="9">
        <v>18.53</v>
      </c>
      <c r="F28" s="54">
        <v>0</v>
      </c>
      <c r="G28" s="55">
        <f t="shared" ref="G28:G34" si="3">E28*F28</f>
        <v>0</v>
      </c>
    </row>
    <row r="29" spans="2:7" x14ac:dyDescent="0.25">
      <c r="B29" s="27"/>
      <c r="C29" s="129" t="s">
        <v>58</v>
      </c>
      <c r="D29" s="131" t="s">
        <v>2</v>
      </c>
      <c r="E29" s="9">
        <v>3.76</v>
      </c>
      <c r="F29" s="54">
        <v>0</v>
      </c>
      <c r="G29" s="55">
        <f t="shared" si="3"/>
        <v>0</v>
      </c>
    </row>
    <row r="30" spans="2:7" ht="30" x14ac:dyDescent="0.25">
      <c r="B30" s="27"/>
      <c r="C30" s="122" t="s">
        <v>54</v>
      </c>
      <c r="D30" s="48" t="s">
        <v>5</v>
      </c>
      <c r="E30" s="9">
        <v>6.03</v>
      </c>
      <c r="F30" s="54">
        <v>0</v>
      </c>
      <c r="G30" s="55">
        <f t="shared" si="3"/>
        <v>0</v>
      </c>
    </row>
    <row r="31" spans="2:7" x14ac:dyDescent="0.25">
      <c r="B31" s="27"/>
      <c r="C31" s="122" t="s">
        <v>55</v>
      </c>
      <c r="D31" s="48" t="s">
        <v>5</v>
      </c>
      <c r="E31" s="9">
        <v>6.03</v>
      </c>
      <c r="F31" s="54">
        <v>0</v>
      </c>
      <c r="G31" s="55">
        <f t="shared" si="3"/>
        <v>0</v>
      </c>
    </row>
    <row r="32" spans="2:7" x14ac:dyDescent="0.25">
      <c r="B32" s="27"/>
      <c r="C32" s="122" t="s">
        <v>56</v>
      </c>
      <c r="D32" s="123" t="s">
        <v>21</v>
      </c>
      <c r="E32" s="9">
        <v>12.35</v>
      </c>
      <c r="F32" s="54">
        <v>0</v>
      </c>
      <c r="G32" s="55">
        <f t="shared" si="3"/>
        <v>0</v>
      </c>
    </row>
    <row r="33" spans="2:7" ht="30" x14ac:dyDescent="0.25">
      <c r="B33" s="27"/>
      <c r="C33" s="21" t="s">
        <v>17</v>
      </c>
      <c r="D33" s="48" t="s">
        <v>7</v>
      </c>
      <c r="E33" s="9">
        <v>12.06</v>
      </c>
      <c r="F33" s="54">
        <v>0</v>
      </c>
      <c r="G33" s="55">
        <f t="shared" si="3"/>
        <v>0</v>
      </c>
    </row>
    <row r="34" spans="2:7" ht="30" x14ac:dyDescent="0.25">
      <c r="B34" s="27"/>
      <c r="C34" s="97" t="s">
        <v>41</v>
      </c>
      <c r="D34" s="48" t="s">
        <v>7</v>
      </c>
      <c r="E34" s="9">
        <v>13.27</v>
      </c>
      <c r="F34" s="54">
        <v>0</v>
      </c>
      <c r="G34" s="55">
        <f t="shared" si="3"/>
        <v>0</v>
      </c>
    </row>
    <row r="35" spans="2:7" x14ac:dyDescent="0.25">
      <c r="B35" s="36"/>
      <c r="C35" s="31" t="s">
        <v>6</v>
      </c>
      <c r="D35" s="37"/>
      <c r="E35" s="9"/>
      <c r="F35" s="54"/>
      <c r="G35" s="55"/>
    </row>
    <row r="36" spans="2:7" ht="30" x14ac:dyDescent="0.25">
      <c r="B36" s="27"/>
      <c r="C36" s="122" t="s">
        <v>52</v>
      </c>
      <c r="D36" s="48" t="s">
        <v>5</v>
      </c>
      <c r="E36" s="9">
        <v>6.97</v>
      </c>
      <c r="F36" s="54">
        <v>0</v>
      </c>
      <c r="G36" s="55">
        <f>E36*F36</f>
        <v>0</v>
      </c>
    </row>
    <row r="37" spans="2:7" x14ac:dyDescent="0.25">
      <c r="B37" s="27"/>
      <c r="C37" s="120" t="s">
        <v>50</v>
      </c>
      <c r="D37" s="48" t="s">
        <v>5</v>
      </c>
      <c r="E37" s="9">
        <v>5.0819999999999999</v>
      </c>
      <c r="F37" s="54">
        <v>0</v>
      </c>
      <c r="G37" s="55">
        <f>E37*F37</f>
        <v>0</v>
      </c>
    </row>
    <row r="38" spans="2:7" x14ac:dyDescent="0.25">
      <c r="B38" s="27"/>
      <c r="C38" s="21" t="s">
        <v>14</v>
      </c>
      <c r="D38" s="48" t="s">
        <v>2</v>
      </c>
      <c r="E38" s="9">
        <v>26.18</v>
      </c>
      <c r="F38" s="54">
        <v>0</v>
      </c>
      <c r="G38" s="55">
        <f t="shared" si="2"/>
        <v>0</v>
      </c>
    </row>
    <row r="39" spans="2:7" ht="15.75" thickBot="1" x14ac:dyDescent="0.3">
      <c r="B39" s="43"/>
      <c r="C39" s="22" t="s">
        <v>4</v>
      </c>
      <c r="D39" s="49" t="s">
        <v>2</v>
      </c>
      <c r="E39" s="10">
        <v>26.18</v>
      </c>
      <c r="F39" s="56">
        <v>0</v>
      </c>
      <c r="G39" s="57">
        <f t="shared" si="2"/>
        <v>0</v>
      </c>
    </row>
    <row r="40" spans="2:7" ht="15.75" thickBot="1" x14ac:dyDescent="0.3">
      <c r="B40" s="50"/>
      <c r="C40" s="51"/>
      <c r="D40" s="52"/>
      <c r="E40" s="5"/>
      <c r="F40" s="64"/>
      <c r="G40" s="59"/>
    </row>
    <row r="41" spans="2:7" x14ac:dyDescent="0.25">
      <c r="B41" s="34"/>
      <c r="C41" s="29" t="s">
        <v>3</v>
      </c>
      <c r="D41" s="35"/>
      <c r="E41" s="12"/>
      <c r="F41" s="63"/>
      <c r="G41" s="61"/>
    </row>
    <row r="42" spans="2:7" ht="15.75" thickBot="1" x14ac:dyDescent="0.3">
      <c r="B42" s="40"/>
      <c r="C42" s="67" t="s">
        <v>16</v>
      </c>
      <c r="D42" s="41" t="s">
        <v>13</v>
      </c>
      <c r="E42" s="10">
        <v>1</v>
      </c>
      <c r="F42" s="56">
        <v>0</v>
      </c>
      <c r="G42" s="57">
        <f t="shared" ref="G42" si="4">E42*F42</f>
        <v>0</v>
      </c>
    </row>
    <row r="43" spans="2:7" ht="15.75" thickBot="1" x14ac:dyDescent="0.3"/>
    <row r="44" spans="2:7" ht="15.75" thickBot="1" x14ac:dyDescent="0.3">
      <c r="B44" s="23"/>
      <c r="C44" s="24"/>
      <c r="D44" s="53"/>
      <c r="E44" s="25" t="s">
        <v>0</v>
      </c>
      <c r="F44" s="65"/>
      <c r="G44" s="66">
        <f>SUM(G3:G42)</f>
        <v>0</v>
      </c>
    </row>
    <row r="52" spans="16:20" x14ac:dyDescent="0.25">
      <c r="P52" s="165" t="s">
        <v>136</v>
      </c>
      <c r="Q52" s="165"/>
      <c r="R52" s="165">
        <v>11</v>
      </c>
      <c r="S52" s="165"/>
      <c r="T52" s="165"/>
    </row>
    <row r="53" spans="16:20" x14ac:dyDescent="0.25">
      <c r="P53" s="165" t="s">
        <v>137</v>
      </c>
      <c r="Q53" s="165"/>
      <c r="R53" s="165">
        <f>47+49</f>
        <v>96</v>
      </c>
      <c r="S53" s="165"/>
      <c r="T53" s="165" t="s">
        <v>142</v>
      </c>
    </row>
    <row r="54" spans="16:20" x14ac:dyDescent="0.25">
      <c r="P54" s="165" t="s">
        <v>138</v>
      </c>
      <c r="Q54" s="165"/>
      <c r="R54" s="165">
        <v>129.82</v>
      </c>
      <c r="S54" s="165">
        <f>R54-T54</f>
        <v>66.699999999999989</v>
      </c>
      <c r="T54" s="165">
        <v>63.12</v>
      </c>
    </row>
    <row r="55" spans="16:20" x14ac:dyDescent="0.25">
      <c r="P55" s="165" t="s">
        <v>139</v>
      </c>
      <c r="Q55" s="165"/>
      <c r="R55" s="165">
        <v>12.37</v>
      </c>
      <c r="S55" s="165">
        <f>R55-T55</f>
        <v>8.23</v>
      </c>
      <c r="T55" s="165">
        <v>4.1399999999999997</v>
      </c>
    </row>
    <row r="56" spans="16:20" x14ac:dyDescent="0.25">
      <c r="P56" s="165"/>
      <c r="Q56" s="165"/>
      <c r="R56" s="165"/>
      <c r="S56" s="165"/>
      <c r="T56" s="165"/>
    </row>
    <row r="57" spans="16:20" x14ac:dyDescent="0.25">
      <c r="P57" s="165"/>
      <c r="Q57" s="165"/>
      <c r="R57" s="165">
        <f>R54-T54</f>
        <v>66.699999999999989</v>
      </c>
      <c r="S57" s="165"/>
      <c r="T57" s="165"/>
    </row>
  </sheetData>
  <pageMargins left="0.70866141732283472" right="0.70866141732283472" top="0.78740157480314965" bottom="0.78740157480314965" header="0.31496062992125984" footer="0.31496062992125984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B1:G44"/>
  <sheetViews>
    <sheetView workbookViewId="0">
      <selection activeCell="L13" sqref="L13"/>
    </sheetView>
  </sheetViews>
  <sheetFormatPr defaultRowHeight="15" x14ac:dyDescent="0.25"/>
  <cols>
    <col min="1" max="1" width="5.5703125" customWidth="1"/>
    <col min="2" max="2" width="11.28515625" bestFit="1" customWidth="1"/>
    <col min="3" max="3" width="57.42578125" style="4" customWidth="1"/>
    <col min="4" max="4" width="12.85546875" style="3" customWidth="1"/>
    <col min="5" max="5" width="11.28515625" customWidth="1"/>
    <col min="6" max="6" width="16.42578125" style="2" customWidth="1"/>
    <col min="7" max="7" width="13.140625" style="1" customWidth="1"/>
  </cols>
  <sheetData>
    <row r="1" spans="2:7" ht="21" x14ac:dyDescent="0.35">
      <c r="B1" s="8" t="s">
        <v>80</v>
      </c>
    </row>
    <row r="2" spans="2:7" ht="15.75" thickBot="1" x14ac:dyDescent="0.3"/>
    <row r="3" spans="2:7" x14ac:dyDescent="0.25">
      <c r="B3" s="77"/>
      <c r="C3" s="30" t="s">
        <v>48</v>
      </c>
      <c r="D3" s="80"/>
      <c r="E3" s="81"/>
      <c r="F3" s="82"/>
      <c r="G3" s="83"/>
    </row>
    <row r="4" spans="2:7" x14ac:dyDescent="0.25">
      <c r="B4" s="78"/>
      <c r="C4" s="131" t="s">
        <v>73</v>
      </c>
      <c r="D4" s="75"/>
      <c r="E4" s="74"/>
      <c r="F4" s="84"/>
      <c r="G4" s="85"/>
    </row>
    <row r="5" spans="2:7" x14ac:dyDescent="0.25">
      <c r="B5" s="78"/>
      <c r="C5" s="17" t="s">
        <v>38</v>
      </c>
      <c r="D5" s="75" t="s">
        <v>36</v>
      </c>
      <c r="E5" s="107">
        <v>4</v>
      </c>
      <c r="F5" s="86">
        <v>0</v>
      </c>
      <c r="G5" s="87">
        <f>E5*F5</f>
        <v>0</v>
      </c>
    </row>
    <row r="6" spans="2:7" x14ac:dyDescent="0.25">
      <c r="B6" s="78"/>
      <c r="C6" s="108" t="s">
        <v>44</v>
      </c>
      <c r="D6" s="75" t="s">
        <v>36</v>
      </c>
      <c r="E6" s="107">
        <v>2</v>
      </c>
      <c r="F6" s="86">
        <v>0</v>
      </c>
      <c r="G6" s="87">
        <f t="shared" ref="G6:G9" si="0">E6*F6</f>
        <v>0</v>
      </c>
    </row>
    <row r="7" spans="2:7" x14ac:dyDescent="0.25">
      <c r="B7" s="78"/>
      <c r="C7" s="108" t="s">
        <v>45</v>
      </c>
      <c r="D7" s="105" t="s">
        <v>36</v>
      </c>
      <c r="E7" s="107">
        <v>1</v>
      </c>
      <c r="F7" s="86">
        <v>0</v>
      </c>
      <c r="G7" s="87">
        <f t="shared" si="0"/>
        <v>0</v>
      </c>
    </row>
    <row r="8" spans="2:7" x14ac:dyDescent="0.25">
      <c r="B8" s="78"/>
      <c r="C8" s="17" t="s">
        <v>39</v>
      </c>
      <c r="D8" s="93" t="s">
        <v>8</v>
      </c>
      <c r="E8" s="9">
        <v>4</v>
      </c>
      <c r="F8" s="54">
        <v>0</v>
      </c>
      <c r="G8" s="55">
        <f t="shared" si="0"/>
        <v>0</v>
      </c>
    </row>
    <row r="9" spans="2:7" ht="15.75" thickBot="1" x14ac:dyDescent="0.3">
      <c r="B9" s="79"/>
      <c r="C9" s="18" t="s">
        <v>40</v>
      </c>
      <c r="D9" s="96" t="s">
        <v>8</v>
      </c>
      <c r="E9" s="10">
        <v>6</v>
      </c>
      <c r="F9" s="56">
        <v>0</v>
      </c>
      <c r="G9" s="57">
        <f t="shared" si="0"/>
        <v>0</v>
      </c>
    </row>
    <row r="10" spans="2:7" ht="15.75" thickBot="1" x14ac:dyDescent="0.3"/>
    <row r="11" spans="2:7" x14ac:dyDescent="0.25">
      <c r="B11" s="77"/>
      <c r="C11" s="30" t="s">
        <v>74</v>
      </c>
      <c r="D11" s="80"/>
      <c r="E11" s="81"/>
      <c r="F11" s="82"/>
      <c r="G11" s="83"/>
    </row>
    <row r="12" spans="2:7" x14ac:dyDescent="0.25">
      <c r="B12" s="78"/>
      <c r="C12" s="147" t="s">
        <v>35</v>
      </c>
      <c r="D12" s="75"/>
      <c r="E12" s="74"/>
      <c r="F12" s="84"/>
      <c r="G12" s="85"/>
    </row>
    <row r="13" spans="2:7" x14ac:dyDescent="0.25">
      <c r="B13" s="78"/>
      <c r="C13" s="17" t="s">
        <v>38</v>
      </c>
      <c r="D13" s="75" t="s">
        <v>36</v>
      </c>
      <c r="E13" s="107">
        <v>4</v>
      </c>
      <c r="F13" s="86">
        <v>0</v>
      </c>
      <c r="G13" s="87">
        <f>E13*F13</f>
        <v>0</v>
      </c>
    </row>
    <row r="14" spans="2:7" x14ac:dyDescent="0.25">
      <c r="B14" s="78"/>
      <c r="C14" s="108" t="s">
        <v>44</v>
      </c>
      <c r="D14" s="75" t="s">
        <v>36</v>
      </c>
      <c r="E14" s="107">
        <v>2</v>
      </c>
      <c r="F14" s="86">
        <v>0</v>
      </c>
      <c r="G14" s="87">
        <f t="shared" ref="G14:G17" si="1">E14*F14</f>
        <v>0</v>
      </c>
    </row>
    <row r="15" spans="2:7" x14ac:dyDescent="0.25">
      <c r="B15" s="78"/>
      <c r="C15" s="108" t="s">
        <v>45</v>
      </c>
      <c r="D15" s="105" t="s">
        <v>36</v>
      </c>
      <c r="E15" s="107">
        <v>1</v>
      </c>
      <c r="F15" s="86">
        <v>0</v>
      </c>
      <c r="G15" s="87">
        <f t="shared" si="1"/>
        <v>0</v>
      </c>
    </row>
    <row r="16" spans="2:7" x14ac:dyDescent="0.25">
      <c r="B16" s="78"/>
      <c r="C16" s="17" t="s">
        <v>39</v>
      </c>
      <c r="D16" s="93" t="s">
        <v>8</v>
      </c>
      <c r="E16" s="9">
        <v>2</v>
      </c>
      <c r="F16" s="54">
        <v>0</v>
      </c>
      <c r="G16" s="55">
        <f t="shared" si="1"/>
        <v>0</v>
      </c>
    </row>
    <row r="17" spans="2:7" ht="15.75" thickBot="1" x14ac:dyDescent="0.3">
      <c r="B17" s="79"/>
      <c r="C17" s="18" t="s">
        <v>40</v>
      </c>
      <c r="D17" s="96" t="s">
        <v>8</v>
      </c>
      <c r="E17" s="10">
        <v>3</v>
      </c>
      <c r="F17" s="56">
        <v>0</v>
      </c>
      <c r="G17" s="57">
        <f t="shared" si="1"/>
        <v>0</v>
      </c>
    </row>
    <row r="18" spans="2:7" ht="15.75" thickBot="1" x14ac:dyDescent="0.3"/>
    <row r="19" spans="2:7" x14ac:dyDescent="0.25">
      <c r="B19" s="34"/>
      <c r="C19" s="30" t="s">
        <v>10</v>
      </c>
      <c r="D19" s="35"/>
      <c r="E19" s="12"/>
      <c r="F19" s="60"/>
      <c r="G19" s="61"/>
    </row>
    <row r="20" spans="2:7" ht="75" x14ac:dyDescent="0.25">
      <c r="B20" s="27"/>
      <c r="C20" s="16" t="s">
        <v>23</v>
      </c>
      <c r="D20" s="28" t="s">
        <v>1</v>
      </c>
      <c r="E20" s="11">
        <v>1</v>
      </c>
      <c r="F20" s="54">
        <v>0</v>
      </c>
      <c r="G20" s="55">
        <f>E20*F20</f>
        <v>0</v>
      </c>
    </row>
    <row r="21" spans="2:7" ht="30.75" thickBot="1" x14ac:dyDescent="0.3">
      <c r="B21" s="43"/>
      <c r="C21" s="20" t="s">
        <v>25</v>
      </c>
      <c r="D21" s="44" t="s">
        <v>13</v>
      </c>
      <c r="E21" s="13">
        <v>1</v>
      </c>
      <c r="F21" s="56">
        <v>0</v>
      </c>
      <c r="G21" s="57">
        <f>E21*F21</f>
        <v>0</v>
      </c>
    </row>
    <row r="22" spans="2:7" ht="15.75" thickBot="1" x14ac:dyDescent="0.3">
      <c r="B22" s="19"/>
      <c r="C22" s="19"/>
      <c r="D22" s="45"/>
      <c r="E22" s="6"/>
      <c r="F22" s="62"/>
      <c r="G22" s="59"/>
    </row>
    <row r="23" spans="2:7" x14ac:dyDescent="0.25">
      <c r="B23" s="46"/>
      <c r="C23" s="32" t="s">
        <v>9</v>
      </c>
      <c r="D23" s="35"/>
      <c r="E23" s="12"/>
      <c r="F23" s="63"/>
      <c r="G23" s="61"/>
    </row>
    <row r="24" spans="2:7" ht="30.75" thickBot="1" x14ac:dyDescent="0.3">
      <c r="B24" s="47"/>
      <c r="C24" s="164" t="s">
        <v>144</v>
      </c>
      <c r="D24" s="109" t="s">
        <v>13</v>
      </c>
      <c r="E24" s="10">
        <v>0</v>
      </c>
      <c r="F24" s="56">
        <v>0</v>
      </c>
      <c r="G24" s="57">
        <f>E24*F24</f>
        <v>0</v>
      </c>
    </row>
    <row r="25" spans="2:7" ht="15.75" thickBot="1" x14ac:dyDescent="0.3">
      <c r="B25" s="19"/>
      <c r="C25" s="19"/>
      <c r="D25" s="42"/>
      <c r="E25" s="5"/>
      <c r="F25" s="64"/>
      <c r="G25" s="59"/>
    </row>
    <row r="26" spans="2:7" x14ac:dyDescent="0.25">
      <c r="B26" s="34"/>
      <c r="C26" s="30" t="s">
        <v>43</v>
      </c>
      <c r="D26" s="35"/>
      <c r="E26" s="12"/>
      <c r="F26" s="63"/>
      <c r="G26" s="61"/>
    </row>
    <row r="27" spans="2:7" x14ac:dyDescent="0.25">
      <c r="B27" s="27"/>
      <c r="C27" s="129" t="s">
        <v>75</v>
      </c>
      <c r="D27" s="37" t="s">
        <v>2</v>
      </c>
      <c r="E27" s="9">
        <v>24.69</v>
      </c>
      <c r="F27" s="54">
        <v>0</v>
      </c>
      <c r="G27" s="55">
        <f t="shared" ref="G27:G39" si="2">E27*F27</f>
        <v>0</v>
      </c>
    </row>
    <row r="28" spans="2:7" x14ac:dyDescent="0.25">
      <c r="B28" s="27"/>
      <c r="C28" s="129" t="s">
        <v>72</v>
      </c>
      <c r="D28" s="37" t="s">
        <v>2</v>
      </c>
      <c r="E28" s="9">
        <v>24.69</v>
      </c>
      <c r="F28" s="54">
        <v>0</v>
      </c>
      <c r="G28" s="55">
        <f t="shared" ref="G28:G34" si="3">E28*F28</f>
        <v>0</v>
      </c>
    </row>
    <row r="29" spans="2:7" x14ac:dyDescent="0.25">
      <c r="B29" s="27"/>
      <c r="C29" s="129" t="s">
        <v>77</v>
      </c>
      <c r="D29" s="131" t="s">
        <v>2</v>
      </c>
      <c r="E29" s="9">
        <v>4.9380000000000006</v>
      </c>
      <c r="F29" s="54">
        <v>0</v>
      </c>
      <c r="G29" s="55">
        <f t="shared" si="3"/>
        <v>0</v>
      </c>
    </row>
    <row r="30" spans="2:7" ht="30" x14ac:dyDescent="0.25">
      <c r="B30" s="27"/>
      <c r="C30" s="122" t="s">
        <v>54</v>
      </c>
      <c r="D30" s="48" t="s">
        <v>5</v>
      </c>
      <c r="E30" s="9">
        <v>8.0654000000000003</v>
      </c>
      <c r="F30" s="54">
        <v>0</v>
      </c>
      <c r="G30" s="55">
        <f t="shared" si="3"/>
        <v>0</v>
      </c>
    </row>
    <row r="31" spans="2:7" ht="18.600000000000001" customHeight="1" x14ac:dyDescent="0.25">
      <c r="B31" s="27"/>
      <c r="C31" s="130" t="s">
        <v>76</v>
      </c>
      <c r="D31" s="48" t="s">
        <v>5</v>
      </c>
      <c r="E31" s="9">
        <v>8.0654000000000003</v>
      </c>
      <c r="F31" s="54">
        <v>0</v>
      </c>
      <c r="G31" s="55">
        <f t="shared" si="3"/>
        <v>0</v>
      </c>
    </row>
    <row r="32" spans="2:7" x14ac:dyDescent="0.25">
      <c r="B32" s="27"/>
      <c r="C32" s="122" t="s">
        <v>56</v>
      </c>
      <c r="D32" s="123" t="s">
        <v>21</v>
      </c>
      <c r="E32" s="9">
        <v>16.46</v>
      </c>
      <c r="F32" s="54">
        <v>0</v>
      </c>
      <c r="G32" s="55">
        <f t="shared" si="3"/>
        <v>0</v>
      </c>
    </row>
    <row r="33" spans="2:7" ht="30" x14ac:dyDescent="0.25">
      <c r="B33" s="27"/>
      <c r="C33" s="21" t="s">
        <v>17</v>
      </c>
      <c r="D33" s="48" t="s">
        <v>7</v>
      </c>
      <c r="E33" s="9">
        <v>16.130800000000001</v>
      </c>
      <c r="F33" s="54">
        <v>0</v>
      </c>
      <c r="G33" s="55">
        <f t="shared" si="3"/>
        <v>0</v>
      </c>
    </row>
    <row r="34" spans="2:7" ht="30" x14ac:dyDescent="0.25">
      <c r="B34" s="27"/>
      <c r="C34" s="97" t="s">
        <v>41</v>
      </c>
      <c r="D34" s="48" t="s">
        <v>7</v>
      </c>
      <c r="E34" s="9">
        <v>17.743880000000001</v>
      </c>
      <c r="F34" s="54">
        <v>0</v>
      </c>
      <c r="G34" s="55">
        <f t="shared" si="3"/>
        <v>0</v>
      </c>
    </row>
    <row r="35" spans="2:7" x14ac:dyDescent="0.25">
      <c r="B35" s="36"/>
      <c r="C35" s="31" t="s">
        <v>6</v>
      </c>
      <c r="D35" s="37"/>
      <c r="E35" s="9"/>
      <c r="F35" s="54"/>
      <c r="G35" s="55"/>
    </row>
    <row r="36" spans="2:7" ht="30" x14ac:dyDescent="0.25">
      <c r="B36" s="27"/>
      <c r="C36" s="122" t="s">
        <v>52</v>
      </c>
      <c r="D36" s="48" t="s">
        <v>5</v>
      </c>
      <c r="E36" s="9">
        <v>9.6628000000000007</v>
      </c>
      <c r="F36" s="54">
        <v>0</v>
      </c>
      <c r="G36" s="55">
        <f t="shared" si="2"/>
        <v>0</v>
      </c>
    </row>
    <row r="37" spans="2:7" x14ac:dyDescent="0.25">
      <c r="B37" s="27"/>
      <c r="C37" s="120" t="s">
        <v>49</v>
      </c>
      <c r="D37" s="48" t="s">
        <v>5</v>
      </c>
      <c r="E37" s="9">
        <v>6.468</v>
      </c>
      <c r="F37" s="54">
        <v>0</v>
      </c>
      <c r="G37" s="55">
        <f t="shared" si="2"/>
        <v>0</v>
      </c>
    </row>
    <row r="38" spans="2:7" x14ac:dyDescent="0.25">
      <c r="B38" s="27"/>
      <c r="C38" s="21" t="s">
        <v>14</v>
      </c>
      <c r="D38" s="48" t="s">
        <v>2</v>
      </c>
      <c r="E38" s="9">
        <v>33.32</v>
      </c>
      <c r="F38" s="54">
        <v>0</v>
      </c>
      <c r="G38" s="55">
        <f t="shared" si="2"/>
        <v>0</v>
      </c>
    </row>
    <row r="39" spans="2:7" ht="15.75" thickBot="1" x14ac:dyDescent="0.3">
      <c r="B39" s="43"/>
      <c r="C39" s="22" t="s">
        <v>4</v>
      </c>
      <c r="D39" s="49" t="s">
        <v>2</v>
      </c>
      <c r="E39" s="10">
        <v>33.32</v>
      </c>
      <c r="F39" s="56">
        <v>0</v>
      </c>
      <c r="G39" s="57">
        <f t="shared" si="2"/>
        <v>0</v>
      </c>
    </row>
    <row r="40" spans="2:7" ht="15.75" thickBot="1" x14ac:dyDescent="0.3">
      <c r="B40" s="50"/>
      <c r="C40" s="51"/>
      <c r="D40" s="52"/>
      <c r="E40" s="5"/>
      <c r="F40" s="64"/>
      <c r="G40" s="59"/>
    </row>
    <row r="41" spans="2:7" x14ac:dyDescent="0.25">
      <c r="B41" s="34"/>
      <c r="C41" s="29" t="s">
        <v>3</v>
      </c>
      <c r="D41" s="35"/>
      <c r="E41" s="12"/>
      <c r="F41" s="63"/>
      <c r="G41" s="61"/>
    </row>
    <row r="42" spans="2:7" ht="15.75" thickBot="1" x14ac:dyDescent="0.3">
      <c r="B42" s="40"/>
      <c r="C42" s="67" t="s">
        <v>16</v>
      </c>
      <c r="D42" s="41" t="s">
        <v>13</v>
      </c>
      <c r="E42" s="10">
        <v>1</v>
      </c>
      <c r="F42" s="56">
        <v>0</v>
      </c>
      <c r="G42" s="57">
        <f t="shared" ref="G42" si="4">E42*F42</f>
        <v>0</v>
      </c>
    </row>
    <row r="43" spans="2:7" ht="15.75" thickBot="1" x14ac:dyDescent="0.3"/>
    <row r="44" spans="2:7" ht="15.75" thickBot="1" x14ac:dyDescent="0.3">
      <c r="B44" s="23"/>
      <c r="C44" s="24"/>
      <c r="D44" s="53"/>
      <c r="E44" s="25" t="s">
        <v>0</v>
      </c>
      <c r="F44" s="65"/>
      <c r="G44" s="66">
        <f>SUM(G3:G42)</f>
        <v>0</v>
      </c>
    </row>
  </sheetData>
  <pageMargins left="0.7" right="0.7" top="0.78740157499999996" bottom="0.78740157499999996" header="0.3" footer="0.3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1:G44"/>
  <sheetViews>
    <sheetView workbookViewId="0">
      <selection activeCell="M28" sqref="M28:M29"/>
    </sheetView>
  </sheetViews>
  <sheetFormatPr defaultRowHeight="15" x14ac:dyDescent="0.25"/>
  <cols>
    <col min="1" max="1" width="5.5703125" customWidth="1"/>
    <col min="2" max="2" width="11.28515625" bestFit="1" customWidth="1"/>
    <col min="3" max="3" width="57.42578125" style="4" customWidth="1"/>
    <col min="4" max="4" width="12.85546875" style="3" customWidth="1"/>
    <col min="5" max="5" width="11.28515625" customWidth="1"/>
    <col min="6" max="6" width="16.42578125" style="2" customWidth="1"/>
    <col min="7" max="7" width="13.140625" style="1" customWidth="1"/>
  </cols>
  <sheetData>
    <row r="1" spans="2:7" ht="21" x14ac:dyDescent="0.35">
      <c r="B1" s="8" t="s">
        <v>81</v>
      </c>
    </row>
    <row r="2" spans="2:7" ht="15.75" thickBot="1" x14ac:dyDescent="0.3"/>
    <row r="3" spans="2:7" x14ac:dyDescent="0.25">
      <c r="B3" s="77"/>
      <c r="C3" s="30" t="s">
        <v>125</v>
      </c>
      <c r="D3" s="80"/>
      <c r="E3" s="81"/>
      <c r="F3" s="82"/>
      <c r="G3" s="83"/>
    </row>
    <row r="4" spans="2:7" x14ac:dyDescent="0.25">
      <c r="B4" s="78"/>
      <c r="C4" s="75" t="s">
        <v>35</v>
      </c>
      <c r="D4" s="75"/>
      <c r="E4" s="74"/>
      <c r="F4" s="84"/>
      <c r="G4" s="85"/>
    </row>
    <row r="5" spans="2:7" x14ac:dyDescent="0.25">
      <c r="B5" s="78"/>
      <c r="C5" s="17" t="s">
        <v>38</v>
      </c>
      <c r="D5" s="75" t="s">
        <v>36</v>
      </c>
      <c r="E5" s="107">
        <v>1</v>
      </c>
      <c r="F5" s="86">
        <v>0</v>
      </c>
      <c r="G5" s="87">
        <f>E5*F5</f>
        <v>0</v>
      </c>
    </row>
    <row r="6" spans="2:7" x14ac:dyDescent="0.25">
      <c r="B6" s="78"/>
      <c r="C6" s="108" t="s">
        <v>44</v>
      </c>
      <c r="D6" s="75" t="s">
        <v>36</v>
      </c>
      <c r="E6" s="107">
        <v>2</v>
      </c>
      <c r="F6" s="86">
        <v>0</v>
      </c>
      <c r="G6" s="87">
        <f t="shared" ref="G6:G9" si="0">E6*F6</f>
        <v>0</v>
      </c>
    </row>
    <row r="7" spans="2:7" x14ac:dyDescent="0.25">
      <c r="B7" s="78"/>
      <c r="C7" s="108" t="s">
        <v>45</v>
      </c>
      <c r="D7" s="105" t="s">
        <v>36</v>
      </c>
      <c r="E7" s="107">
        <v>1</v>
      </c>
      <c r="F7" s="86">
        <v>0</v>
      </c>
      <c r="G7" s="87">
        <f t="shared" si="0"/>
        <v>0</v>
      </c>
    </row>
    <row r="8" spans="2:7" x14ac:dyDescent="0.25">
      <c r="B8" s="78"/>
      <c r="C8" s="17" t="s">
        <v>39</v>
      </c>
      <c r="D8" s="93" t="s">
        <v>8</v>
      </c>
      <c r="E8" s="9">
        <v>1</v>
      </c>
      <c r="F8" s="54">
        <v>0</v>
      </c>
      <c r="G8" s="55">
        <f t="shared" si="0"/>
        <v>0</v>
      </c>
    </row>
    <row r="9" spans="2:7" ht="15.75" thickBot="1" x14ac:dyDescent="0.3">
      <c r="B9" s="79"/>
      <c r="C9" s="18" t="s">
        <v>40</v>
      </c>
      <c r="D9" s="96" t="s">
        <v>8</v>
      </c>
      <c r="E9" s="10">
        <v>1</v>
      </c>
      <c r="F9" s="56">
        <v>0</v>
      </c>
      <c r="G9" s="57">
        <f t="shared" si="0"/>
        <v>0</v>
      </c>
    </row>
    <row r="10" spans="2:7" ht="15.75" thickBot="1" x14ac:dyDescent="0.3"/>
    <row r="11" spans="2:7" x14ac:dyDescent="0.25">
      <c r="B11" s="77"/>
      <c r="C11" s="30" t="s">
        <v>66</v>
      </c>
      <c r="D11" s="80"/>
      <c r="E11" s="81"/>
      <c r="F11" s="82"/>
      <c r="G11" s="83"/>
    </row>
    <row r="12" spans="2:7" x14ac:dyDescent="0.25">
      <c r="B12" s="78"/>
      <c r="C12" s="75" t="s">
        <v>35</v>
      </c>
      <c r="D12" s="75"/>
      <c r="E12" s="74"/>
      <c r="F12" s="84"/>
      <c r="G12" s="85"/>
    </row>
    <row r="13" spans="2:7" x14ac:dyDescent="0.25">
      <c r="B13" s="78"/>
      <c r="C13" s="17" t="s">
        <v>38</v>
      </c>
      <c r="D13" s="75" t="s">
        <v>36</v>
      </c>
      <c r="E13" s="107">
        <v>1</v>
      </c>
      <c r="F13" s="86">
        <v>0</v>
      </c>
      <c r="G13" s="87">
        <f>E13*F13</f>
        <v>0</v>
      </c>
    </row>
    <row r="14" spans="2:7" x14ac:dyDescent="0.25">
      <c r="B14" s="78"/>
      <c r="C14" s="108" t="s">
        <v>44</v>
      </c>
      <c r="D14" s="75" t="s">
        <v>36</v>
      </c>
      <c r="E14" s="107">
        <v>2</v>
      </c>
      <c r="F14" s="86">
        <v>0</v>
      </c>
      <c r="G14" s="87">
        <f t="shared" ref="G14:G17" si="1">E14*F14</f>
        <v>0</v>
      </c>
    </row>
    <row r="15" spans="2:7" x14ac:dyDescent="0.25">
      <c r="B15" s="78"/>
      <c r="C15" s="108" t="s">
        <v>45</v>
      </c>
      <c r="D15" s="105" t="s">
        <v>36</v>
      </c>
      <c r="E15" s="107">
        <v>1</v>
      </c>
      <c r="F15" s="86">
        <v>0</v>
      </c>
      <c r="G15" s="87">
        <f t="shared" si="1"/>
        <v>0</v>
      </c>
    </row>
    <row r="16" spans="2:7" x14ac:dyDescent="0.25">
      <c r="B16" s="78"/>
      <c r="C16" s="17" t="s">
        <v>39</v>
      </c>
      <c r="D16" s="93" t="s">
        <v>8</v>
      </c>
      <c r="E16" s="9">
        <v>1</v>
      </c>
      <c r="F16" s="54">
        <v>0</v>
      </c>
      <c r="G16" s="55">
        <f t="shared" si="1"/>
        <v>0</v>
      </c>
    </row>
    <row r="17" spans="2:7" ht="15.75" thickBot="1" x14ac:dyDescent="0.3">
      <c r="B17" s="79"/>
      <c r="C17" s="18" t="s">
        <v>40</v>
      </c>
      <c r="D17" s="96" t="s">
        <v>8</v>
      </c>
      <c r="E17" s="10">
        <v>1</v>
      </c>
      <c r="F17" s="56">
        <v>0</v>
      </c>
      <c r="G17" s="57">
        <f t="shared" si="1"/>
        <v>0</v>
      </c>
    </row>
    <row r="18" spans="2:7" ht="15.75" thickBot="1" x14ac:dyDescent="0.3"/>
    <row r="19" spans="2:7" x14ac:dyDescent="0.25">
      <c r="B19" s="34"/>
      <c r="C19" s="30" t="s">
        <v>10</v>
      </c>
      <c r="D19" s="35"/>
      <c r="E19" s="12"/>
      <c r="F19" s="60"/>
      <c r="G19" s="61"/>
    </row>
    <row r="20" spans="2:7" ht="75" x14ac:dyDescent="0.25">
      <c r="B20" s="27"/>
      <c r="C20" s="16" t="s">
        <v>23</v>
      </c>
      <c r="D20" s="28" t="s">
        <v>1</v>
      </c>
      <c r="E20" s="11">
        <v>1</v>
      </c>
      <c r="F20" s="54">
        <v>0</v>
      </c>
      <c r="G20" s="55">
        <f>E20*F20</f>
        <v>0</v>
      </c>
    </row>
    <row r="21" spans="2:7" ht="30.75" thickBot="1" x14ac:dyDescent="0.3">
      <c r="B21" s="43"/>
      <c r="C21" s="20" t="s">
        <v>25</v>
      </c>
      <c r="D21" s="44" t="s">
        <v>13</v>
      </c>
      <c r="E21" s="13">
        <v>1</v>
      </c>
      <c r="F21" s="56">
        <v>0</v>
      </c>
      <c r="G21" s="57">
        <f>E21*F21</f>
        <v>0</v>
      </c>
    </row>
    <row r="22" spans="2:7" ht="15.75" thickBot="1" x14ac:dyDescent="0.3">
      <c r="B22" s="19"/>
      <c r="C22" s="19"/>
      <c r="D22" s="45"/>
      <c r="E22" s="6"/>
      <c r="F22" s="62"/>
      <c r="G22" s="121"/>
    </row>
    <row r="23" spans="2:7" x14ac:dyDescent="0.25">
      <c r="B23" s="46"/>
      <c r="C23" s="32" t="s">
        <v>9</v>
      </c>
      <c r="D23" s="35"/>
      <c r="E23" s="12"/>
      <c r="F23" s="63"/>
      <c r="G23" s="61"/>
    </row>
    <row r="24" spans="2:7" ht="30.75" thickBot="1" x14ac:dyDescent="0.3">
      <c r="B24" s="47"/>
      <c r="C24" s="164" t="s">
        <v>144</v>
      </c>
      <c r="D24" s="109" t="s">
        <v>13</v>
      </c>
      <c r="E24" s="10">
        <v>0</v>
      </c>
      <c r="F24" s="56">
        <v>0</v>
      </c>
      <c r="G24" s="57">
        <f t="shared" ref="G24" si="2">E24*F24</f>
        <v>0</v>
      </c>
    </row>
    <row r="25" spans="2:7" ht="15.75" thickBot="1" x14ac:dyDescent="0.3">
      <c r="B25" s="19"/>
      <c r="C25" s="19"/>
      <c r="D25" s="42"/>
      <c r="E25" s="5"/>
      <c r="F25" s="64"/>
      <c r="G25" s="59"/>
    </row>
    <row r="26" spans="2:7" x14ac:dyDescent="0.25">
      <c r="B26" s="34"/>
      <c r="C26" s="30" t="s">
        <v>43</v>
      </c>
      <c r="D26" s="35"/>
      <c r="E26" s="12"/>
      <c r="F26" s="63"/>
      <c r="G26" s="61"/>
    </row>
    <row r="27" spans="2:7" x14ac:dyDescent="0.25">
      <c r="B27" s="27"/>
      <c r="C27" s="129" t="s">
        <v>71</v>
      </c>
      <c r="D27" s="37" t="s">
        <v>2</v>
      </c>
      <c r="E27" s="9">
        <v>12.35</v>
      </c>
      <c r="F27" s="54">
        <v>0</v>
      </c>
      <c r="G27" s="55">
        <f t="shared" ref="G27:G39" si="3">E27*F27</f>
        <v>0</v>
      </c>
    </row>
    <row r="28" spans="2:7" x14ac:dyDescent="0.25">
      <c r="B28" s="27"/>
      <c r="C28" s="129" t="s">
        <v>72</v>
      </c>
      <c r="D28" s="37" t="s">
        <v>2</v>
      </c>
      <c r="E28" s="9">
        <v>12.35</v>
      </c>
      <c r="F28" s="54">
        <v>0</v>
      </c>
      <c r="G28" s="55">
        <f t="shared" si="3"/>
        <v>0</v>
      </c>
    </row>
    <row r="29" spans="2:7" x14ac:dyDescent="0.25">
      <c r="B29" s="27"/>
      <c r="C29" s="129" t="s">
        <v>78</v>
      </c>
      <c r="D29" s="131" t="s">
        <v>2</v>
      </c>
      <c r="E29" s="9">
        <v>2.48</v>
      </c>
      <c r="F29" s="54">
        <v>0</v>
      </c>
      <c r="G29" s="55">
        <f t="shared" si="3"/>
        <v>0</v>
      </c>
    </row>
    <row r="30" spans="2:7" ht="30" x14ac:dyDescent="0.25">
      <c r="B30" s="27"/>
      <c r="C30" s="122" t="s">
        <v>54</v>
      </c>
      <c r="D30" s="48" t="s">
        <v>5</v>
      </c>
      <c r="E30" s="9">
        <v>4.04</v>
      </c>
      <c r="F30" s="54">
        <v>0</v>
      </c>
      <c r="G30" s="55">
        <f t="shared" si="3"/>
        <v>0</v>
      </c>
    </row>
    <row r="31" spans="2:7" ht="18.600000000000001" customHeight="1" x14ac:dyDescent="0.25">
      <c r="B31" s="27"/>
      <c r="C31" s="122" t="s">
        <v>55</v>
      </c>
      <c r="D31" s="48" t="s">
        <v>5</v>
      </c>
      <c r="E31" s="9">
        <v>4.04</v>
      </c>
      <c r="F31" s="54">
        <v>0</v>
      </c>
      <c r="G31" s="55">
        <f t="shared" si="3"/>
        <v>0</v>
      </c>
    </row>
    <row r="32" spans="2:7" x14ac:dyDescent="0.25">
      <c r="B32" s="27"/>
      <c r="C32" s="122" t="s">
        <v>56</v>
      </c>
      <c r="D32" s="123" t="s">
        <v>21</v>
      </c>
      <c r="E32" s="9">
        <v>8.23</v>
      </c>
      <c r="F32" s="54">
        <v>0</v>
      </c>
      <c r="G32" s="55">
        <f t="shared" si="3"/>
        <v>0</v>
      </c>
    </row>
    <row r="33" spans="2:7" ht="30" x14ac:dyDescent="0.25">
      <c r="B33" s="27"/>
      <c r="C33" s="21" t="s">
        <v>17</v>
      </c>
      <c r="D33" s="48" t="s">
        <v>7</v>
      </c>
      <c r="E33" s="9">
        <v>8.08</v>
      </c>
      <c r="F33" s="54">
        <v>0</v>
      </c>
      <c r="G33" s="55">
        <f t="shared" si="3"/>
        <v>0</v>
      </c>
    </row>
    <row r="34" spans="2:7" ht="30" x14ac:dyDescent="0.25">
      <c r="B34" s="27"/>
      <c r="C34" s="97" t="s">
        <v>41</v>
      </c>
      <c r="D34" s="48" t="s">
        <v>7</v>
      </c>
      <c r="E34" s="9">
        <v>8.89</v>
      </c>
      <c r="F34" s="54">
        <v>0</v>
      </c>
      <c r="G34" s="55">
        <f t="shared" si="3"/>
        <v>0</v>
      </c>
    </row>
    <row r="35" spans="2:7" x14ac:dyDescent="0.25">
      <c r="B35" s="36"/>
      <c r="C35" s="31" t="s">
        <v>6</v>
      </c>
      <c r="D35" s="37"/>
      <c r="E35" s="9"/>
      <c r="F35" s="54"/>
      <c r="G35" s="55"/>
    </row>
    <row r="36" spans="2:7" ht="30" x14ac:dyDescent="0.25">
      <c r="B36" s="27"/>
      <c r="C36" s="122" t="s">
        <v>52</v>
      </c>
      <c r="D36" s="48" t="s">
        <v>5</v>
      </c>
      <c r="E36" s="9">
        <v>4.37</v>
      </c>
      <c r="F36" s="54">
        <v>0</v>
      </c>
      <c r="G36" s="55">
        <f t="shared" si="3"/>
        <v>0</v>
      </c>
    </row>
    <row r="37" spans="2:7" x14ac:dyDescent="0.25">
      <c r="B37" s="27"/>
      <c r="C37" s="120" t="s">
        <v>49</v>
      </c>
      <c r="D37" s="48" t="s">
        <v>5</v>
      </c>
      <c r="E37" s="9">
        <v>3.69</v>
      </c>
      <c r="F37" s="54">
        <v>0</v>
      </c>
      <c r="G37" s="55">
        <f t="shared" si="3"/>
        <v>0</v>
      </c>
    </row>
    <row r="38" spans="2:7" x14ac:dyDescent="0.25">
      <c r="B38" s="27"/>
      <c r="C38" s="21" t="s">
        <v>14</v>
      </c>
      <c r="D38" s="48" t="s">
        <v>2</v>
      </c>
      <c r="E38" s="9">
        <v>19.04</v>
      </c>
      <c r="F38" s="54">
        <v>0</v>
      </c>
      <c r="G38" s="55">
        <f t="shared" si="3"/>
        <v>0</v>
      </c>
    </row>
    <row r="39" spans="2:7" ht="15.75" thickBot="1" x14ac:dyDescent="0.3">
      <c r="B39" s="43"/>
      <c r="C39" s="22" t="s">
        <v>4</v>
      </c>
      <c r="D39" s="49" t="s">
        <v>2</v>
      </c>
      <c r="E39" s="10">
        <v>19.04</v>
      </c>
      <c r="F39" s="56">
        <v>0</v>
      </c>
      <c r="G39" s="57">
        <f t="shared" si="3"/>
        <v>0</v>
      </c>
    </row>
    <row r="40" spans="2:7" ht="15.75" thickBot="1" x14ac:dyDescent="0.3">
      <c r="B40" s="50"/>
      <c r="C40" s="51"/>
      <c r="D40" s="52"/>
      <c r="E40" s="5"/>
      <c r="F40" s="64"/>
      <c r="G40" s="59"/>
    </row>
    <row r="41" spans="2:7" x14ac:dyDescent="0.25">
      <c r="B41" s="34"/>
      <c r="C41" s="29" t="s">
        <v>3</v>
      </c>
      <c r="D41" s="35"/>
      <c r="E41" s="12"/>
      <c r="F41" s="63"/>
      <c r="G41" s="61"/>
    </row>
    <row r="42" spans="2:7" ht="15.75" thickBot="1" x14ac:dyDescent="0.3">
      <c r="B42" s="40"/>
      <c r="C42" s="67" t="s">
        <v>16</v>
      </c>
      <c r="D42" s="41" t="s">
        <v>13</v>
      </c>
      <c r="E42" s="10">
        <v>1</v>
      </c>
      <c r="F42" s="56">
        <v>0</v>
      </c>
      <c r="G42" s="57">
        <f t="shared" ref="G42" si="4">E42*F42</f>
        <v>0</v>
      </c>
    </row>
    <row r="43" spans="2:7" ht="15.75" thickBot="1" x14ac:dyDescent="0.3"/>
    <row r="44" spans="2:7" ht="15.75" thickBot="1" x14ac:dyDescent="0.3">
      <c r="B44" s="23"/>
      <c r="C44" s="24"/>
      <c r="D44" s="53"/>
      <c r="E44" s="25" t="s">
        <v>0</v>
      </c>
      <c r="F44" s="65"/>
      <c r="G44" s="66">
        <f>SUM(G3:G42)</f>
        <v>0</v>
      </c>
    </row>
  </sheetData>
  <pageMargins left="0.70866141732283472" right="0.70866141732283472" top="0.78740157480314965" bottom="0.78740157480314965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2:G61"/>
  <sheetViews>
    <sheetView topLeftCell="A26" workbookViewId="0">
      <selection activeCell="K47" sqref="K47"/>
    </sheetView>
  </sheetViews>
  <sheetFormatPr defaultRowHeight="15" x14ac:dyDescent="0.25"/>
  <cols>
    <col min="1" max="1" width="5.5703125" customWidth="1"/>
    <col min="2" max="2" width="11.28515625" bestFit="1" customWidth="1"/>
    <col min="3" max="3" width="57" style="4" customWidth="1"/>
    <col min="4" max="4" width="12.85546875" style="3" customWidth="1"/>
    <col min="5" max="5" width="15.140625" customWidth="1"/>
    <col min="6" max="6" width="16.42578125" style="2" customWidth="1"/>
    <col min="7" max="7" width="13.140625" style="1" customWidth="1"/>
  </cols>
  <sheetData>
    <row r="2" spans="1:7" ht="21" x14ac:dyDescent="0.35">
      <c r="C2" s="8" t="s">
        <v>82</v>
      </c>
    </row>
    <row r="3" spans="1:7" ht="15.75" thickBot="1" x14ac:dyDescent="0.3"/>
    <row r="4" spans="1:7" ht="30" x14ac:dyDescent="0.25">
      <c r="A4" s="7"/>
      <c r="B4" s="34"/>
      <c r="C4" s="33" t="s">
        <v>24</v>
      </c>
      <c r="D4" s="69" t="s">
        <v>12</v>
      </c>
      <c r="E4" s="68" t="s">
        <v>11</v>
      </c>
      <c r="F4" s="72" t="s">
        <v>26</v>
      </c>
      <c r="G4" s="73" t="s">
        <v>27</v>
      </c>
    </row>
    <row r="5" spans="1:7" x14ac:dyDescent="0.25">
      <c r="A5" s="7"/>
      <c r="B5" s="36"/>
      <c r="C5" s="15" t="s">
        <v>20</v>
      </c>
      <c r="D5" s="37"/>
      <c r="E5" s="16"/>
      <c r="F5" s="26"/>
      <c r="G5" s="38"/>
    </row>
    <row r="6" spans="1:7" ht="30" x14ac:dyDescent="0.25">
      <c r="B6" s="39"/>
      <c r="C6" s="16" t="s">
        <v>22</v>
      </c>
      <c r="D6" s="37" t="s">
        <v>8</v>
      </c>
      <c r="E6" s="14">
        <v>2</v>
      </c>
      <c r="F6" s="54">
        <v>0</v>
      </c>
      <c r="G6" s="55">
        <f>E6*F6</f>
        <v>0</v>
      </c>
    </row>
    <row r="7" spans="1:7" x14ac:dyDescent="0.25">
      <c r="B7" s="39"/>
      <c r="C7" s="129" t="s">
        <v>68</v>
      </c>
      <c r="D7" s="75" t="s">
        <v>8</v>
      </c>
      <c r="E7" s="14">
        <v>1</v>
      </c>
      <c r="F7" s="54">
        <v>0</v>
      </c>
      <c r="G7" s="55">
        <f>E7*F7</f>
        <v>0</v>
      </c>
    </row>
    <row r="8" spans="1:7" x14ac:dyDescent="0.25">
      <c r="B8" s="39"/>
      <c r="C8" s="129" t="s">
        <v>69</v>
      </c>
      <c r="D8" s="37" t="s">
        <v>8</v>
      </c>
      <c r="E8" s="14">
        <v>1</v>
      </c>
      <c r="F8" s="54">
        <v>0</v>
      </c>
      <c r="G8" s="55">
        <f t="shared" ref="G8:G12" si="0">E8*F8</f>
        <v>0</v>
      </c>
    </row>
    <row r="9" spans="1:7" x14ac:dyDescent="0.25">
      <c r="B9" s="39"/>
      <c r="C9" s="74" t="s">
        <v>34</v>
      </c>
      <c r="D9" s="37" t="s">
        <v>8</v>
      </c>
      <c r="E9" s="14">
        <v>1</v>
      </c>
      <c r="F9" s="54">
        <v>0</v>
      </c>
      <c r="G9" s="55">
        <f t="shared" si="0"/>
        <v>0</v>
      </c>
    </row>
    <row r="10" spans="1:7" x14ac:dyDescent="0.25">
      <c r="B10" s="39"/>
      <c r="C10" s="17" t="s">
        <v>28</v>
      </c>
      <c r="D10" s="75" t="s">
        <v>8</v>
      </c>
      <c r="E10" s="14">
        <v>2</v>
      </c>
      <c r="F10" s="54">
        <v>0</v>
      </c>
      <c r="G10" s="55">
        <f t="shared" si="0"/>
        <v>0</v>
      </c>
    </row>
    <row r="11" spans="1:7" x14ac:dyDescent="0.25">
      <c r="B11" s="39"/>
      <c r="C11" s="111" t="s">
        <v>15</v>
      </c>
      <c r="D11" s="28" t="s">
        <v>8</v>
      </c>
      <c r="E11" s="9">
        <v>1</v>
      </c>
      <c r="F11" s="54">
        <v>0</v>
      </c>
      <c r="G11" s="55">
        <f t="shared" si="0"/>
        <v>0</v>
      </c>
    </row>
    <row r="12" spans="1:7" ht="15.75" thickBot="1" x14ac:dyDescent="0.3">
      <c r="B12" s="79"/>
      <c r="C12" s="18" t="s">
        <v>40</v>
      </c>
      <c r="D12" s="96" t="s">
        <v>8</v>
      </c>
      <c r="E12" s="10">
        <v>2</v>
      </c>
      <c r="F12" s="56">
        <v>0</v>
      </c>
      <c r="G12" s="57">
        <f t="shared" si="0"/>
        <v>0</v>
      </c>
    </row>
    <row r="13" spans="1:7" x14ac:dyDescent="0.25">
      <c r="B13" s="36"/>
      <c r="C13" s="15" t="s">
        <v>18</v>
      </c>
      <c r="D13" s="37"/>
      <c r="E13" s="9"/>
      <c r="F13" s="54"/>
      <c r="G13" s="55"/>
    </row>
    <row r="14" spans="1:7" ht="30.75" thickBot="1" x14ac:dyDescent="0.3">
      <c r="B14" s="40"/>
      <c r="C14" s="20" t="s">
        <v>19</v>
      </c>
      <c r="D14" s="41" t="s">
        <v>21</v>
      </c>
      <c r="E14" s="10">
        <v>29.98</v>
      </c>
      <c r="F14" s="56">
        <v>0</v>
      </c>
      <c r="G14" s="57">
        <f>E14*F14</f>
        <v>0</v>
      </c>
    </row>
    <row r="15" spans="1:7" ht="15.75" thickBot="1" x14ac:dyDescent="0.3">
      <c r="B15" s="19"/>
      <c r="C15" s="19"/>
      <c r="D15" s="42"/>
      <c r="E15" s="5"/>
      <c r="F15" s="58"/>
      <c r="G15" s="59"/>
    </row>
    <row r="16" spans="1:7" x14ac:dyDescent="0.25">
      <c r="B16" s="77"/>
      <c r="C16" s="30" t="s">
        <v>124</v>
      </c>
      <c r="D16" s="80"/>
      <c r="E16" s="81"/>
      <c r="F16" s="63"/>
      <c r="G16" s="61"/>
    </row>
    <row r="17" spans="1:7" x14ac:dyDescent="0.25">
      <c r="B17" s="78"/>
      <c r="C17" s="75" t="s">
        <v>35</v>
      </c>
      <c r="D17" s="75"/>
      <c r="E17" s="74"/>
      <c r="F17" s="54"/>
      <c r="G17" s="55"/>
    </row>
    <row r="18" spans="1:7" x14ac:dyDescent="0.25">
      <c r="B18" s="78"/>
      <c r="C18" s="17" t="s">
        <v>38</v>
      </c>
      <c r="D18" s="75" t="s">
        <v>36</v>
      </c>
      <c r="E18" s="107">
        <v>3</v>
      </c>
      <c r="F18" s="54">
        <v>0</v>
      </c>
      <c r="G18" s="55">
        <f t="shared" ref="G18:G22" si="1">E18*F18</f>
        <v>0</v>
      </c>
    </row>
    <row r="19" spans="1:7" x14ac:dyDescent="0.25">
      <c r="B19" s="78"/>
      <c r="C19" s="108" t="s">
        <v>44</v>
      </c>
      <c r="D19" s="75" t="s">
        <v>36</v>
      </c>
      <c r="E19" s="107">
        <v>0</v>
      </c>
      <c r="F19" s="54">
        <v>0</v>
      </c>
      <c r="G19" s="55">
        <f t="shared" si="1"/>
        <v>0</v>
      </c>
    </row>
    <row r="20" spans="1:7" s="133" customFormat="1" x14ac:dyDescent="0.25">
      <c r="B20" s="132"/>
      <c r="C20" s="17" t="s">
        <v>45</v>
      </c>
      <c r="D20" s="131" t="s">
        <v>36</v>
      </c>
      <c r="E20" s="134">
        <v>0</v>
      </c>
      <c r="F20" s="54">
        <v>0</v>
      </c>
      <c r="G20" s="55">
        <f t="shared" si="1"/>
        <v>0</v>
      </c>
    </row>
    <row r="21" spans="1:7" x14ac:dyDescent="0.25">
      <c r="B21" s="78"/>
      <c r="C21" s="17" t="s">
        <v>39</v>
      </c>
      <c r="D21" s="93" t="s">
        <v>8</v>
      </c>
      <c r="E21" s="9">
        <v>2</v>
      </c>
      <c r="F21" s="54">
        <v>0</v>
      </c>
      <c r="G21" s="55">
        <f t="shared" si="1"/>
        <v>0</v>
      </c>
    </row>
    <row r="22" spans="1:7" ht="15.75" thickBot="1" x14ac:dyDescent="0.3">
      <c r="B22" s="79"/>
      <c r="C22" s="18" t="s">
        <v>40</v>
      </c>
      <c r="D22" s="96" t="s">
        <v>8</v>
      </c>
      <c r="E22" s="10">
        <v>1</v>
      </c>
      <c r="F22" s="56">
        <v>0</v>
      </c>
      <c r="G22" s="57">
        <f t="shared" si="1"/>
        <v>0</v>
      </c>
    </row>
    <row r="23" spans="1:7" ht="15.75" thickBot="1" x14ac:dyDescent="0.3">
      <c r="F23" s="91"/>
      <c r="G23" s="92"/>
    </row>
    <row r="24" spans="1:7" s="19" customFormat="1" x14ac:dyDescent="0.25">
      <c r="B24" s="34"/>
      <c r="C24" s="30" t="s">
        <v>10</v>
      </c>
      <c r="D24" s="35"/>
      <c r="E24" s="12"/>
      <c r="F24" s="60"/>
      <c r="G24" s="61"/>
    </row>
    <row r="25" spans="1:7" ht="75" x14ac:dyDescent="0.25">
      <c r="B25" s="27"/>
      <c r="C25" s="16" t="s">
        <v>23</v>
      </c>
      <c r="D25" s="28" t="s">
        <v>1</v>
      </c>
      <c r="E25" s="11">
        <v>1</v>
      </c>
      <c r="F25" s="54">
        <v>0</v>
      </c>
      <c r="G25" s="55">
        <f>E25*F25</f>
        <v>0</v>
      </c>
    </row>
    <row r="26" spans="1:7" ht="30.75" thickBot="1" x14ac:dyDescent="0.3">
      <c r="B26" s="43"/>
      <c r="C26" s="20" t="s">
        <v>25</v>
      </c>
      <c r="D26" s="44" t="s">
        <v>13</v>
      </c>
      <c r="E26" s="13">
        <v>1</v>
      </c>
      <c r="F26" s="56">
        <v>0</v>
      </c>
      <c r="G26" s="57">
        <f>E26*F26</f>
        <v>0</v>
      </c>
    </row>
    <row r="27" spans="1:7" ht="15.75" thickBot="1" x14ac:dyDescent="0.3">
      <c r="B27" s="19"/>
      <c r="C27" s="19"/>
      <c r="D27" s="45"/>
      <c r="E27" s="6"/>
      <c r="F27" s="62"/>
      <c r="G27" s="59"/>
    </row>
    <row r="28" spans="1:7" x14ac:dyDescent="0.25">
      <c r="A28" s="76"/>
      <c r="B28" s="46"/>
      <c r="C28" s="32" t="s">
        <v>9</v>
      </c>
      <c r="D28" s="35"/>
      <c r="E28" s="12"/>
      <c r="F28" s="63"/>
      <c r="G28" s="61"/>
    </row>
    <row r="29" spans="1:7" ht="15.75" thickBot="1" x14ac:dyDescent="0.3">
      <c r="A29" s="76"/>
      <c r="B29" s="47"/>
      <c r="C29" s="126" t="s">
        <v>62</v>
      </c>
      <c r="D29" s="109" t="s">
        <v>13</v>
      </c>
      <c r="E29" s="10">
        <v>1</v>
      </c>
      <c r="F29" s="56">
        <v>0</v>
      </c>
      <c r="G29" s="57">
        <f>E29*F29</f>
        <v>0</v>
      </c>
    </row>
    <row r="30" spans="1:7" ht="15.75" thickBot="1" x14ac:dyDescent="0.3">
      <c r="A30" s="169"/>
      <c r="B30" s="19"/>
      <c r="C30" s="19"/>
      <c r="D30" s="42"/>
      <c r="E30" s="5"/>
      <c r="F30" s="64"/>
      <c r="G30" s="59"/>
    </row>
    <row r="31" spans="1:7" x14ac:dyDescent="0.25">
      <c r="A31" s="169"/>
      <c r="B31" s="34"/>
      <c r="C31" s="30" t="s">
        <v>53</v>
      </c>
      <c r="D31" s="35"/>
      <c r="E31" s="12"/>
      <c r="F31" s="63"/>
      <c r="G31" s="61"/>
    </row>
    <row r="32" spans="1:7" x14ac:dyDescent="0.25">
      <c r="A32" s="76"/>
      <c r="B32" s="27"/>
      <c r="C32" s="90" t="s">
        <v>42</v>
      </c>
      <c r="D32" s="37" t="s">
        <v>2</v>
      </c>
      <c r="E32" s="9">
        <v>36.19</v>
      </c>
      <c r="F32" s="54">
        <v>0</v>
      </c>
      <c r="G32" s="55">
        <f t="shared" ref="G32:G44" si="2">E32*F32</f>
        <v>0</v>
      </c>
    </row>
    <row r="33" spans="1:7" ht="30" x14ac:dyDescent="0.25">
      <c r="A33" s="76"/>
      <c r="B33" s="27"/>
      <c r="C33" s="124" t="s">
        <v>59</v>
      </c>
      <c r="D33" s="37" t="s">
        <v>2</v>
      </c>
      <c r="E33" s="9">
        <v>36.19</v>
      </c>
      <c r="F33" s="54">
        <v>0</v>
      </c>
      <c r="G33" s="55">
        <f t="shared" si="2"/>
        <v>0</v>
      </c>
    </row>
    <row r="34" spans="1:7" x14ac:dyDescent="0.25">
      <c r="A34" s="76"/>
      <c r="B34" s="27"/>
      <c r="C34" s="124" t="s">
        <v>58</v>
      </c>
      <c r="D34" s="37" t="s">
        <v>2</v>
      </c>
      <c r="E34" s="9">
        <v>7.24</v>
      </c>
      <c r="F34" s="54">
        <v>0</v>
      </c>
      <c r="G34" s="55">
        <f t="shared" si="2"/>
        <v>0</v>
      </c>
    </row>
    <row r="35" spans="1:7" ht="30" x14ac:dyDescent="0.25">
      <c r="A35" s="76"/>
      <c r="B35" s="27"/>
      <c r="C35" s="122" t="s">
        <v>54</v>
      </c>
      <c r="D35" s="48" t="s">
        <v>5</v>
      </c>
      <c r="E35" s="9">
        <v>7.43</v>
      </c>
      <c r="F35" s="54">
        <v>0</v>
      </c>
      <c r="G35" s="55">
        <f t="shared" si="2"/>
        <v>0</v>
      </c>
    </row>
    <row r="36" spans="1:7" x14ac:dyDescent="0.25">
      <c r="A36" s="76"/>
      <c r="B36" s="27"/>
      <c r="C36" s="122" t="s">
        <v>63</v>
      </c>
      <c r="D36" s="48" t="s">
        <v>5</v>
      </c>
      <c r="E36" s="9">
        <v>7.43</v>
      </c>
      <c r="F36" s="54">
        <v>0</v>
      </c>
      <c r="G36" s="55">
        <f t="shared" si="2"/>
        <v>0</v>
      </c>
    </row>
    <row r="37" spans="1:7" x14ac:dyDescent="0.25">
      <c r="A37" s="76"/>
      <c r="B37" s="27"/>
      <c r="C37" s="122" t="s">
        <v>56</v>
      </c>
      <c r="D37" s="123" t="s">
        <v>21</v>
      </c>
      <c r="E37" s="9">
        <v>34.119999999999997</v>
      </c>
      <c r="F37" s="54">
        <v>0</v>
      </c>
      <c r="G37" s="55">
        <f t="shared" si="2"/>
        <v>0</v>
      </c>
    </row>
    <row r="38" spans="1:7" ht="30" x14ac:dyDescent="0.25">
      <c r="A38" s="76"/>
      <c r="B38" s="27"/>
      <c r="C38" s="21" t="s">
        <v>17</v>
      </c>
      <c r="D38" s="48" t="s">
        <v>7</v>
      </c>
      <c r="E38" s="9">
        <v>14.86</v>
      </c>
      <c r="F38" s="54">
        <v>0</v>
      </c>
      <c r="G38" s="55">
        <f t="shared" si="2"/>
        <v>0</v>
      </c>
    </row>
    <row r="39" spans="1:7" ht="30" x14ac:dyDescent="0.25">
      <c r="A39" s="76"/>
      <c r="B39" s="27"/>
      <c r="C39" s="97" t="s">
        <v>41</v>
      </c>
      <c r="D39" s="48" t="s">
        <v>7</v>
      </c>
      <c r="E39" s="9">
        <v>16.334999999999997</v>
      </c>
      <c r="F39" s="54">
        <v>0</v>
      </c>
      <c r="G39" s="55">
        <f t="shared" si="2"/>
        <v>0</v>
      </c>
    </row>
    <row r="40" spans="1:7" x14ac:dyDescent="0.25">
      <c r="A40" s="76"/>
      <c r="B40" s="36"/>
      <c r="C40" s="31" t="s">
        <v>6</v>
      </c>
      <c r="D40" s="37"/>
      <c r="E40" s="9"/>
      <c r="F40" s="54"/>
      <c r="G40" s="55"/>
    </row>
    <row r="41" spans="1:7" ht="30" x14ac:dyDescent="0.25">
      <c r="A41" s="76"/>
      <c r="B41" s="27"/>
      <c r="C41" s="122" t="s">
        <v>52</v>
      </c>
      <c r="D41" s="48" t="s">
        <v>5</v>
      </c>
      <c r="E41" s="9">
        <v>12.209999999999997</v>
      </c>
      <c r="F41" s="54">
        <v>0</v>
      </c>
      <c r="G41" s="55">
        <f t="shared" si="2"/>
        <v>0</v>
      </c>
    </row>
    <row r="42" spans="1:7" x14ac:dyDescent="0.25">
      <c r="B42" s="27"/>
      <c r="C42" s="120" t="s">
        <v>49</v>
      </c>
      <c r="D42" s="48" t="s">
        <v>5</v>
      </c>
      <c r="E42" s="9">
        <v>2.64</v>
      </c>
      <c r="F42" s="54">
        <v>0</v>
      </c>
      <c r="G42" s="55">
        <f t="shared" si="2"/>
        <v>0</v>
      </c>
    </row>
    <row r="43" spans="1:7" x14ac:dyDescent="0.25">
      <c r="B43" s="27"/>
      <c r="C43" s="21" t="s">
        <v>14</v>
      </c>
      <c r="D43" s="48" t="s">
        <v>2</v>
      </c>
      <c r="E43" s="9">
        <v>20.079999999999998</v>
      </c>
      <c r="F43" s="54">
        <v>0</v>
      </c>
      <c r="G43" s="55">
        <f t="shared" si="2"/>
        <v>0</v>
      </c>
    </row>
    <row r="44" spans="1:7" ht="15.75" thickBot="1" x14ac:dyDescent="0.3">
      <c r="B44" s="43"/>
      <c r="C44" s="22" t="s">
        <v>4</v>
      </c>
      <c r="D44" s="49" t="s">
        <v>2</v>
      </c>
      <c r="E44" s="10">
        <v>20.079999999999998</v>
      </c>
      <c r="F44" s="56">
        <v>0</v>
      </c>
      <c r="G44" s="57">
        <f t="shared" si="2"/>
        <v>0</v>
      </c>
    </row>
    <row r="45" spans="1:7" ht="15.75" thickBot="1" x14ac:dyDescent="0.3">
      <c r="B45" s="50"/>
      <c r="C45" s="51"/>
      <c r="D45" s="52"/>
      <c r="E45" s="5"/>
      <c r="F45" s="64"/>
      <c r="G45" s="59"/>
    </row>
    <row r="46" spans="1:7" x14ac:dyDescent="0.25">
      <c r="B46" s="34"/>
      <c r="C46" s="29" t="s">
        <v>3</v>
      </c>
      <c r="D46" s="35"/>
      <c r="E46" s="12"/>
      <c r="F46" s="63"/>
      <c r="G46" s="61"/>
    </row>
    <row r="47" spans="1:7" ht="15.75" thickBot="1" x14ac:dyDescent="0.3">
      <c r="B47" s="40"/>
      <c r="C47" s="67" t="s">
        <v>16</v>
      </c>
      <c r="D47" s="41" t="s">
        <v>13</v>
      </c>
      <c r="E47" s="10">
        <v>1</v>
      </c>
      <c r="F47" s="56">
        <v>0</v>
      </c>
      <c r="G47" s="57">
        <f t="shared" ref="G47" si="3">E47*F47</f>
        <v>0</v>
      </c>
    </row>
    <row r="48" spans="1:7" ht="15.75" thickBot="1" x14ac:dyDescent="0.3"/>
    <row r="49" spans="2:7" ht="15.75" thickBot="1" x14ac:dyDescent="0.3">
      <c r="B49" s="23"/>
      <c r="C49" s="24"/>
      <c r="D49" s="53"/>
      <c r="E49" s="25" t="s">
        <v>0</v>
      </c>
      <c r="F49" s="65"/>
      <c r="G49" s="66">
        <f>SUM(G3:G47)</f>
        <v>0</v>
      </c>
    </row>
    <row r="51" spans="2:7" x14ac:dyDescent="0.25">
      <c r="B51" s="135"/>
      <c r="C51" s="136"/>
      <c r="D51" s="137"/>
      <c r="E51" s="138"/>
      <c r="F51" s="139"/>
      <c r="G51" s="140"/>
    </row>
    <row r="52" spans="2:7" x14ac:dyDescent="0.25">
      <c r="B52" s="141"/>
      <c r="C52" s="142"/>
      <c r="D52" s="137"/>
      <c r="E52" s="138"/>
      <c r="F52" s="139"/>
      <c r="G52" s="140"/>
    </row>
    <row r="53" spans="2:7" x14ac:dyDescent="0.25">
      <c r="B53" s="141"/>
      <c r="C53" s="143"/>
      <c r="D53" s="144"/>
      <c r="E53" s="138"/>
      <c r="F53" s="139"/>
      <c r="G53" s="140"/>
    </row>
    <row r="54" spans="2:7" x14ac:dyDescent="0.25">
      <c r="B54" s="141"/>
      <c r="C54" s="143"/>
      <c r="D54" s="144"/>
      <c r="E54" s="138"/>
      <c r="F54" s="139"/>
      <c r="G54" s="140"/>
    </row>
    <row r="55" spans="2:7" x14ac:dyDescent="0.25">
      <c r="B55" s="141"/>
      <c r="C55" s="143"/>
      <c r="D55" s="144"/>
      <c r="E55" s="138"/>
      <c r="F55" s="139"/>
      <c r="G55" s="140"/>
    </row>
    <row r="56" spans="2:7" x14ac:dyDescent="0.25">
      <c r="B56" s="135"/>
      <c r="C56" s="145"/>
      <c r="D56" s="137"/>
      <c r="E56" s="138"/>
      <c r="F56" s="139"/>
      <c r="G56" s="140"/>
    </row>
    <row r="57" spans="2:7" x14ac:dyDescent="0.25">
      <c r="B57" s="141"/>
      <c r="C57" s="143"/>
      <c r="D57" s="144"/>
      <c r="E57" s="138"/>
      <c r="F57" s="139"/>
      <c r="G57" s="140"/>
    </row>
    <row r="58" spans="2:7" x14ac:dyDescent="0.25">
      <c r="B58" s="141"/>
      <c r="C58" s="143"/>
      <c r="D58" s="144"/>
      <c r="E58" s="138"/>
      <c r="F58" s="139"/>
      <c r="G58" s="140"/>
    </row>
    <row r="59" spans="2:7" x14ac:dyDescent="0.25">
      <c r="B59" s="141"/>
      <c r="C59" s="143"/>
      <c r="D59" s="144"/>
      <c r="E59" s="138"/>
      <c r="F59" s="139"/>
      <c r="G59" s="140"/>
    </row>
    <row r="60" spans="2:7" x14ac:dyDescent="0.25">
      <c r="B60" s="141"/>
      <c r="C60" s="143"/>
      <c r="D60" s="144"/>
      <c r="E60" s="138"/>
      <c r="F60" s="139"/>
      <c r="G60" s="140"/>
    </row>
    <row r="61" spans="2:7" x14ac:dyDescent="0.25">
      <c r="B61" s="141"/>
      <c r="C61" s="143"/>
      <c r="D61" s="146"/>
      <c r="E61" s="138"/>
      <c r="F61" s="139"/>
      <c r="G61" s="140"/>
    </row>
  </sheetData>
  <mergeCells count="1">
    <mergeCell ref="A30:A31"/>
  </mergeCells>
  <pageMargins left="0.7" right="0.7" top="0.78740157499999996" bottom="0.78740157499999996" header="0.3" footer="0.3"/>
  <pageSetup paperSize="9" scale="9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2:I59"/>
  <sheetViews>
    <sheetView topLeftCell="A34" workbookViewId="0">
      <selection activeCell="K52" sqref="K52"/>
    </sheetView>
  </sheetViews>
  <sheetFormatPr defaultRowHeight="15" x14ac:dyDescent="0.25"/>
  <cols>
    <col min="1" max="1" width="5.5703125" customWidth="1"/>
    <col min="2" max="2" width="11.28515625" bestFit="1" customWidth="1"/>
    <col min="3" max="3" width="58.140625" style="4" customWidth="1"/>
    <col min="4" max="4" width="12.85546875" style="3" customWidth="1"/>
    <col min="5" max="5" width="15.140625" customWidth="1"/>
    <col min="6" max="6" width="16.42578125" style="2" customWidth="1"/>
    <col min="7" max="7" width="13.140625" style="1" customWidth="1"/>
  </cols>
  <sheetData>
    <row r="2" spans="1:7" ht="21" x14ac:dyDescent="0.35">
      <c r="C2" s="8" t="s">
        <v>84</v>
      </c>
    </row>
    <row r="3" spans="1:7" ht="15.75" thickBot="1" x14ac:dyDescent="0.3"/>
    <row r="4" spans="1:7" ht="30" x14ac:dyDescent="0.25">
      <c r="A4" s="7"/>
      <c r="B4" s="34"/>
      <c r="C4" s="33" t="s">
        <v>24</v>
      </c>
      <c r="D4" s="69" t="s">
        <v>12</v>
      </c>
      <c r="E4" s="68" t="s">
        <v>11</v>
      </c>
      <c r="F4" s="72" t="s">
        <v>26</v>
      </c>
      <c r="G4" s="73" t="s">
        <v>27</v>
      </c>
    </row>
    <row r="5" spans="1:7" x14ac:dyDescent="0.25">
      <c r="A5" s="7"/>
      <c r="B5" s="36"/>
      <c r="C5" s="15" t="s">
        <v>20</v>
      </c>
      <c r="D5" s="37"/>
      <c r="E5" s="16"/>
      <c r="F5" s="26"/>
      <c r="G5" s="38"/>
    </row>
    <row r="6" spans="1:7" ht="30" x14ac:dyDescent="0.25">
      <c r="B6" s="39"/>
      <c r="C6" s="16" t="s">
        <v>22</v>
      </c>
      <c r="D6" s="37" t="s">
        <v>8</v>
      </c>
      <c r="E6" s="14">
        <v>5</v>
      </c>
      <c r="F6" s="54">
        <v>0</v>
      </c>
      <c r="G6" s="55">
        <f>E6*F6</f>
        <v>0</v>
      </c>
    </row>
    <row r="7" spans="1:7" x14ac:dyDescent="0.25">
      <c r="B7" s="39"/>
      <c r="C7" s="149" t="s">
        <v>87</v>
      </c>
      <c r="D7" s="75" t="s">
        <v>8</v>
      </c>
      <c r="E7" s="14">
        <v>1</v>
      </c>
      <c r="F7" s="54">
        <v>0</v>
      </c>
      <c r="G7" s="55">
        <f>E7*F7</f>
        <v>0</v>
      </c>
    </row>
    <row r="8" spans="1:7" x14ac:dyDescent="0.25">
      <c r="B8" s="39"/>
      <c r="C8" s="149" t="s">
        <v>86</v>
      </c>
      <c r="D8" s="37" t="s">
        <v>8</v>
      </c>
      <c r="E8" s="14">
        <v>4</v>
      </c>
      <c r="F8" s="54">
        <v>0</v>
      </c>
      <c r="G8" s="55">
        <f t="shared" ref="G8:G14" si="0">E8*F8</f>
        <v>0</v>
      </c>
    </row>
    <row r="9" spans="1:7" x14ac:dyDescent="0.25">
      <c r="B9" s="39"/>
      <c r="C9" s="74" t="s">
        <v>34</v>
      </c>
      <c r="D9" s="37" t="s">
        <v>8</v>
      </c>
      <c r="E9" s="14">
        <v>1</v>
      </c>
      <c r="F9" s="54">
        <v>0</v>
      </c>
      <c r="G9" s="55">
        <f t="shared" si="0"/>
        <v>0</v>
      </c>
    </row>
    <row r="10" spans="1:7" x14ac:dyDescent="0.25">
      <c r="B10" s="39"/>
      <c r="C10" s="17" t="s">
        <v>88</v>
      </c>
      <c r="D10" s="37" t="s">
        <v>8</v>
      </c>
      <c r="E10" s="14">
        <v>1</v>
      </c>
      <c r="F10" s="54">
        <v>0</v>
      </c>
      <c r="G10" s="55">
        <f t="shared" si="0"/>
        <v>0</v>
      </c>
    </row>
    <row r="11" spans="1:7" x14ac:dyDescent="0.25">
      <c r="B11" s="39"/>
      <c r="C11" s="17" t="s">
        <v>85</v>
      </c>
      <c r="D11" s="75" t="s">
        <v>8</v>
      </c>
      <c r="E11" s="14">
        <v>1</v>
      </c>
      <c r="F11" s="54">
        <v>0</v>
      </c>
      <c r="G11" s="55">
        <f t="shared" si="0"/>
        <v>0</v>
      </c>
    </row>
    <row r="12" spans="1:7" x14ac:dyDescent="0.25">
      <c r="B12" s="39"/>
      <c r="C12" s="17" t="s">
        <v>29</v>
      </c>
      <c r="D12" s="75" t="s">
        <v>8</v>
      </c>
      <c r="E12" s="14">
        <v>1</v>
      </c>
      <c r="F12" s="54">
        <v>0</v>
      </c>
      <c r="G12" s="55">
        <f t="shared" si="0"/>
        <v>0</v>
      </c>
    </row>
    <row r="13" spans="1:7" x14ac:dyDescent="0.25">
      <c r="B13" s="39"/>
      <c r="C13" s="111" t="s">
        <v>15</v>
      </c>
      <c r="D13" s="28" t="s">
        <v>8</v>
      </c>
      <c r="E13" s="9">
        <v>2</v>
      </c>
      <c r="F13" s="54">
        <v>0</v>
      </c>
      <c r="G13" s="55">
        <f t="shared" si="0"/>
        <v>0</v>
      </c>
    </row>
    <row r="14" spans="1:7" ht="15.75" thickBot="1" x14ac:dyDescent="0.3">
      <c r="B14" s="79"/>
      <c r="C14" s="18" t="s">
        <v>40</v>
      </c>
      <c r="D14" s="96" t="s">
        <v>8</v>
      </c>
      <c r="E14" s="10">
        <v>2</v>
      </c>
      <c r="F14" s="56">
        <v>0</v>
      </c>
      <c r="G14" s="57">
        <f t="shared" si="0"/>
        <v>0</v>
      </c>
    </row>
    <row r="15" spans="1:7" x14ac:dyDescent="0.25">
      <c r="B15" s="36"/>
      <c r="C15" s="15" t="s">
        <v>18</v>
      </c>
      <c r="D15" s="37"/>
      <c r="E15" s="9"/>
      <c r="F15" s="54"/>
      <c r="G15" s="55"/>
    </row>
    <row r="16" spans="1:7" ht="30.75" thickBot="1" x14ac:dyDescent="0.3">
      <c r="B16" s="40"/>
      <c r="C16" s="20" t="s">
        <v>19</v>
      </c>
      <c r="D16" s="41" t="s">
        <v>21</v>
      </c>
      <c r="E16" s="10">
        <v>64.78</v>
      </c>
      <c r="F16" s="56">
        <v>0</v>
      </c>
      <c r="G16" s="57">
        <f>E16*F16</f>
        <v>0</v>
      </c>
    </row>
    <row r="17" spans="2:9" ht="15.75" thickBot="1" x14ac:dyDescent="0.3">
      <c r="B17" s="19"/>
      <c r="C17" s="19"/>
      <c r="D17" s="42"/>
      <c r="E17" s="5"/>
      <c r="F17" s="58"/>
      <c r="G17" s="59"/>
    </row>
    <row r="18" spans="2:9" x14ac:dyDescent="0.25">
      <c r="B18" s="77"/>
      <c r="C18" s="30" t="s">
        <v>99</v>
      </c>
      <c r="D18" s="80"/>
      <c r="E18" s="81"/>
      <c r="F18" s="63"/>
      <c r="G18" s="61"/>
    </row>
    <row r="19" spans="2:9" x14ac:dyDescent="0.25">
      <c r="B19" s="78"/>
      <c r="C19" s="75" t="s">
        <v>35</v>
      </c>
      <c r="D19" s="75"/>
      <c r="E19" s="74"/>
      <c r="F19" s="54"/>
      <c r="G19" s="55"/>
    </row>
    <row r="20" spans="2:9" x14ac:dyDescent="0.25">
      <c r="B20" s="78"/>
      <c r="C20" s="17" t="s">
        <v>38</v>
      </c>
      <c r="D20" s="75" t="s">
        <v>36</v>
      </c>
      <c r="E20" s="107">
        <v>6</v>
      </c>
      <c r="F20" s="54">
        <v>0</v>
      </c>
      <c r="G20" s="55">
        <f t="shared" ref="G20:G32" si="1">E20*F20</f>
        <v>0</v>
      </c>
    </row>
    <row r="21" spans="2:9" x14ac:dyDescent="0.25">
      <c r="B21" s="78"/>
      <c r="C21" s="108" t="s">
        <v>44</v>
      </c>
      <c r="D21" s="75" t="s">
        <v>36</v>
      </c>
      <c r="E21" s="107">
        <v>0</v>
      </c>
      <c r="F21" s="54">
        <v>0</v>
      </c>
      <c r="G21" s="55">
        <f t="shared" si="1"/>
        <v>0</v>
      </c>
    </row>
    <row r="22" spans="2:9" s="133" customFormat="1" x14ac:dyDescent="0.25">
      <c r="B22" s="132"/>
      <c r="C22" s="17" t="s">
        <v>45</v>
      </c>
      <c r="D22" s="131" t="s">
        <v>36</v>
      </c>
      <c r="E22" s="134">
        <v>0</v>
      </c>
      <c r="F22" s="54">
        <v>0</v>
      </c>
      <c r="G22" s="55">
        <f t="shared" si="1"/>
        <v>0</v>
      </c>
      <c r="I22" s="148"/>
    </row>
    <row r="23" spans="2:9" x14ac:dyDescent="0.25">
      <c r="B23" s="78"/>
      <c r="C23" s="17" t="s">
        <v>39</v>
      </c>
      <c r="D23" s="93" t="s">
        <v>8</v>
      </c>
      <c r="E23" s="9">
        <v>3</v>
      </c>
      <c r="F23" s="54">
        <v>0</v>
      </c>
      <c r="G23" s="55">
        <f t="shared" si="1"/>
        <v>0</v>
      </c>
    </row>
    <row r="24" spans="2:9" ht="15.75" thickBot="1" x14ac:dyDescent="0.3">
      <c r="B24" s="79"/>
      <c r="C24" s="18" t="s">
        <v>40</v>
      </c>
      <c r="D24" s="96" t="s">
        <v>8</v>
      </c>
      <c r="E24" s="10">
        <v>3</v>
      </c>
      <c r="F24" s="56">
        <v>0</v>
      </c>
      <c r="G24" s="57">
        <f t="shared" si="1"/>
        <v>0</v>
      </c>
    </row>
    <row r="25" spans="2:9" ht="15.75" thickBot="1" x14ac:dyDescent="0.3">
      <c r="F25" s="91"/>
      <c r="G25" s="92"/>
    </row>
    <row r="26" spans="2:9" x14ac:dyDescent="0.25">
      <c r="B26" s="77"/>
      <c r="C26" s="30" t="s">
        <v>97</v>
      </c>
      <c r="D26" s="80"/>
      <c r="E26" s="81"/>
      <c r="F26" s="63"/>
      <c r="G26" s="61"/>
    </row>
    <row r="27" spans="2:9" x14ac:dyDescent="0.25">
      <c r="B27" s="78"/>
      <c r="C27" s="75" t="s">
        <v>35</v>
      </c>
      <c r="D27" s="75"/>
      <c r="E27" s="74"/>
      <c r="F27" s="54"/>
      <c r="G27" s="55"/>
    </row>
    <row r="28" spans="2:9" x14ac:dyDescent="0.25">
      <c r="B28" s="78"/>
      <c r="C28" s="17" t="s">
        <v>38</v>
      </c>
      <c r="D28" s="75" t="s">
        <v>36</v>
      </c>
      <c r="E28" s="107">
        <v>3</v>
      </c>
      <c r="F28" s="54">
        <v>0</v>
      </c>
      <c r="G28" s="55">
        <f t="shared" si="1"/>
        <v>0</v>
      </c>
    </row>
    <row r="29" spans="2:9" x14ac:dyDescent="0.25">
      <c r="B29" s="78"/>
      <c r="C29" s="108" t="s">
        <v>44</v>
      </c>
      <c r="D29" s="75" t="s">
        <v>36</v>
      </c>
      <c r="E29" s="107">
        <v>0</v>
      </c>
      <c r="F29" s="54">
        <v>0</v>
      </c>
      <c r="G29" s="55">
        <f t="shared" si="1"/>
        <v>0</v>
      </c>
    </row>
    <row r="30" spans="2:9" s="133" customFormat="1" ht="16.899999999999999" customHeight="1" x14ac:dyDescent="0.25">
      <c r="B30" s="132"/>
      <c r="C30" s="17" t="s">
        <v>45</v>
      </c>
      <c r="D30" s="131" t="s">
        <v>36</v>
      </c>
      <c r="E30" s="134">
        <v>0</v>
      </c>
      <c r="F30" s="54">
        <v>0</v>
      </c>
      <c r="G30" s="55">
        <f t="shared" si="1"/>
        <v>0</v>
      </c>
      <c r="I30" s="148"/>
    </row>
    <row r="31" spans="2:9" x14ac:dyDescent="0.25">
      <c r="B31" s="78"/>
      <c r="C31" s="17" t="s">
        <v>39</v>
      </c>
      <c r="D31" s="93" t="s">
        <v>8</v>
      </c>
      <c r="E31" s="9">
        <v>1</v>
      </c>
      <c r="F31" s="54">
        <v>0</v>
      </c>
      <c r="G31" s="55">
        <f t="shared" si="1"/>
        <v>0</v>
      </c>
    </row>
    <row r="32" spans="2:9" ht="15.75" thickBot="1" x14ac:dyDescent="0.3">
      <c r="B32" s="79"/>
      <c r="C32" s="18" t="s">
        <v>40</v>
      </c>
      <c r="D32" s="96" t="s">
        <v>8</v>
      </c>
      <c r="E32" s="10">
        <v>2</v>
      </c>
      <c r="F32" s="56">
        <v>0</v>
      </c>
      <c r="G32" s="57">
        <f t="shared" si="1"/>
        <v>0</v>
      </c>
    </row>
    <row r="33" spans="1:7" s="19" customFormat="1" ht="15.75" thickBot="1" x14ac:dyDescent="0.3"/>
    <row r="34" spans="1:7" s="19" customFormat="1" x14ac:dyDescent="0.25">
      <c r="B34" s="34"/>
      <c r="C34" s="30" t="s">
        <v>10</v>
      </c>
      <c r="D34" s="35"/>
      <c r="E34" s="12"/>
      <c r="F34" s="60"/>
      <c r="G34" s="61"/>
    </row>
    <row r="35" spans="1:7" ht="75" x14ac:dyDescent="0.25">
      <c r="B35" s="27"/>
      <c r="C35" s="16" t="s">
        <v>23</v>
      </c>
      <c r="D35" s="28" t="s">
        <v>1</v>
      </c>
      <c r="E35" s="11">
        <v>1</v>
      </c>
      <c r="F35" s="54">
        <v>0</v>
      </c>
      <c r="G35" s="55">
        <f>E35*F35</f>
        <v>0</v>
      </c>
    </row>
    <row r="36" spans="1:7" ht="30.75" thickBot="1" x14ac:dyDescent="0.3">
      <c r="B36" s="43"/>
      <c r="C36" s="20" t="s">
        <v>25</v>
      </c>
      <c r="D36" s="44" t="s">
        <v>13</v>
      </c>
      <c r="E36" s="13">
        <v>1</v>
      </c>
      <c r="F36" s="56">
        <v>0</v>
      </c>
      <c r="G36" s="57">
        <f>E36*F36</f>
        <v>0</v>
      </c>
    </row>
    <row r="37" spans="1:7" ht="15.75" thickBot="1" x14ac:dyDescent="0.3">
      <c r="B37" s="19"/>
      <c r="C37" s="19"/>
      <c r="D37" s="45"/>
      <c r="E37" s="6"/>
      <c r="F37" s="62"/>
      <c r="G37" s="59"/>
    </row>
    <row r="38" spans="1:7" x14ac:dyDescent="0.25">
      <c r="A38" s="76"/>
      <c r="B38" s="46"/>
      <c r="C38" s="32" t="s">
        <v>9</v>
      </c>
      <c r="D38" s="35"/>
      <c r="E38" s="12"/>
      <c r="F38" s="63"/>
      <c r="G38" s="61"/>
    </row>
    <row r="39" spans="1:7" ht="15.75" thickBot="1" x14ac:dyDescent="0.3">
      <c r="A39" s="76"/>
      <c r="B39" s="47"/>
      <c r="C39" s="126" t="s">
        <v>62</v>
      </c>
      <c r="D39" s="109" t="s">
        <v>13</v>
      </c>
      <c r="E39" s="10">
        <v>1</v>
      </c>
      <c r="F39" s="56">
        <v>0</v>
      </c>
      <c r="G39" s="57">
        <f>E39*F39</f>
        <v>0</v>
      </c>
    </row>
    <row r="40" spans="1:7" ht="15.75" thickBot="1" x14ac:dyDescent="0.3">
      <c r="A40" s="169"/>
      <c r="B40" s="19"/>
      <c r="C40" s="19"/>
      <c r="D40" s="42"/>
      <c r="E40" s="5"/>
      <c r="F40" s="64"/>
      <c r="G40" s="59"/>
    </row>
    <row r="41" spans="1:7" x14ac:dyDescent="0.25">
      <c r="A41" s="169"/>
      <c r="B41" s="34"/>
      <c r="C41" s="30" t="s">
        <v>53</v>
      </c>
      <c r="D41" s="35"/>
      <c r="E41" s="12"/>
      <c r="F41" s="63"/>
      <c r="G41" s="61"/>
    </row>
    <row r="42" spans="1:7" x14ac:dyDescent="0.25">
      <c r="A42" s="76"/>
      <c r="B42" s="27"/>
      <c r="C42" s="90" t="s">
        <v>42</v>
      </c>
      <c r="D42" s="37" t="s">
        <v>2</v>
      </c>
      <c r="E42" s="9">
        <v>83.31</v>
      </c>
      <c r="F42" s="54">
        <v>0</v>
      </c>
      <c r="G42" s="55">
        <f t="shared" ref="G42:G54" si="2">E42*F42</f>
        <v>0</v>
      </c>
    </row>
    <row r="43" spans="1:7" ht="30" x14ac:dyDescent="0.25">
      <c r="A43" s="76"/>
      <c r="B43" s="27"/>
      <c r="C43" s="124" t="s">
        <v>59</v>
      </c>
      <c r="D43" s="37" t="s">
        <v>2</v>
      </c>
      <c r="E43" s="9">
        <v>83.31</v>
      </c>
      <c r="F43" s="54">
        <v>0</v>
      </c>
      <c r="G43" s="55">
        <f t="shared" si="2"/>
        <v>0</v>
      </c>
    </row>
    <row r="44" spans="1:7" x14ac:dyDescent="0.25">
      <c r="A44" s="76"/>
      <c r="B44" s="27"/>
      <c r="C44" s="124" t="s">
        <v>58</v>
      </c>
      <c r="D44" s="37" t="s">
        <v>2</v>
      </c>
      <c r="E44" s="9">
        <v>16.66</v>
      </c>
      <c r="F44" s="54">
        <v>0</v>
      </c>
      <c r="G44" s="55">
        <f t="shared" si="2"/>
        <v>0</v>
      </c>
    </row>
    <row r="45" spans="1:7" ht="30" x14ac:dyDescent="0.25">
      <c r="A45" s="76"/>
      <c r="B45" s="27"/>
      <c r="C45" s="122" t="s">
        <v>54</v>
      </c>
      <c r="D45" s="48" t="s">
        <v>5</v>
      </c>
      <c r="E45" s="9">
        <v>17.71</v>
      </c>
      <c r="F45" s="54">
        <v>0</v>
      </c>
      <c r="G45" s="55">
        <f t="shared" si="2"/>
        <v>0</v>
      </c>
    </row>
    <row r="46" spans="1:7" x14ac:dyDescent="0.25">
      <c r="A46" s="76"/>
      <c r="B46" s="27"/>
      <c r="C46" s="122" t="s">
        <v>63</v>
      </c>
      <c r="D46" s="48" t="s">
        <v>5</v>
      </c>
      <c r="E46" s="9">
        <v>17.71</v>
      </c>
      <c r="F46" s="54">
        <v>0</v>
      </c>
      <c r="G46" s="55">
        <f t="shared" si="2"/>
        <v>0</v>
      </c>
    </row>
    <row r="47" spans="1:7" x14ac:dyDescent="0.25">
      <c r="A47" s="76"/>
      <c r="B47" s="27"/>
      <c r="C47" s="122" t="s">
        <v>56</v>
      </c>
      <c r="D47" s="123" t="s">
        <v>21</v>
      </c>
      <c r="E47" s="9">
        <v>77.13</v>
      </c>
      <c r="F47" s="54">
        <v>0</v>
      </c>
      <c r="G47" s="55">
        <f t="shared" si="2"/>
        <v>0</v>
      </c>
    </row>
    <row r="48" spans="1:7" ht="30" x14ac:dyDescent="0.25">
      <c r="A48" s="76"/>
      <c r="B48" s="27"/>
      <c r="C48" s="21" t="s">
        <v>17</v>
      </c>
      <c r="D48" s="48" t="s">
        <v>7</v>
      </c>
      <c r="E48" s="9">
        <v>35.42</v>
      </c>
      <c r="F48" s="54">
        <v>0</v>
      </c>
      <c r="G48" s="55">
        <f t="shared" si="2"/>
        <v>0</v>
      </c>
    </row>
    <row r="49" spans="1:7" ht="30" x14ac:dyDescent="0.25">
      <c r="A49" s="76"/>
      <c r="B49" s="27"/>
      <c r="C49" s="97" t="s">
        <v>41</v>
      </c>
      <c r="D49" s="48" t="s">
        <v>7</v>
      </c>
      <c r="E49" s="9">
        <v>38.96</v>
      </c>
      <c r="F49" s="54">
        <v>0</v>
      </c>
      <c r="G49" s="55">
        <f t="shared" si="2"/>
        <v>0</v>
      </c>
    </row>
    <row r="50" spans="1:7" x14ac:dyDescent="0.25">
      <c r="A50" s="76"/>
      <c r="B50" s="36"/>
      <c r="C50" s="31" t="s">
        <v>6</v>
      </c>
      <c r="D50" s="37"/>
      <c r="E50" s="9"/>
      <c r="F50" s="54"/>
      <c r="G50" s="55"/>
    </row>
    <row r="51" spans="1:7" ht="30" x14ac:dyDescent="0.25">
      <c r="A51" s="76"/>
      <c r="B51" s="27"/>
      <c r="C51" s="122" t="s">
        <v>52</v>
      </c>
      <c r="D51" s="48" t="s">
        <v>5</v>
      </c>
      <c r="E51" s="9">
        <v>28.6</v>
      </c>
      <c r="F51" s="54">
        <v>0</v>
      </c>
      <c r="G51" s="55">
        <f t="shared" si="2"/>
        <v>0</v>
      </c>
    </row>
    <row r="52" spans="1:7" x14ac:dyDescent="0.25">
      <c r="B52" s="27"/>
      <c r="C52" s="120" t="s">
        <v>49</v>
      </c>
      <c r="D52" s="48" t="s">
        <v>5</v>
      </c>
      <c r="E52" s="9">
        <v>6.81</v>
      </c>
      <c r="F52" s="54">
        <v>0</v>
      </c>
      <c r="G52" s="55">
        <f t="shared" si="2"/>
        <v>0</v>
      </c>
    </row>
    <row r="53" spans="1:7" x14ac:dyDescent="0.25">
      <c r="B53" s="27"/>
      <c r="C53" s="21" t="s">
        <v>14</v>
      </c>
      <c r="D53" s="48" t="s">
        <v>2</v>
      </c>
      <c r="E53" s="9">
        <v>49.22</v>
      </c>
      <c r="F53" s="54">
        <v>0</v>
      </c>
      <c r="G53" s="55">
        <f t="shared" si="2"/>
        <v>0</v>
      </c>
    </row>
    <row r="54" spans="1:7" ht="15.75" thickBot="1" x14ac:dyDescent="0.3">
      <c r="B54" s="43"/>
      <c r="C54" s="22" t="s">
        <v>4</v>
      </c>
      <c r="D54" s="49" t="s">
        <v>2</v>
      </c>
      <c r="E54" s="10">
        <v>49.22</v>
      </c>
      <c r="F54" s="56">
        <v>0</v>
      </c>
      <c r="G54" s="57">
        <f t="shared" si="2"/>
        <v>0</v>
      </c>
    </row>
    <row r="55" spans="1:7" ht="15.75" thickBot="1" x14ac:dyDescent="0.3">
      <c r="B55" s="50"/>
      <c r="C55" s="51"/>
      <c r="D55" s="52"/>
      <c r="E55" s="5"/>
      <c r="F55" s="64"/>
      <c r="G55" s="59"/>
    </row>
    <row r="56" spans="1:7" x14ac:dyDescent="0.25">
      <c r="B56" s="34"/>
      <c r="C56" s="29" t="s">
        <v>3</v>
      </c>
      <c r="D56" s="35"/>
      <c r="E56" s="12"/>
      <c r="F56" s="63"/>
      <c r="G56" s="61"/>
    </row>
    <row r="57" spans="1:7" ht="15.75" thickBot="1" x14ac:dyDescent="0.3">
      <c r="B57" s="40"/>
      <c r="C57" s="67" t="s">
        <v>16</v>
      </c>
      <c r="D57" s="41" t="s">
        <v>13</v>
      </c>
      <c r="E57" s="10">
        <v>1</v>
      </c>
      <c r="F57" s="56">
        <v>0</v>
      </c>
      <c r="G57" s="57">
        <f t="shared" ref="G57" si="3">E57*F57</f>
        <v>0</v>
      </c>
    </row>
    <row r="58" spans="1:7" ht="15.75" thickBot="1" x14ac:dyDescent="0.3"/>
    <row r="59" spans="1:7" ht="15.75" thickBot="1" x14ac:dyDescent="0.3">
      <c r="B59" s="23"/>
      <c r="C59" s="24"/>
      <c r="D59" s="53"/>
      <c r="E59" s="25" t="s">
        <v>0</v>
      </c>
      <c r="F59" s="65"/>
      <c r="G59" s="66">
        <f>SUM(G3:G57)</f>
        <v>0</v>
      </c>
    </row>
  </sheetData>
  <mergeCells count="1">
    <mergeCell ref="A40:A41"/>
  </mergeCells>
  <pageMargins left="0.7" right="0.7" top="0.78740157499999996" bottom="0.78740157499999996" header="0.3" footer="0.3"/>
  <pageSetup paperSize="9" scale="9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2:I53"/>
  <sheetViews>
    <sheetView topLeftCell="A16" workbookViewId="0">
      <selection activeCell="P33" sqref="P33"/>
    </sheetView>
  </sheetViews>
  <sheetFormatPr defaultRowHeight="15" x14ac:dyDescent="0.25"/>
  <cols>
    <col min="1" max="1" width="5.5703125" customWidth="1"/>
    <col min="2" max="2" width="11.28515625" bestFit="1" customWidth="1"/>
    <col min="3" max="3" width="58.140625" style="4" customWidth="1"/>
    <col min="4" max="4" width="12.85546875" style="3" customWidth="1"/>
    <col min="5" max="5" width="15.140625" customWidth="1"/>
    <col min="6" max="6" width="16.42578125" style="2" customWidth="1"/>
    <col min="7" max="7" width="13.140625" style="1" customWidth="1"/>
  </cols>
  <sheetData>
    <row r="2" spans="1:7" ht="21" x14ac:dyDescent="0.35">
      <c r="C2" s="8" t="s">
        <v>89</v>
      </c>
    </row>
    <row r="3" spans="1:7" ht="15.75" thickBot="1" x14ac:dyDescent="0.3"/>
    <row r="4" spans="1:7" ht="30" x14ac:dyDescent="0.25">
      <c r="A4" s="7"/>
      <c r="B4" s="34"/>
      <c r="C4" s="33" t="s">
        <v>24</v>
      </c>
      <c r="D4" s="69" t="s">
        <v>12</v>
      </c>
      <c r="E4" s="68" t="s">
        <v>11</v>
      </c>
      <c r="F4" s="72" t="s">
        <v>26</v>
      </c>
      <c r="G4" s="73" t="s">
        <v>27</v>
      </c>
    </row>
    <row r="5" spans="1:7" x14ac:dyDescent="0.25">
      <c r="A5" s="7"/>
      <c r="B5" s="36"/>
      <c r="C5" s="15" t="s">
        <v>20</v>
      </c>
      <c r="D5" s="37"/>
      <c r="E5" s="16"/>
      <c r="F5" s="26"/>
      <c r="G5" s="38"/>
    </row>
    <row r="6" spans="1:7" ht="30" x14ac:dyDescent="0.25">
      <c r="B6" s="39"/>
      <c r="C6" s="16" t="s">
        <v>22</v>
      </c>
      <c r="D6" s="37" t="s">
        <v>8</v>
      </c>
      <c r="E6" s="14">
        <v>6</v>
      </c>
      <c r="F6" s="54">
        <v>0</v>
      </c>
      <c r="G6" s="55">
        <f>E6*F6</f>
        <v>0</v>
      </c>
    </row>
    <row r="7" spans="1:7" x14ac:dyDescent="0.25">
      <c r="B7" s="39"/>
      <c r="C7" s="149" t="s">
        <v>87</v>
      </c>
      <c r="D7" s="75" t="s">
        <v>8</v>
      </c>
      <c r="E7" s="14">
        <v>2</v>
      </c>
      <c r="F7" s="54">
        <v>0</v>
      </c>
      <c r="G7" s="55">
        <f>E7*F7</f>
        <v>0</v>
      </c>
    </row>
    <row r="8" spans="1:7" x14ac:dyDescent="0.25">
      <c r="B8" s="39"/>
      <c r="C8" s="149" t="s">
        <v>86</v>
      </c>
      <c r="D8" s="37" t="s">
        <v>8</v>
      </c>
      <c r="E8" s="14">
        <v>4</v>
      </c>
      <c r="F8" s="54">
        <v>0</v>
      </c>
      <c r="G8" s="55">
        <f t="shared" ref="G8:G16" si="0">E8*F8</f>
        <v>0</v>
      </c>
    </row>
    <row r="9" spans="1:7" x14ac:dyDescent="0.25">
      <c r="B9" s="39"/>
      <c r="C9" s="74" t="s">
        <v>34</v>
      </c>
      <c r="D9" s="37" t="s">
        <v>8</v>
      </c>
      <c r="E9" s="14">
        <v>1</v>
      </c>
      <c r="F9" s="54">
        <v>0</v>
      </c>
      <c r="G9" s="55">
        <f t="shared" si="0"/>
        <v>0</v>
      </c>
    </row>
    <row r="10" spans="1:7" x14ac:dyDescent="0.25">
      <c r="B10" s="39"/>
      <c r="C10" s="17" t="s">
        <v>91</v>
      </c>
      <c r="D10" s="37" t="s">
        <v>8</v>
      </c>
      <c r="E10" s="14">
        <v>1</v>
      </c>
      <c r="F10" s="54">
        <v>0</v>
      </c>
      <c r="G10" s="55">
        <f t="shared" si="0"/>
        <v>0</v>
      </c>
    </row>
    <row r="11" spans="1:7" x14ac:dyDescent="0.25">
      <c r="B11" s="39"/>
      <c r="C11" s="17" t="s">
        <v>92</v>
      </c>
      <c r="D11" s="75" t="s">
        <v>8</v>
      </c>
      <c r="E11" s="14">
        <v>1</v>
      </c>
      <c r="F11" s="54">
        <v>0</v>
      </c>
      <c r="G11" s="55">
        <f t="shared" si="0"/>
        <v>0</v>
      </c>
    </row>
    <row r="12" spans="1:7" x14ac:dyDescent="0.25">
      <c r="B12" s="39"/>
      <c r="C12" s="17" t="s">
        <v>93</v>
      </c>
      <c r="D12" s="147" t="s">
        <v>8</v>
      </c>
      <c r="E12" s="14">
        <v>1</v>
      </c>
      <c r="F12" s="54">
        <v>0</v>
      </c>
      <c r="G12" s="55">
        <f t="shared" si="0"/>
        <v>0</v>
      </c>
    </row>
    <row r="13" spans="1:7" x14ac:dyDescent="0.25">
      <c r="B13" s="39"/>
      <c r="C13" s="17" t="s">
        <v>29</v>
      </c>
      <c r="D13" s="147" t="s">
        <v>8</v>
      </c>
      <c r="E13" s="14">
        <v>1</v>
      </c>
      <c r="F13" s="54">
        <v>0</v>
      </c>
      <c r="G13" s="55">
        <f t="shared" si="0"/>
        <v>0</v>
      </c>
    </row>
    <row r="14" spans="1:7" x14ac:dyDescent="0.25">
      <c r="B14" s="39"/>
      <c r="C14" s="17" t="s">
        <v>94</v>
      </c>
      <c r="D14" s="75" t="s">
        <v>8</v>
      </c>
      <c r="E14" s="14">
        <v>1</v>
      </c>
      <c r="F14" s="54">
        <v>0</v>
      </c>
      <c r="G14" s="55">
        <f t="shared" si="0"/>
        <v>0</v>
      </c>
    </row>
    <row r="15" spans="1:7" x14ac:dyDescent="0.25">
      <c r="B15" s="39"/>
      <c r="C15" s="111" t="s">
        <v>15</v>
      </c>
      <c r="D15" s="28" t="s">
        <v>8</v>
      </c>
      <c r="E15" s="9">
        <v>3</v>
      </c>
      <c r="F15" s="54">
        <v>0</v>
      </c>
      <c r="G15" s="55">
        <f t="shared" si="0"/>
        <v>0</v>
      </c>
    </row>
    <row r="16" spans="1:7" ht="15.75" thickBot="1" x14ac:dyDescent="0.3">
      <c r="B16" s="79"/>
      <c r="C16" s="18" t="s">
        <v>40</v>
      </c>
      <c r="D16" s="96" t="s">
        <v>8</v>
      </c>
      <c r="E16" s="10">
        <v>3</v>
      </c>
      <c r="F16" s="56">
        <v>0</v>
      </c>
      <c r="G16" s="57">
        <f t="shared" si="0"/>
        <v>0</v>
      </c>
    </row>
    <row r="17" spans="1:9" x14ac:dyDescent="0.25">
      <c r="B17" s="36"/>
      <c r="C17" s="15" t="s">
        <v>18</v>
      </c>
      <c r="D17" s="37"/>
      <c r="E17" s="9"/>
      <c r="F17" s="54"/>
      <c r="G17" s="55"/>
    </row>
    <row r="18" spans="1:9" ht="30.75" thickBot="1" x14ac:dyDescent="0.3">
      <c r="B18" s="40"/>
      <c r="C18" s="20" t="s">
        <v>19</v>
      </c>
      <c r="D18" s="41" t="s">
        <v>21</v>
      </c>
      <c r="E18" s="10">
        <v>79.97</v>
      </c>
      <c r="F18" s="56">
        <v>0</v>
      </c>
      <c r="G18" s="57">
        <f>E18*F18</f>
        <v>0</v>
      </c>
    </row>
    <row r="19" spans="1:9" ht="15.75" thickBot="1" x14ac:dyDescent="0.3">
      <c r="B19" s="19"/>
      <c r="C19" s="19"/>
      <c r="D19" s="42"/>
      <c r="E19" s="5"/>
      <c r="F19" s="58"/>
      <c r="G19" s="59"/>
    </row>
    <row r="20" spans="1:9" x14ac:dyDescent="0.25">
      <c r="B20" s="77"/>
      <c r="C20" s="30" t="s">
        <v>90</v>
      </c>
      <c r="D20" s="80"/>
      <c r="E20" s="81"/>
      <c r="F20" s="63"/>
      <c r="G20" s="61"/>
    </row>
    <row r="21" spans="1:9" x14ac:dyDescent="0.25">
      <c r="B21" s="78"/>
      <c r="C21" s="75" t="s">
        <v>35</v>
      </c>
      <c r="D21" s="75"/>
      <c r="E21" s="74"/>
      <c r="F21" s="54"/>
      <c r="G21" s="55"/>
    </row>
    <row r="22" spans="1:9" x14ac:dyDescent="0.25">
      <c r="B22" s="78"/>
      <c r="C22" s="17" t="s">
        <v>38</v>
      </c>
      <c r="D22" s="75" t="s">
        <v>36</v>
      </c>
      <c r="E22" s="107">
        <v>6</v>
      </c>
      <c r="F22" s="54">
        <v>0</v>
      </c>
      <c r="G22" s="55">
        <f t="shared" ref="G22:G26" si="1">E22*F22</f>
        <v>0</v>
      </c>
    </row>
    <row r="23" spans="1:9" x14ac:dyDescent="0.25">
      <c r="B23" s="78"/>
      <c r="C23" s="108" t="s">
        <v>44</v>
      </c>
      <c r="D23" s="75" t="s">
        <v>36</v>
      </c>
      <c r="E23" s="107">
        <v>0</v>
      </c>
      <c r="F23" s="54">
        <v>0</v>
      </c>
      <c r="G23" s="55">
        <f t="shared" si="1"/>
        <v>0</v>
      </c>
    </row>
    <row r="24" spans="1:9" s="133" customFormat="1" x14ac:dyDescent="0.25">
      <c r="B24" s="132"/>
      <c r="C24" s="17" t="s">
        <v>45</v>
      </c>
      <c r="D24" s="131" t="s">
        <v>36</v>
      </c>
      <c r="E24" s="134">
        <v>0</v>
      </c>
      <c r="F24" s="54">
        <v>0</v>
      </c>
      <c r="G24" s="55">
        <f t="shared" si="1"/>
        <v>0</v>
      </c>
      <c r="I24" s="148"/>
    </row>
    <row r="25" spans="1:9" x14ac:dyDescent="0.25">
      <c r="B25" s="78"/>
      <c r="C25" s="17" t="s">
        <v>39</v>
      </c>
      <c r="D25" s="93" t="s">
        <v>8</v>
      </c>
      <c r="E25" s="9">
        <v>3</v>
      </c>
      <c r="F25" s="54">
        <v>0</v>
      </c>
      <c r="G25" s="55">
        <f t="shared" si="1"/>
        <v>0</v>
      </c>
    </row>
    <row r="26" spans="1:9" ht="15.75" thickBot="1" x14ac:dyDescent="0.3">
      <c r="B26" s="79"/>
      <c r="C26" s="18" t="s">
        <v>40</v>
      </c>
      <c r="D26" s="96" t="s">
        <v>8</v>
      </c>
      <c r="E26" s="10">
        <v>3</v>
      </c>
      <c r="F26" s="56">
        <v>0</v>
      </c>
      <c r="G26" s="57">
        <f t="shared" si="1"/>
        <v>0</v>
      </c>
    </row>
    <row r="27" spans="1:9" ht="15.75" thickBot="1" x14ac:dyDescent="0.3">
      <c r="F27" s="91"/>
      <c r="G27" s="92"/>
    </row>
    <row r="28" spans="1:9" s="19" customFormat="1" x14ac:dyDescent="0.25">
      <c r="B28" s="34"/>
      <c r="C28" s="30" t="s">
        <v>10</v>
      </c>
      <c r="D28" s="35"/>
      <c r="E28" s="12"/>
      <c r="F28" s="60"/>
      <c r="G28" s="61"/>
    </row>
    <row r="29" spans="1:9" ht="75" x14ac:dyDescent="0.25">
      <c r="B29" s="27"/>
      <c r="C29" s="16" t="s">
        <v>23</v>
      </c>
      <c r="D29" s="28" t="s">
        <v>1</v>
      </c>
      <c r="E29" s="11">
        <v>1</v>
      </c>
      <c r="F29" s="54">
        <v>0</v>
      </c>
      <c r="G29" s="55">
        <f>E29*F29</f>
        <v>0</v>
      </c>
    </row>
    <row r="30" spans="1:9" ht="30.75" thickBot="1" x14ac:dyDescent="0.3">
      <c r="B30" s="43"/>
      <c r="C30" s="20" t="s">
        <v>25</v>
      </c>
      <c r="D30" s="44" t="s">
        <v>13</v>
      </c>
      <c r="E30" s="13">
        <v>1</v>
      </c>
      <c r="F30" s="56">
        <v>0</v>
      </c>
      <c r="G30" s="57">
        <f>E30*F30</f>
        <v>0</v>
      </c>
    </row>
    <row r="31" spans="1:9" ht="15.75" thickBot="1" x14ac:dyDescent="0.3">
      <c r="B31" s="19"/>
      <c r="C31" s="19"/>
      <c r="D31" s="45"/>
      <c r="E31" s="6"/>
      <c r="F31" s="62"/>
      <c r="G31" s="59"/>
    </row>
    <row r="32" spans="1:9" x14ac:dyDescent="0.25">
      <c r="A32" s="76"/>
      <c r="B32" s="46"/>
      <c r="C32" s="32" t="s">
        <v>9</v>
      </c>
      <c r="D32" s="35"/>
      <c r="E32" s="12"/>
      <c r="F32" s="63"/>
      <c r="G32" s="61"/>
    </row>
    <row r="33" spans="1:7" ht="15.75" thickBot="1" x14ac:dyDescent="0.3">
      <c r="A33" s="76"/>
      <c r="B33" s="47"/>
      <c r="C33" s="126" t="s">
        <v>62</v>
      </c>
      <c r="D33" s="109" t="s">
        <v>13</v>
      </c>
      <c r="E33" s="10">
        <v>1</v>
      </c>
      <c r="F33" s="56">
        <v>0</v>
      </c>
      <c r="G33" s="57">
        <f>E33*F33</f>
        <v>0</v>
      </c>
    </row>
    <row r="34" spans="1:7" ht="15.75" thickBot="1" x14ac:dyDescent="0.3">
      <c r="A34" s="169"/>
      <c r="B34" s="19"/>
      <c r="C34" s="19"/>
      <c r="D34" s="42"/>
      <c r="E34" s="5"/>
      <c r="F34" s="64"/>
      <c r="G34" s="59"/>
    </row>
    <row r="35" spans="1:7" x14ac:dyDescent="0.25">
      <c r="A35" s="169"/>
      <c r="B35" s="34"/>
      <c r="C35" s="30" t="s">
        <v>53</v>
      </c>
      <c r="D35" s="35"/>
      <c r="E35" s="12"/>
      <c r="F35" s="63"/>
      <c r="G35" s="61"/>
    </row>
    <row r="36" spans="1:7" x14ac:dyDescent="0.25">
      <c r="A36" s="76"/>
      <c r="B36" s="27"/>
      <c r="C36" s="90" t="s">
        <v>42</v>
      </c>
      <c r="D36" s="37" t="s">
        <v>2</v>
      </c>
      <c r="E36" s="9">
        <v>92.314999999999998</v>
      </c>
      <c r="F36" s="54">
        <v>0</v>
      </c>
      <c r="G36" s="55">
        <f t="shared" ref="G36:G48" si="2">E36*F36</f>
        <v>0</v>
      </c>
    </row>
    <row r="37" spans="1:7" ht="30" x14ac:dyDescent="0.25">
      <c r="A37" s="76"/>
      <c r="B37" s="27"/>
      <c r="C37" s="124" t="s">
        <v>59</v>
      </c>
      <c r="D37" s="37" t="s">
        <v>2</v>
      </c>
      <c r="E37" s="9">
        <v>92.314999999999998</v>
      </c>
      <c r="F37" s="54">
        <v>0</v>
      </c>
      <c r="G37" s="55">
        <f t="shared" si="2"/>
        <v>0</v>
      </c>
    </row>
    <row r="38" spans="1:7" x14ac:dyDescent="0.25">
      <c r="A38" s="76"/>
      <c r="B38" s="27"/>
      <c r="C38" s="124" t="s">
        <v>58</v>
      </c>
      <c r="D38" s="37" t="s">
        <v>2</v>
      </c>
      <c r="E38" s="9">
        <v>18.463000000000001</v>
      </c>
      <c r="F38" s="54">
        <v>0</v>
      </c>
      <c r="G38" s="55">
        <f t="shared" si="2"/>
        <v>0</v>
      </c>
    </row>
    <row r="39" spans="1:7" ht="30" x14ac:dyDescent="0.25">
      <c r="A39" s="76"/>
      <c r="B39" s="27"/>
      <c r="C39" s="122" t="s">
        <v>54</v>
      </c>
      <c r="D39" s="48" t="s">
        <v>5</v>
      </c>
      <c r="E39" s="9">
        <v>18.43</v>
      </c>
      <c r="F39" s="54">
        <v>0</v>
      </c>
      <c r="G39" s="55">
        <f t="shared" si="2"/>
        <v>0</v>
      </c>
    </row>
    <row r="40" spans="1:7" x14ac:dyDescent="0.25">
      <c r="A40" s="76"/>
      <c r="B40" s="27"/>
      <c r="C40" s="122" t="s">
        <v>63</v>
      </c>
      <c r="D40" s="48" t="s">
        <v>5</v>
      </c>
      <c r="E40" s="9">
        <v>18.43</v>
      </c>
      <c r="F40" s="54">
        <v>0</v>
      </c>
      <c r="G40" s="55">
        <f t="shared" si="2"/>
        <v>0</v>
      </c>
    </row>
    <row r="41" spans="1:7" x14ac:dyDescent="0.25">
      <c r="A41" s="76"/>
      <c r="B41" s="27"/>
      <c r="C41" s="122" t="s">
        <v>56</v>
      </c>
      <c r="D41" s="123" t="s">
        <v>21</v>
      </c>
      <c r="E41" s="9">
        <v>88.2</v>
      </c>
      <c r="F41" s="54">
        <v>0</v>
      </c>
      <c r="G41" s="55">
        <f t="shared" si="2"/>
        <v>0</v>
      </c>
    </row>
    <row r="42" spans="1:7" ht="30" x14ac:dyDescent="0.25">
      <c r="A42" s="76"/>
      <c r="B42" s="27"/>
      <c r="C42" s="21" t="s">
        <v>17</v>
      </c>
      <c r="D42" s="48" t="s">
        <v>7</v>
      </c>
      <c r="E42" s="9">
        <v>36.86</v>
      </c>
      <c r="F42" s="54">
        <v>0</v>
      </c>
      <c r="G42" s="55">
        <f t="shared" si="2"/>
        <v>0</v>
      </c>
    </row>
    <row r="43" spans="1:7" ht="30" x14ac:dyDescent="0.25">
      <c r="A43" s="76"/>
      <c r="B43" s="27"/>
      <c r="C43" s="97" t="s">
        <v>41</v>
      </c>
      <c r="D43" s="48" t="s">
        <v>7</v>
      </c>
      <c r="E43" s="9">
        <v>40.54</v>
      </c>
      <c r="F43" s="54">
        <v>0</v>
      </c>
      <c r="G43" s="55">
        <f t="shared" si="2"/>
        <v>0</v>
      </c>
    </row>
    <row r="44" spans="1:7" x14ac:dyDescent="0.25">
      <c r="A44" s="76"/>
      <c r="B44" s="36"/>
      <c r="C44" s="31" t="s">
        <v>6</v>
      </c>
      <c r="D44" s="37"/>
      <c r="E44" s="9"/>
      <c r="F44" s="54"/>
      <c r="G44" s="55"/>
    </row>
    <row r="45" spans="1:7" ht="30" x14ac:dyDescent="0.25">
      <c r="A45" s="76"/>
      <c r="B45" s="27"/>
      <c r="C45" s="122" t="s">
        <v>52</v>
      </c>
      <c r="D45" s="48" t="s">
        <v>5</v>
      </c>
      <c r="E45" s="9">
        <v>31.43</v>
      </c>
      <c r="F45" s="54">
        <v>0</v>
      </c>
      <c r="G45" s="55">
        <f t="shared" si="2"/>
        <v>0</v>
      </c>
    </row>
    <row r="46" spans="1:7" x14ac:dyDescent="0.25">
      <c r="B46" s="27"/>
      <c r="C46" s="120" t="s">
        <v>49</v>
      </c>
      <c r="D46" s="48" t="s">
        <v>5</v>
      </c>
      <c r="E46" s="9">
        <v>5.43</v>
      </c>
      <c r="F46" s="54">
        <v>0</v>
      </c>
      <c r="G46" s="55">
        <f t="shared" si="2"/>
        <v>0</v>
      </c>
    </row>
    <row r="47" spans="1:7" x14ac:dyDescent="0.25">
      <c r="B47" s="27"/>
      <c r="C47" s="21" t="s">
        <v>14</v>
      </c>
      <c r="D47" s="48" t="s">
        <v>2</v>
      </c>
      <c r="E47" s="9">
        <v>45.94</v>
      </c>
      <c r="F47" s="54">
        <v>0</v>
      </c>
      <c r="G47" s="55">
        <f t="shared" si="2"/>
        <v>0</v>
      </c>
    </row>
    <row r="48" spans="1:7" ht="15.75" thickBot="1" x14ac:dyDescent="0.3">
      <c r="B48" s="43"/>
      <c r="C48" s="22" t="s">
        <v>4</v>
      </c>
      <c r="D48" s="49" t="s">
        <v>2</v>
      </c>
      <c r="E48" s="10">
        <v>45.94</v>
      </c>
      <c r="F48" s="56">
        <v>0</v>
      </c>
      <c r="G48" s="57">
        <f t="shared" si="2"/>
        <v>0</v>
      </c>
    </row>
    <row r="49" spans="2:7" ht="15.75" thickBot="1" x14ac:dyDescent="0.3">
      <c r="B49" s="50"/>
      <c r="C49" s="51"/>
      <c r="D49" s="52"/>
      <c r="E49" s="5"/>
      <c r="F49" s="64"/>
      <c r="G49" s="59"/>
    </row>
    <row r="50" spans="2:7" x14ac:dyDescent="0.25">
      <c r="B50" s="34"/>
      <c r="C50" s="29" t="s">
        <v>3</v>
      </c>
      <c r="D50" s="35"/>
      <c r="E50" s="12"/>
      <c r="F50" s="63"/>
      <c r="G50" s="61"/>
    </row>
    <row r="51" spans="2:7" ht="15.75" thickBot="1" x14ac:dyDescent="0.3">
      <c r="B51" s="40"/>
      <c r="C51" s="67" t="s">
        <v>16</v>
      </c>
      <c r="D51" s="41" t="s">
        <v>13</v>
      </c>
      <c r="E51" s="10">
        <v>1</v>
      </c>
      <c r="F51" s="56">
        <v>0</v>
      </c>
      <c r="G51" s="57">
        <f t="shared" ref="G51" si="3">E51*F51</f>
        <v>0</v>
      </c>
    </row>
    <row r="52" spans="2:7" ht="15.75" thickBot="1" x14ac:dyDescent="0.3"/>
    <row r="53" spans="2:7" ht="15.75" thickBot="1" x14ac:dyDescent="0.3">
      <c r="B53" s="23"/>
      <c r="C53" s="24"/>
      <c r="D53" s="53"/>
      <c r="E53" s="25" t="s">
        <v>0</v>
      </c>
      <c r="F53" s="65"/>
      <c r="G53" s="66">
        <f>SUM(G3:G51)</f>
        <v>0</v>
      </c>
    </row>
  </sheetData>
  <mergeCells count="1">
    <mergeCell ref="A34:A35"/>
  </mergeCells>
  <pageMargins left="0.7" right="0.7" top="0.78740157499999996" bottom="0.78740157499999996" header="0.3" footer="0.3"/>
  <pageSetup paperSize="9" scale="98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2:O65"/>
  <sheetViews>
    <sheetView topLeftCell="A40" workbookViewId="0">
      <selection activeCell="I48" sqref="I48:O60"/>
    </sheetView>
  </sheetViews>
  <sheetFormatPr defaultRowHeight="15" x14ac:dyDescent="0.25"/>
  <cols>
    <col min="1" max="1" width="5.5703125" customWidth="1"/>
    <col min="2" max="2" width="11.28515625" bestFit="1" customWidth="1"/>
    <col min="3" max="3" width="57" style="4" customWidth="1"/>
    <col min="4" max="4" width="12.85546875" style="3" customWidth="1"/>
    <col min="5" max="5" width="15.140625" customWidth="1"/>
    <col min="6" max="6" width="16.42578125" style="2" customWidth="1"/>
    <col min="7" max="7" width="13.140625" style="1" customWidth="1"/>
  </cols>
  <sheetData>
    <row r="2" spans="1:7" ht="21" x14ac:dyDescent="0.35">
      <c r="C2" s="8" t="s">
        <v>67</v>
      </c>
    </row>
    <row r="3" spans="1:7" ht="15.75" thickBot="1" x14ac:dyDescent="0.3"/>
    <row r="4" spans="1:7" ht="30" x14ac:dyDescent="0.25">
      <c r="A4" s="7"/>
      <c r="B4" s="34"/>
      <c r="C4" s="33" t="s">
        <v>24</v>
      </c>
      <c r="D4" s="69" t="s">
        <v>12</v>
      </c>
      <c r="E4" s="68" t="s">
        <v>11</v>
      </c>
      <c r="F4" s="72" t="s">
        <v>26</v>
      </c>
      <c r="G4" s="73" t="s">
        <v>27</v>
      </c>
    </row>
    <row r="5" spans="1:7" x14ac:dyDescent="0.25">
      <c r="A5" s="7"/>
      <c r="B5" s="36"/>
      <c r="C5" s="15" t="s">
        <v>20</v>
      </c>
      <c r="D5" s="37"/>
      <c r="E5" s="16"/>
      <c r="F5" s="26"/>
      <c r="G5" s="38"/>
    </row>
    <row r="6" spans="1:7" ht="30" x14ac:dyDescent="0.25">
      <c r="B6" s="39"/>
      <c r="C6" s="16" t="s">
        <v>22</v>
      </c>
      <c r="D6" s="37" t="s">
        <v>8</v>
      </c>
      <c r="E6" s="14">
        <v>12</v>
      </c>
      <c r="F6" s="54">
        <v>0</v>
      </c>
      <c r="G6" s="55">
        <f>E6*F6</f>
        <v>0</v>
      </c>
    </row>
    <row r="7" spans="1:7" x14ac:dyDescent="0.25">
      <c r="B7" s="39"/>
      <c r="C7" s="129" t="s">
        <v>68</v>
      </c>
      <c r="D7" s="75" t="s">
        <v>8</v>
      </c>
      <c r="E7" s="14">
        <v>2</v>
      </c>
      <c r="F7" s="54">
        <v>0</v>
      </c>
      <c r="G7" s="55">
        <f>E7*F7</f>
        <v>0</v>
      </c>
    </row>
    <row r="8" spans="1:7" x14ac:dyDescent="0.25">
      <c r="B8" s="39"/>
      <c r="C8" s="129" t="s">
        <v>69</v>
      </c>
      <c r="D8" s="37" t="s">
        <v>8</v>
      </c>
      <c r="E8" s="14">
        <v>4</v>
      </c>
      <c r="F8" s="54">
        <v>0</v>
      </c>
      <c r="G8" s="55">
        <f t="shared" ref="G8:G20" si="0">E8*F8</f>
        <v>0</v>
      </c>
    </row>
    <row r="9" spans="1:7" x14ac:dyDescent="0.25">
      <c r="B9" s="39"/>
      <c r="C9" s="159" t="s">
        <v>128</v>
      </c>
      <c r="D9" s="37" t="s">
        <v>8</v>
      </c>
      <c r="E9" s="14">
        <v>1</v>
      </c>
      <c r="F9" s="54">
        <v>0</v>
      </c>
      <c r="G9" s="55">
        <f t="shared" si="0"/>
        <v>0</v>
      </c>
    </row>
    <row r="10" spans="1:7" x14ac:dyDescent="0.25">
      <c r="B10" s="39"/>
      <c r="C10" s="17" t="s">
        <v>28</v>
      </c>
      <c r="D10" s="37" t="s">
        <v>8</v>
      </c>
      <c r="E10" s="14">
        <v>1</v>
      </c>
      <c r="F10" s="54">
        <v>0</v>
      </c>
      <c r="G10" s="55">
        <f t="shared" ref="G10" si="1">E10*F10</f>
        <v>0</v>
      </c>
    </row>
    <row r="11" spans="1:7" x14ac:dyDescent="0.25">
      <c r="B11" s="39"/>
      <c r="C11" s="17" t="s">
        <v>32</v>
      </c>
      <c r="D11" s="75" t="s">
        <v>8</v>
      </c>
      <c r="E11" s="14">
        <v>1</v>
      </c>
      <c r="F11" s="54">
        <v>0</v>
      </c>
      <c r="G11" s="55">
        <f t="shared" ref="G11" si="2">E11*F11</f>
        <v>0</v>
      </c>
    </row>
    <row r="12" spans="1:7" x14ac:dyDescent="0.25">
      <c r="B12" s="39"/>
      <c r="C12" s="17" t="s">
        <v>129</v>
      </c>
      <c r="D12" s="37" t="s">
        <v>8</v>
      </c>
      <c r="E12" s="14">
        <v>1</v>
      </c>
      <c r="F12" s="54">
        <v>0</v>
      </c>
      <c r="G12" s="55">
        <f t="shared" si="0"/>
        <v>0</v>
      </c>
    </row>
    <row r="13" spans="1:7" x14ac:dyDescent="0.25">
      <c r="B13" s="39"/>
      <c r="C13" s="17" t="s">
        <v>130</v>
      </c>
      <c r="D13" s="75" t="s">
        <v>8</v>
      </c>
      <c r="E13" s="14">
        <v>1</v>
      </c>
      <c r="F13" s="54">
        <v>0</v>
      </c>
      <c r="G13" s="55">
        <f t="shared" si="0"/>
        <v>0</v>
      </c>
    </row>
    <row r="14" spans="1:7" x14ac:dyDescent="0.25">
      <c r="B14" s="39"/>
      <c r="C14" s="17" t="s">
        <v>131</v>
      </c>
      <c r="D14" s="75" t="s">
        <v>8</v>
      </c>
      <c r="E14" s="14">
        <v>1</v>
      </c>
      <c r="F14" s="54">
        <v>0</v>
      </c>
      <c r="G14" s="55">
        <f t="shared" ref="G14" si="3">E14*F14</f>
        <v>0</v>
      </c>
    </row>
    <row r="15" spans="1:7" x14ac:dyDescent="0.25">
      <c r="B15" s="39"/>
      <c r="C15" s="17" t="s">
        <v>126</v>
      </c>
      <c r="D15" s="75" t="s">
        <v>8</v>
      </c>
      <c r="E15" s="14">
        <v>1</v>
      </c>
      <c r="F15" s="54">
        <v>0</v>
      </c>
      <c r="G15" s="55">
        <f t="shared" si="0"/>
        <v>0</v>
      </c>
    </row>
    <row r="16" spans="1:7" x14ac:dyDescent="0.25">
      <c r="B16" s="39"/>
      <c r="C16" s="159" t="s">
        <v>132</v>
      </c>
      <c r="D16" s="158" t="s">
        <v>8</v>
      </c>
      <c r="E16" s="14">
        <v>2</v>
      </c>
      <c r="F16" s="54">
        <v>0</v>
      </c>
      <c r="G16" s="55">
        <f t="shared" si="0"/>
        <v>0</v>
      </c>
    </row>
    <row r="17" spans="2:7" x14ac:dyDescent="0.25">
      <c r="B17" s="39"/>
      <c r="C17" s="159" t="s">
        <v>133</v>
      </c>
      <c r="D17" s="158" t="s">
        <v>8</v>
      </c>
      <c r="E17" s="14">
        <v>1</v>
      </c>
      <c r="F17" s="54">
        <v>0</v>
      </c>
      <c r="G17" s="55">
        <f t="shared" si="0"/>
        <v>0</v>
      </c>
    </row>
    <row r="18" spans="2:7" x14ac:dyDescent="0.25">
      <c r="B18" s="39"/>
      <c r="C18" s="159" t="s">
        <v>134</v>
      </c>
      <c r="D18" s="158" t="s">
        <v>8</v>
      </c>
      <c r="E18" s="14">
        <v>1</v>
      </c>
      <c r="F18" s="54">
        <v>0</v>
      </c>
      <c r="G18" s="55">
        <f t="shared" si="0"/>
        <v>0</v>
      </c>
    </row>
    <row r="19" spans="2:7" x14ac:dyDescent="0.25">
      <c r="B19" s="39"/>
      <c r="C19" s="111" t="s">
        <v>15</v>
      </c>
      <c r="D19" s="28" t="s">
        <v>8</v>
      </c>
      <c r="E19" s="9">
        <v>4</v>
      </c>
      <c r="F19" s="54">
        <v>0</v>
      </c>
      <c r="G19" s="55">
        <f t="shared" si="0"/>
        <v>0</v>
      </c>
    </row>
    <row r="20" spans="2:7" ht="15.75" thickBot="1" x14ac:dyDescent="0.3">
      <c r="B20" s="79"/>
      <c r="C20" s="18" t="s">
        <v>40</v>
      </c>
      <c r="D20" s="96" t="s">
        <v>8</v>
      </c>
      <c r="E20" s="10">
        <v>4</v>
      </c>
      <c r="F20" s="56">
        <v>0</v>
      </c>
      <c r="G20" s="57">
        <f t="shared" si="0"/>
        <v>0</v>
      </c>
    </row>
    <row r="21" spans="2:7" x14ac:dyDescent="0.25">
      <c r="B21" s="36"/>
      <c r="C21" s="15" t="s">
        <v>18</v>
      </c>
      <c r="D21" s="37"/>
      <c r="E21" s="9"/>
      <c r="F21" s="54"/>
      <c r="G21" s="55"/>
    </row>
    <row r="22" spans="2:7" ht="30.75" thickBot="1" x14ac:dyDescent="0.3">
      <c r="B22" s="40"/>
      <c r="C22" s="20" t="s">
        <v>19</v>
      </c>
      <c r="D22" s="153" t="s">
        <v>21</v>
      </c>
      <c r="E22" s="10">
        <v>126.81</v>
      </c>
      <c r="F22" s="56">
        <v>0</v>
      </c>
      <c r="G22" s="57">
        <f>E22*F22</f>
        <v>0</v>
      </c>
    </row>
    <row r="23" spans="2:7" ht="15.75" thickBot="1" x14ac:dyDescent="0.3">
      <c r="B23" s="19"/>
      <c r="C23" s="19"/>
      <c r="D23" s="42"/>
      <c r="E23" s="5"/>
      <c r="F23" s="58"/>
      <c r="G23" s="59"/>
    </row>
    <row r="24" spans="2:7" x14ac:dyDescent="0.25">
      <c r="B24" s="77"/>
      <c r="C24" s="30" t="s">
        <v>60</v>
      </c>
      <c r="D24" s="80"/>
      <c r="E24" s="81"/>
      <c r="F24" s="63"/>
      <c r="G24" s="61"/>
    </row>
    <row r="25" spans="2:7" x14ac:dyDescent="0.25">
      <c r="B25" s="78"/>
      <c r="C25" s="75" t="s">
        <v>35</v>
      </c>
      <c r="D25" s="75"/>
      <c r="E25" s="74"/>
      <c r="F25" s="54"/>
      <c r="G25" s="55"/>
    </row>
    <row r="26" spans="2:7" x14ac:dyDescent="0.25">
      <c r="B26" s="78"/>
      <c r="C26" s="17" t="s">
        <v>38</v>
      </c>
      <c r="D26" s="75" t="s">
        <v>36</v>
      </c>
      <c r="E26" s="107">
        <v>5</v>
      </c>
      <c r="F26" s="54">
        <v>0</v>
      </c>
      <c r="G26" s="55">
        <f t="shared" ref="G26:G38" si="4">E26*F26</f>
        <v>0</v>
      </c>
    </row>
    <row r="27" spans="2:7" x14ac:dyDescent="0.25">
      <c r="B27" s="78"/>
      <c r="C27" s="108" t="s">
        <v>44</v>
      </c>
      <c r="D27" s="75" t="s">
        <v>36</v>
      </c>
      <c r="E27" s="107">
        <v>0</v>
      </c>
      <c r="F27" s="54">
        <v>0</v>
      </c>
      <c r="G27" s="55">
        <f t="shared" si="4"/>
        <v>0</v>
      </c>
    </row>
    <row r="28" spans="2:7" s="133" customFormat="1" x14ac:dyDescent="0.25">
      <c r="B28" s="132"/>
      <c r="C28" s="17" t="s">
        <v>45</v>
      </c>
      <c r="D28" s="131" t="s">
        <v>36</v>
      </c>
      <c r="E28" s="134">
        <v>1</v>
      </c>
      <c r="F28" s="54">
        <v>0</v>
      </c>
      <c r="G28" s="55">
        <f t="shared" si="4"/>
        <v>0</v>
      </c>
    </row>
    <row r="29" spans="2:7" x14ac:dyDescent="0.25">
      <c r="B29" s="78"/>
      <c r="C29" s="17" t="s">
        <v>39</v>
      </c>
      <c r="D29" s="93" t="s">
        <v>8</v>
      </c>
      <c r="E29" s="9">
        <v>2</v>
      </c>
      <c r="F29" s="54">
        <v>0</v>
      </c>
      <c r="G29" s="55">
        <f t="shared" si="4"/>
        <v>0</v>
      </c>
    </row>
    <row r="30" spans="2:7" ht="15.75" thickBot="1" x14ac:dyDescent="0.3">
      <c r="B30" s="79"/>
      <c r="C30" s="18" t="s">
        <v>40</v>
      </c>
      <c r="D30" s="96" t="s">
        <v>8</v>
      </c>
      <c r="E30" s="10">
        <v>3</v>
      </c>
      <c r="F30" s="56">
        <v>0</v>
      </c>
      <c r="G30" s="57">
        <f t="shared" si="4"/>
        <v>0</v>
      </c>
    </row>
    <row r="31" spans="2:7" ht="15.75" thickBot="1" x14ac:dyDescent="0.3">
      <c r="F31" s="91"/>
      <c r="G31" s="92"/>
    </row>
    <row r="32" spans="2:7" x14ac:dyDescent="0.25">
      <c r="B32" s="77"/>
      <c r="C32" s="30" t="s">
        <v>61</v>
      </c>
      <c r="D32" s="80"/>
      <c r="E32" s="81"/>
      <c r="F32" s="63"/>
      <c r="G32" s="61"/>
    </row>
    <row r="33" spans="1:9" x14ac:dyDescent="0.25">
      <c r="B33" s="78"/>
      <c r="C33" s="75" t="s">
        <v>35</v>
      </c>
      <c r="D33" s="75"/>
      <c r="E33" s="74"/>
      <c r="F33" s="54"/>
      <c r="G33" s="55"/>
    </row>
    <row r="34" spans="1:9" x14ac:dyDescent="0.25">
      <c r="B34" s="78"/>
      <c r="C34" s="17" t="s">
        <v>38</v>
      </c>
      <c r="D34" s="75" t="s">
        <v>36</v>
      </c>
      <c r="E34" s="107">
        <v>5</v>
      </c>
      <c r="F34" s="54">
        <v>0</v>
      </c>
      <c r="G34" s="55">
        <f t="shared" si="4"/>
        <v>0</v>
      </c>
    </row>
    <row r="35" spans="1:9" x14ac:dyDescent="0.25">
      <c r="B35" s="78"/>
      <c r="C35" s="108" t="s">
        <v>44</v>
      </c>
      <c r="D35" s="75" t="s">
        <v>36</v>
      </c>
      <c r="E35" s="107">
        <v>0</v>
      </c>
      <c r="F35" s="54">
        <v>0</v>
      </c>
      <c r="G35" s="55">
        <f t="shared" si="4"/>
        <v>0</v>
      </c>
    </row>
    <row r="36" spans="1:9" s="133" customFormat="1" ht="16.899999999999999" customHeight="1" x14ac:dyDescent="0.25">
      <c r="B36" s="132"/>
      <c r="C36" s="17" t="s">
        <v>45</v>
      </c>
      <c r="D36" s="131" t="s">
        <v>36</v>
      </c>
      <c r="E36" s="134">
        <v>1</v>
      </c>
      <c r="F36" s="54">
        <v>0</v>
      </c>
      <c r="G36" s="55">
        <f t="shared" si="4"/>
        <v>0</v>
      </c>
    </row>
    <row r="37" spans="1:9" x14ac:dyDescent="0.25">
      <c r="B37" s="78"/>
      <c r="C37" s="17" t="s">
        <v>39</v>
      </c>
      <c r="D37" s="93" t="s">
        <v>8</v>
      </c>
      <c r="E37" s="9">
        <v>2</v>
      </c>
      <c r="F37" s="54">
        <v>0</v>
      </c>
      <c r="G37" s="55">
        <f t="shared" si="4"/>
        <v>0</v>
      </c>
    </row>
    <row r="38" spans="1:9" ht="15.75" thickBot="1" x14ac:dyDescent="0.3">
      <c r="B38" s="79"/>
      <c r="C38" s="18" t="s">
        <v>40</v>
      </c>
      <c r="D38" s="96" t="s">
        <v>8</v>
      </c>
      <c r="E38" s="10">
        <v>3</v>
      </c>
      <c r="F38" s="56">
        <v>0</v>
      </c>
      <c r="G38" s="57">
        <f t="shared" si="4"/>
        <v>0</v>
      </c>
    </row>
    <row r="39" spans="1:9" s="19" customFormat="1" ht="15.75" thickBot="1" x14ac:dyDescent="0.3"/>
    <row r="40" spans="1:9" s="19" customFormat="1" x14ac:dyDescent="0.25">
      <c r="B40" s="34"/>
      <c r="C40" s="30" t="s">
        <v>10</v>
      </c>
      <c r="D40" s="35"/>
      <c r="E40" s="12"/>
      <c r="F40" s="60"/>
      <c r="G40" s="61"/>
    </row>
    <row r="41" spans="1:9" ht="75" x14ac:dyDescent="0.25">
      <c r="B41" s="27"/>
      <c r="C41" s="16" t="s">
        <v>23</v>
      </c>
      <c r="D41" s="28" t="s">
        <v>1</v>
      </c>
      <c r="E41" s="11">
        <v>1</v>
      </c>
      <c r="F41" s="54">
        <v>0</v>
      </c>
      <c r="G41" s="55">
        <f>E41*F41</f>
        <v>0</v>
      </c>
    </row>
    <row r="42" spans="1:9" ht="30.75" thickBot="1" x14ac:dyDescent="0.3">
      <c r="B42" s="43"/>
      <c r="C42" s="20" t="s">
        <v>25</v>
      </c>
      <c r="D42" s="44" t="s">
        <v>13</v>
      </c>
      <c r="E42" s="13">
        <v>1</v>
      </c>
      <c r="F42" s="56">
        <v>0</v>
      </c>
      <c r="G42" s="57">
        <f>E42*F42</f>
        <v>0</v>
      </c>
    </row>
    <row r="43" spans="1:9" ht="15.75" thickBot="1" x14ac:dyDescent="0.3">
      <c r="B43" s="19"/>
      <c r="C43" s="19"/>
      <c r="D43" s="45"/>
      <c r="E43" s="6"/>
      <c r="F43" s="62"/>
      <c r="G43" s="59"/>
    </row>
    <row r="44" spans="1:9" x14ac:dyDescent="0.25">
      <c r="A44" s="76"/>
      <c r="B44" s="46"/>
      <c r="C44" s="32" t="s">
        <v>9</v>
      </c>
      <c r="D44" s="35"/>
      <c r="E44" s="12"/>
      <c r="F44" s="63"/>
      <c r="G44" s="61"/>
    </row>
    <row r="45" spans="1:9" ht="15.75" thickBot="1" x14ac:dyDescent="0.3">
      <c r="A45" s="76"/>
      <c r="B45" s="47"/>
      <c r="C45" s="126" t="s">
        <v>62</v>
      </c>
      <c r="D45" s="109" t="s">
        <v>13</v>
      </c>
      <c r="E45" s="10">
        <v>1</v>
      </c>
      <c r="F45" s="56">
        <v>0</v>
      </c>
      <c r="G45" s="57">
        <f>E45*F45</f>
        <v>0</v>
      </c>
    </row>
    <row r="46" spans="1:9" ht="15.75" thickBot="1" x14ac:dyDescent="0.3">
      <c r="A46" s="169"/>
      <c r="B46" s="19"/>
      <c r="C46" s="19"/>
      <c r="D46" s="42"/>
      <c r="E46" s="5"/>
      <c r="F46" s="64"/>
      <c r="G46" s="59"/>
    </row>
    <row r="47" spans="1:9" x14ac:dyDescent="0.25">
      <c r="A47" s="169"/>
      <c r="B47" s="34"/>
      <c r="C47" s="30" t="s">
        <v>53</v>
      </c>
      <c r="D47" s="35"/>
      <c r="E47" s="12"/>
      <c r="F47" s="63"/>
      <c r="G47" s="61"/>
    </row>
    <row r="48" spans="1:9" x14ac:dyDescent="0.25">
      <c r="A48" s="76"/>
      <c r="B48" s="27"/>
      <c r="C48" s="90" t="s">
        <v>42</v>
      </c>
      <c r="D48" s="37" t="s">
        <v>2</v>
      </c>
      <c r="E48" s="9">
        <v>151.44999999999999</v>
      </c>
      <c r="F48" s="54">
        <v>0</v>
      </c>
      <c r="G48" s="55">
        <f t="shared" ref="G48:G60" si="5">E48*F48</f>
        <v>0</v>
      </c>
      <c r="I48">
        <f>O54*1+O55*1.5</f>
        <v>151.45500000000001</v>
      </c>
    </row>
    <row r="49" spans="1:15" ht="30" x14ac:dyDescent="0.25">
      <c r="A49" s="76"/>
      <c r="B49" s="27"/>
      <c r="C49" s="124" t="s">
        <v>59</v>
      </c>
      <c r="D49" s="37" t="s">
        <v>2</v>
      </c>
      <c r="E49" s="9">
        <v>151.44999999999999</v>
      </c>
      <c r="F49" s="54">
        <v>0</v>
      </c>
      <c r="G49" s="55">
        <f t="shared" ref="G49" si="6">E49*F49</f>
        <v>0</v>
      </c>
      <c r="I49">
        <f>I48</f>
        <v>151.45500000000001</v>
      </c>
    </row>
    <row r="50" spans="1:15" x14ac:dyDescent="0.25">
      <c r="A50" s="76"/>
      <c r="B50" s="27"/>
      <c r="C50" s="124" t="s">
        <v>58</v>
      </c>
      <c r="D50" s="37" t="s">
        <v>2</v>
      </c>
      <c r="E50" s="9">
        <v>30.291000000000004</v>
      </c>
      <c r="F50" s="54">
        <v>0</v>
      </c>
      <c r="G50" s="55">
        <f t="shared" ref="G50" si="7">E50*F50</f>
        <v>0</v>
      </c>
      <c r="I50">
        <f>I48*0.2</f>
        <v>30.291000000000004</v>
      </c>
    </row>
    <row r="51" spans="1:15" ht="30" x14ac:dyDescent="0.25">
      <c r="A51" s="76"/>
      <c r="B51" s="27"/>
      <c r="C51" s="122" t="s">
        <v>54</v>
      </c>
      <c r="D51" s="48" t="s">
        <v>5</v>
      </c>
      <c r="E51" s="9">
        <v>30.89</v>
      </c>
      <c r="F51" s="54">
        <v>0</v>
      </c>
      <c r="G51" s="55">
        <f t="shared" si="5"/>
        <v>0</v>
      </c>
      <c r="I51">
        <f>(O54*0.9*0.4+O55*1.4*0.7)/2</f>
        <v>30.8765</v>
      </c>
    </row>
    <row r="52" spans="1:15" x14ac:dyDescent="0.25">
      <c r="A52" s="76"/>
      <c r="B52" s="27"/>
      <c r="C52" s="122" t="s">
        <v>63</v>
      </c>
      <c r="D52" s="48" t="s">
        <v>5</v>
      </c>
      <c r="E52" s="9">
        <v>30.89</v>
      </c>
      <c r="F52" s="54">
        <v>0</v>
      </c>
      <c r="G52" s="55">
        <f t="shared" ref="G52:G53" si="8">E52*F52</f>
        <v>0</v>
      </c>
      <c r="I52">
        <f>I51</f>
        <v>30.8765</v>
      </c>
      <c r="M52" t="s">
        <v>136</v>
      </c>
      <c r="O52">
        <v>14</v>
      </c>
    </row>
    <row r="53" spans="1:15" x14ac:dyDescent="0.25">
      <c r="A53" s="76"/>
      <c r="B53" s="27"/>
      <c r="C53" s="122" t="s">
        <v>56</v>
      </c>
      <c r="D53" s="123" t="s">
        <v>21</v>
      </c>
      <c r="E53" s="9">
        <v>143.27000000000001</v>
      </c>
      <c r="F53" s="54">
        <v>0</v>
      </c>
      <c r="G53" s="55">
        <f t="shared" si="8"/>
        <v>0</v>
      </c>
      <c r="I53">
        <f>O54+O55</f>
        <v>143.24</v>
      </c>
      <c r="M53" t="s">
        <v>137</v>
      </c>
      <c r="O53">
        <v>94</v>
      </c>
    </row>
    <row r="54" spans="1:15" ht="30" x14ac:dyDescent="0.25">
      <c r="A54" s="76"/>
      <c r="B54" s="27"/>
      <c r="C54" s="21" t="s">
        <v>17</v>
      </c>
      <c r="D54" s="48" t="s">
        <v>7</v>
      </c>
      <c r="E54" s="9">
        <v>61.78</v>
      </c>
      <c r="F54" s="54">
        <v>0</v>
      </c>
      <c r="G54" s="55">
        <f t="shared" si="5"/>
        <v>0</v>
      </c>
      <c r="I54">
        <f>I51*2</f>
        <v>61.753</v>
      </c>
      <c r="M54" t="s">
        <v>138</v>
      </c>
      <c r="O54">
        <v>126.81</v>
      </c>
    </row>
    <row r="55" spans="1:15" ht="30" x14ac:dyDescent="0.25">
      <c r="A55" s="76"/>
      <c r="B55" s="27"/>
      <c r="C55" s="97" t="s">
        <v>41</v>
      </c>
      <c r="D55" s="48" t="s">
        <v>7</v>
      </c>
      <c r="E55" s="9">
        <v>67.959999999999994</v>
      </c>
      <c r="F55" s="54">
        <v>0</v>
      </c>
      <c r="G55" s="55">
        <f t="shared" si="5"/>
        <v>0</v>
      </c>
      <c r="I55">
        <f>I51*2.2</f>
        <v>67.928300000000007</v>
      </c>
      <c r="M55" t="s">
        <v>139</v>
      </c>
      <c r="O55">
        <v>16.43</v>
      </c>
    </row>
    <row r="56" spans="1:15" x14ac:dyDescent="0.25">
      <c r="A56" s="76"/>
      <c r="B56" s="36"/>
      <c r="C56" s="31" t="s">
        <v>6</v>
      </c>
      <c r="D56" s="37"/>
      <c r="E56" s="9"/>
      <c r="F56" s="54"/>
      <c r="G56" s="55"/>
    </row>
    <row r="57" spans="1:15" ht="30" x14ac:dyDescent="0.25">
      <c r="A57" s="76"/>
      <c r="B57" s="27"/>
      <c r="C57" s="122" t="s">
        <v>52</v>
      </c>
      <c r="D57" s="48" t="s">
        <v>5</v>
      </c>
      <c r="E57" s="9">
        <v>51.86</v>
      </c>
      <c r="F57" s="54">
        <v>0</v>
      </c>
      <c r="G57" s="55">
        <f t="shared" si="5"/>
        <v>0</v>
      </c>
      <c r="I57">
        <f>(I51*2)-E58</f>
        <v>51.832999999999998</v>
      </c>
    </row>
    <row r="58" spans="1:15" x14ac:dyDescent="0.25">
      <c r="B58" s="27"/>
      <c r="C58" s="120" t="s">
        <v>49</v>
      </c>
      <c r="D58" s="48" t="s">
        <v>5</v>
      </c>
      <c r="E58" s="9">
        <v>9.92</v>
      </c>
      <c r="F58" s="54">
        <v>0</v>
      </c>
      <c r="G58" s="55">
        <f t="shared" si="5"/>
        <v>0</v>
      </c>
      <c r="I58">
        <f>0.036*O53+0.462*O52</f>
        <v>9.8520000000000003</v>
      </c>
    </row>
    <row r="59" spans="1:15" x14ac:dyDescent="0.25">
      <c r="B59" s="27"/>
      <c r="C59" s="21" t="s">
        <v>14</v>
      </c>
      <c r="D59" s="48" t="s">
        <v>2</v>
      </c>
      <c r="E59" s="9">
        <v>79.400000000000006</v>
      </c>
      <c r="F59" s="54">
        <v>0</v>
      </c>
      <c r="G59" s="55">
        <f t="shared" si="5"/>
        <v>0</v>
      </c>
      <c r="I59">
        <f>0.48*O53+2.38*O52</f>
        <v>78.44</v>
      </c>
    </row>
    <row r="60" spans="1:15" ht="15.75" thickBot="1" x14ac:dyDescent="0.3">
      <c r="B60" s="43"/>
      <c r="C60" s="22" t="s">
        <v>4</v>
      </c>
      <c r="D60" s="49" t="s">
        <v>2</v>
      </c>
      <c r="E60" s="10">
        <v>79.400000000000006</v>
      </c>
      <c r="F60" s="56">
        <v>0</v>
      </c>
      <c r="G60" s="57">
        <f t="shared" si="5"/>
        <v>0</v>
      </c>
      <c r="I60">
        <f>I59</f>
        <v>78.44</v>
      </c>
    </row>
    <row r="61" spans="1:15" ht="15.75" thickBot="1" x14ac:dyDescent="0.3">
      <c r="B61" s="50"/>
      <c r="C61" s="51"/>
      <c r="D61" s="52"/>
      <c r="E61" s="5"/>
      <c r="F61" s="64"/>
      <c r="G61" s="59"/>
    </row>
    <row r="62" spans="1:15" x14ac:dyDescent="0.25">
      <c r="B62" s="34"/>
      <c r="C62" s="29" t="s">
        <v>3</v>
      </c>
      <c r="D62" s="35"/>
      <c r="E62" s="12"/>
      <c r="F62" s="63"/>
      <c r="G62" s="61"/>
    </row>
    <row r="63" spans="1:15" ht="15.75" thickBot="1" x14ac:dyDescent="0.3">
      <c r="B63" s="40"/>
      <c r="C63" s="67" t="s">
        <v>16</v>
      </c>
      <c r="D63" s="41" t="s">
        <v>13</v>
      </c>
      <c r="E63" s="10">
        <v>1</v>
      </c>
      <c r="F63" s="56">
        <v>0</v>
      </c>
      <c r="G63" s="57">
        <f t="shared" ref="G63" si="9">E63*F63</f>
        <v>0</v>
      </c>
    </row>
    <row r="64" spans="1:15" ht="15.75" thickBot="1" x14ac:dyDescent="0.3"/>
    <row r="65" spans="2:7" ht="15.75" thickBot="1" x14ac:dyDescent="0.3">
      <c r="B65" s="23"/>
      <c r="C65" s="24"/>
      <c r="D65" s="53"/>
      <c r="E65" s="25" t="s">
        <v>0</v>
      </c>
      <c r="F65" s="65"/>
      <c r="G65" s="66">
        <f>SUM(G3:G63)</f>
        <v>0</v>
      </c>
    </row>
  </sheetData>
  <mergeCells count="1">
    <mergeCell ref="A46:A47"/>
  </mergeCells>
  <pageMargins left="0.7" right="0.7" top="0.78740157499999996" bottom="0.78740157499999996" header="0.3" footer="0.3"/>
  <pageSetup paperSize="9" scale="9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I63"/>
  <sheetViews>
    <sheetView topLeftCell="A37" workbookViewId="0">
      <selection activeCell="G63" sqref="G63"/>
    </sheetView>
  </sheetViews>
  <sheetFormatPr defaultRowHeight="15" x14ac:dyDescent="0.25"/>
  <cols>
    <col min="1" max="1" width="5.5703125" customWidth="1"/>
    <col min="2" max="2" width="11.28515625" bestFit="1" customWidth="1"/>
    <col min="3" max="3" width="58.140625" style="4" customWidth="1"/>
    <col min="4" max="4" width="12.85546875" style="3" customWidth="1"/>
    <col min="5" max="5" width="15.140625" customWidth="1"/>
    <col min="6" max="6" width="16.42578125" style="2" customWidth="1"/>
    <col min="7" max="7" width="13.140625" style="1" customWidth="1"/>
  </cols>
  <sheetData>
    <row r="2" spans="1:7" ht="21" x14ac:dyDescent="0.35">
      <c r="C2" s="8" t="s">
        <v>96</v>
      </c>
    </row>
    <row r="3" spans="1:7" ht="15.75" thickBot="1" x14ac:dyDescent="0.3"/>
    <row r="4" spans="1:7" ht="30" x14ac:dyDescent="0.25">
      <c r="A4" s="7"/>
      <c r="B4" s="34"/>
      <c r="C4" s="33" t="s">
        <v>24</v>
      </c>
      <c r="D4" s="69" t="s">
        <v>12</v>
      </c>
      <c r="E4" s="68" t="s">
        <v>11</v>
      </c>
      <c r="F4" s="72" t="s">
        <v>26</v>
      </c>
      <c r="G4" s="73" t="s">
        <v>27</v>
      </c>
    </row>
    <row r="5" spans="1:7" x14ac:dyDescent="0.25">
      <c r="A5" s="7"/>
      <c r="B5" s="36"/>
      <c r="C5" s="15" t="s">
        <v>20</v>
      </c>
      <c r="D5" s="37"/>
      <c r="E5" s="16"/>
      <c r="F5" s="26"/>
      <c r="G5" s="38"/>
    </row>
    <row r="6" spans="1:7" ht="30" x14ac:dyDescent="0.25">
      <c r="B6" s="39"/>
      <c r="C6" s="16" t="s">
        <v>22</v>
      </c>
      <c r="D6" s="37" t="s">
        <v>8</v>
      </c>
      <c r="E6" s="14">
        <v>12</v>
      </c>
      <c r="F6" s="54">
        <v>0</v>
      </c>
      <c r="G6" s="55">
        <f>E6*F6</f>
        <v>0</v>
      </c>
    </row>
    <row r="7" spans="1:7" x14ac:dyDescent="0.25">
      <c r="B7" s="39"/>
      <c r="C7" s="149" t="s">
        <v>87</v>
      </c>
      <c r="D7" s="75" t="s">
        <v>8</v>
      </c>
      <c r="E7" s="14">
        <v>2</v>
      </c>
      <c r="F7" s="54">
        <v>0</v>
      </c>
      <c r="G7" s="55">
        <f>E7*F7</f>
        <v>0</v>
      </c>
    </row>
    <row r="8" spans="1:7" x14ac:dyDescent="0.25">
      <c r="B8" s="39"/>
      <c r="C8" s="149" t="s">
        <v>86</v>
      </c>
      <c r="D8" s="37" t="s">
        <v>8</v>
      </c>
      <c r="E8" s="14">
        <v>6</v>
      </c>
      <c r="F8" s="54">
        <v>0</v>
      </c>
      <c r="G8" s="55">
        <f t="shared" ref="G8:G15" si="0">E8*F8</f>
        <v>0</v>
      </c>
    </row>
    <row r="9" spans="1:7" ht="30" x14ac:dyDescent="0.25">
      <c r="B9" s="39"/>
      <c r="C9" s="166" t="s">
        <v>151</v>
      </c>
      <c r="D9" s="167" t="s">
        <v>8</v>
      </c>
      <c r="E9" s="14">
        <v>1</v>
      </c>
      <c r="F9" s="54">
        <v>0</v>
      </c>
      <c r="G9" s="55">
        <f t="shared" si="0"/>
        <v>0</v>
      </c>
    </row>
    <row r="10" spans="1:7" x14ac:dyDescent="0.25">
      <c r="B10" s="39"/>
      <c r="C10" s="74" t="s">
        <v>34</v>
      </c>
      <c r="D10" s="37" t="s">
        <v>8</v>
      </c>
      <c r="E10" s="14">
        <v>2</v>
      </c>
      <c r="F10" s="54">
        <v>0</v>
      </c>
      <c r="G10" s="55">
        <f t="shared" si="0"/>
        <v>0</v>
      </c>
    </row>
    <row r="11" spans="1:7" x14ac:dyDescent="0.25">
      <c r="B11" s="39"/>
      <c r="C11" s="17" t="s">
        <v>29</v>
      </c>
      <c r="D11" s="75" t="s">
        <v>8</v>
      </c>
      <c r="E11" s="14">
        <v>1</v>
      </c>
      <c r="F11" s="54">
        <v>0</v>
      </c>
      <c r="G11" s="55">
        <f t="shared" si="0"/>
        <v>0</v>
      </c>
    </row>
    <row r="12" spans="1:7" x14ac:dyDescent="0.25">
      <c r="B12" s="39"/>
      <c r="C12" s="17" t="s">
        <v>28</v>
      </c>
      <c r="D12" s="75" t="s">
        <v>8</v>
      </c>
      <c r="E12" s="14">
        <v>1</v>
      </c>
      <c r="F12" s="54">
        <v>0</v>
      </c>
      <c r="G12" s="55">
        <f t="shared" si="0"/>
        <v>0</v>
      </c>
    </row>
    <row r="13" spans="1:7" x14ac:dyDescent="0.25">
      <c r="B13" s="39"/>
      <c r="C13" s="17" t="s">
        <v>135</v>
      </c>
      <c r="D13" s="158" t="s">
        <v>8</v>
      </c>
      <c r="E13" s="14">
        <v>1</v>
      </c>
      <c r="F13" s="54">
        <v>0</v>
      </c>
      <c r="G13" s="55">
        <f t="shared" si="0"/>
        <v>0</v>
      </c>
    </row>
    <row r="14" spans="1:7" x14ac:dyDescent="0.25">
      <c r="B14" s="39"/>
      <c r="C14" s="111" t="s">
        <v>15</v>
      </c>
      <c r="D14" s="28" t="s">
        <v>8</v>
      </c>
      <c r="E14" s="9">
        <v>2</v>
      </c>
      <c r="F14" s="54">
        <v>0</v>
      </c>
      <c r="G14" s="55">
        <f t="shared" si="0"/>
        <v>0</v>
      </c>
    </row>
    <row r="15" spans="1:7" ht="15.75" thickBot="1" x14ac:dyDescent="0.3">
      <c r="B15" s="79"/>
      <c r="C15" s="18" t="s">
        <v>40</v>
      </c>
      <c r="D15" s="96" t="s">
        <v>8</v>
      </c>
      <c r="E15" s="10">
        <v>2</v>
      </c>
      <c r="F15" s="56">
        <v>0</v>
      </c>
      <c r="G15" s="57">
        <f t="shared" si="0"/>
        <v>0</v>
      </c>
    </row>
    <row r="16" spans="1:7" x14ac:dyDescent="0.25">
      <c r="B16" s="36"/>
      <c r="C16" s="15" t="s">
        <v>18</v>
      </c>
      <c r="D16" s="37"/>
      <c r="E16" s="9"/>
      <c r="F16" s="54"/>
      <c r="G16" s="55"/>
    </row>
    <row r="17" spans="2:9" ht="30.75" thickBot="1" x14ac:dyDescent="0.3">
      <c r="B17" s="40"/>
      <c r="C17" s="20" t="s">
        <v>19</v>
      </c>
      <c r="D17" s="41" t="s">
        <v>21</v>
      </c>
      <c r="E17" s="10">
        <v>125.74</v>
      </c>
      <c r="F17" s="56">
        <v>0</v>
      </c>
      <c r="G17" s="57">
        <f>E17*F17</f>
        <v>0</v>
      </c>
    </row>
    <row r="18" spans="2:9" ht="15.75" thickBot="1" x14ac:dyDescent="0.3">
      <c r="B18" s="19"/>
      <c r="C18" s="19"/>
      <c r="D18" s="42"/>
      <c r="E18" s="5"/>
      <c r="F18" s="58"/>
      <c r="G18" s="59"/>
    </row>
    <row r="19" spans="2:9" x14ac:dyDescent="0.25">
      <c r="B19" s="77"/>
      <c r="C19" s="30" t="s">
        <v>150</v>
      </c>
      <c r="D19" s="80"/>
      <c r="E19" s="81"/>
      <c r="F19" s="63"/>
      <c r="G19" s="61"/>
    </row>
    <row r="20" spans="2:9" x14ac:dyDescent="0.25">
      <c r="B20" s="78"/>
      <c r="C20" s="75" t="s">
        <v>35</v>
      </c>
      <c r="D20" s="75"/>
      <c r="E20" s="74"/>
      <c r="F20" s="54"/>
      <c r="G20" s="55"/>
    </row>
    <row r="21" spans="2:9" x14ac:dyDescent="0.25">
      <c r="B21" s="78"/>
      <c r="C21" s="17" t="s">
        <v>38</v>
      </c>
      <c r="D21" s="75" t="s">
        <v>36</v>
      </c>
      <c r="E21" s="107">
        <v>6</v>
      </c>
      <c r="F21" s="54">
        <v>0</v>
      </c>
      <c r="G21" s="55">
        <f t="shared" ref="G21:G33" si="1">E21*F21</f>
        <v>0</v>
      </c>
    </row>
    <row r="22" spans="2:9" x14ac:dyDescent="0.25">
      <c r="B22" s="78"/>
      <c r="C22" s="108" t="s">
        <v>44</v>
      </c>
      <c r="D22" s="75" t="s">
        <v>36</v>
      </c>
      <c r="E22" s="107">
        <v>0</v>
      </c>
      <c r="F22" s="54">
        <v>0</v>
      </c>
      <c r="G22" s="55">
        <f t="shared" si="1"/>
        <v>0</v>
      </c>
    </row>
    <row r="23" spans="2:9" s="133" customFormat="1" x14ac:dyDescent="0.25">
      <c r="B23" s="132"/>
      <c r="C23" s="17" t="s">
        <v>45</v>
      </c>
      <c r="D23" s="131" t="s">
        <v>36</v>
      </c>
      <c r="E23" s="134">
        <v>0</v>
      </c>
      <c r="F23" s="54">
        <v>0</v>
      </c>
      <c r="G23" s="55">
        <f t="shared" si="1"/>
        <v>0</v>
      </c>
      <c r="I23" s="150"/>
    </row>
    <row r="24" spans="2:9" x14ac:dyDescent="0.25">
      <c r="B24" s="78"/>
      <c r="C24" s="17" t="s">
        <v>39</v>
      </c>
      <c r="D24" s="93" t="s">
        <v>8</v>
      </c>
      <c r="E24" s="9">
        <v>3</v>
      </c>
      <c r="F24" s="54">
        <v>0</v>
      </c>
      <c r="G24" s="55">
        <f t="shared" si="1"/>
        <v>0</v>
      </c>
    </row>
    <row r="25" spans="2:9" ht="15.75" thickBot="1" x14ac:dyDescent="0.3">
      <c r="B25" s="79"/>
      <c r="C25" s="18" t="s">
        <v>40</v>
      </c>
      <c r="D25" s="96" t="s">
        <v>8</v>
      </c>
      <c r="E25" s="10">
        <v>3</v>
      </c>
      <c r="F25" s="56">
        <v>0</v>
      </c>
      <c r="G25" s="57">
        <f t="shared" si="1"/>
        <v>0</v>
      </c>
    </row>
    <row r="26" spans="2:9" ht="15.75" thickBot="1" x14ac:dyDescent="0.3">
      <c r="F26" s="91"/>
      <c r="G26" s="92"/>
    </row>
    <row r="27" spans="2:9" x14ac:dyDescent="0.25">
      <c r="B27" s="77"/>
      <c r="C27" s="30" t="s">
        <v>98</v>
      </c>
      <c r="D27" s="80"/>
      <c r="E27" s="81"/>
      <c r="F27" s="63"/>
      <c r="G27" s="61"/>
    </row>
    <row r="28" spans="2:9" x14ac:dyDescent="0.25">
      <c r="B28" s="78"/>
      <c r="C28" s="75" t="s">
        <v>35</v>
      </c>
      <c r="D28" s="75"/>
      <c r="E28" s="74"/>
      <c r="F28" s="54"/>
      <c r="G28" s="55"/>
    </row>
    <row r="29" spans="2:9" x14ac:dyDescent="0.25">
      <c r="B29" s="78"/>
      <c r="C29" s="17" t="s">
        <v>38</v>
      </c>
      <c r="D29" s="75" t="s">
        <v>36</v>
      </c>
      <c r="E29" s="107">
        <v>6</v>
      </c>
      <c r="F29" s="54">
        <v>0</v>
      </c>
      <c r="G29" s="55">
        <f t="shared" si="1"/>
        <v>0</v>
      </c>
    </row>
    <row r="30" spans="2:9" x14ac:dyDescent="0.25">
      <c r="B30" s="78"/>
      <c r="C30" s="108" t="s">
        <v>44</v>
      </c>
      <c r="D30" s="75" t="s">
        <v>36</v>
      </c>
      <c r="E30" s="107">
        <v>0</v>
      </c>
      <c r="F30" s="54">
        <v>0</v>
      </c>
      <c r="G30" s="55">
        <f t="shared" si="1"/>
        <v>0</v>
      </c>
    </row>
    <row r="31" spans="2:9" s="133" customFormat="1" ht="16.899999999999999" customHeight="1" x14ac:dyDescent="0.25">
      <c r="B31" s="132"/>
      <c r="C31" s="17" t="s">
        <v>45</v>
      </c>
      <c r="D31" s="131" t="s">
        <v>36</v>
      </c>
      <c r="E31" s="134">
        <v>0</v>
      </c>
      <c r="F31" s="54">
        <v>0</v>
      </c>
      <c r="G31" s="55">
        <f t="shared" si="1"/>
        <v>0</v>
      </c>
      <c r="I31" s="150"/>
    </row>
    <row r="32" spans="2:9" x14ac:dyDescent="0.25">
      <c r="B32" s="78"/>
      <c r="C32" s="17" t="s">
        <v>39</v>
      </c>
      <c r="D32" s="93" t="s">
        <v>8</v>
      </c>
      <c r="E32" s="9">
        <v>3</v>
      </c>
      <c r="F32" s="54">
        <v>0</v>
      </c>
      <c r="G32" s="55">
        <f t="shared" si="1"/>
        <v>0</v>
      </c>
    </row>
    <row r="33" spans="1:7" ht="15.75" thickBot="1" x14ac:dyDescent="0.3">
      <c r="B33" s="79"/>
      <c r="C33" s="18" t="s">
        <v>40</v>
      </c>
      <c r="D33" s="96" t="s">
        <v>8</v>
      </c>
      <c r="E33" s="10">
        <v>3</v>
      </c>
      <c r="F33" s="56">
        <v>0</v>
      </c>
      <c r="G33" s="57">
        <f t="shared" si="1"/>
        <v>0</v>
      </c>
    </row>
    <row r="34" spans="1:7" s="19" customFormat="1" ht="15.75" thickBot="1" x14ac:dyDescent="0.3"/>
    <row r="35" spans="1:7" s="19" customFormat="1" x14ac:dyDescent="0.25">
      <c r="B35" s="34"/>
      <c r="C35" s="30" t="s">
        <v>10</v>
      </c>
      <c r="D35" s="35"/>
      <c r="E35" s="12"/>
      <c r="F35" s="60"/>
      <c r="G35" s="61"/>
    </row>
    <row r="36" spans="1:7" ht="75" x14ac:dyDescent="0.25">
      <c r="B36" s="27"/>
      <c r="C36" s="16" t="s">
        <v>23</v>
      </c>
      <c r="D36" s="28" t="s">
        <v>1</v>
      </c>
      <c r="E36" s="11">
        <v>1</v>
      </c>
      <c r="F36" s="54">
        <v>0</v>
      </c>
      <c r="G36" s="55">
        <f>E36*F36</f>
        <v>0</v>
      </c>
    </row>
    <row r="37" spans="1:7" ht="30.75" thickBot="1" x14ac:dyDescent="0.3">
      <c r="B37" s="43"/>
      <c r="C37" s="20" t="s">
        <v>25</v>
      </c>
      <c r="D37" s="44" t="s">
        <v>13</v>
      </c>
      <c r="E37" s="13">
        <v>1</v>
      </c>
      <c r="F37" s="56">
        <v>0</v>
      </c>
      <c r="G37" s="57">
        <f>E37*F37</f>
        <v>0</v>
      </c>
    </row>
    <row r="38" spans="1:7" ht="15.75" thickBot="1" x14ac:dyDescent="0.3">
      <c r="B38" s="19"/>
      <c r="C38" s="19"/>
      <c r="D38" s="45"/>
      <c r="E38" s="6"/>
      <c r="F38" s="62"/>
      <c r="G38" s="59"/>
    </row>
    <row r="39" spans="1:7" x14ac:dyDescent="0.25">
      <c r="A39" s="76"/>
      <c r="B39" s="46"/>
      <c r="C39" s="32" t="s">
        <v>9</v>
      </c>
      <c r="D39" s="35"/>
      <c r="E39" s="12"/>
      <c r="F39" s="63"/>
      <c r="G39" s="61"/>
    </row>
    <row r="40" spans="1:7" ht="15.75" thickBot="1" x14ac:dyDescent="0.3">
      <c r="A40" s="76"/>
      <c r="B40" s="47"/>
      <c r="C40" s="126" t="s">
        <v>62</v>
      </c>
      <c r="D40" s="109" t="s">
        <v>13</v>
      </c>
      <c r="E40" s="10">
        <v>1</v>
      </c>
      <c r="F40" s="56">
        <v>0</v>
      </c>
      <c r="G40" s="57">
        <f>E40*F40</f>
        <v>0</v>
      </c>
    </row>
    <row r="41" spans="1:7" ht="15.75" thickBot="1" x14ac:dyDescent="0.3">
      <c r="A41" s="169"/>
      <c r="B41" s="19"/>
      <c r="C41" s="19"/>
      <c r="D41" s="42"/>
      <c r="E41" s="5"/>
      <c r="F41" s="64"/>
      <c r="G41" s="59"/>
    </row>
    <row r="42" spans="1:7" x14ac:dyDescent="0.25">
      <c r="A42" s="169"/>
      <c r="B42" s="34"/>
      <c r="C42" s="30" t="s">
        <v>53</v>
      </c>
      <c r="D42" s="35"/>
      <c r="E42" s="12"/>
      <c r="F42" s="63"/>
      <c r="G42" s="61"/>
    </row>
    <row r="43" spans="1:7" x14ac:dyDescent="0.25">
      <c r="A43" s="76"/>
      <c r="B43" s="27"/>
      <c r="C43" s="90" t="s">
        <v>42</v>
      </c>
      <c r="D43" s="37" t="s">
        <v>2</v>
      </c>
      <c r="E43" s="9">
        <v>79.044999999999987</v>
      </c>
      <c r="F43" s="54">
        <v>0</v>
      </c>
      <c r="G43" s="55">
        <f t="shared" ref="G43:G58" si="2">E43*F43</f>
        <v>0</v>
      </c>
    </row>
    <row r="44" spans="1:7" ht="30" x14ac:dyDescent="0.25">
      <c r="A44" s="76"/>
      <c r="B44" s="27"/>
      <c r="C44" s="124" t="s">
        <v>59</v>
      </c>
      <c r="D44" s="37" t="s">
        <v>2</v>
      </c>
      <c r="E44" s="9">
        <v>79.044999999999987</v>
      </c>
      <c r="F44" s="54">
        <v>0</v>
      </c>
      <c r="G44" s="55">
        <f t="shared" si="2"/>
        <v>0</v>
      </c>
    </row>
    <row r="45" spans="1:7" x14ac:dyDescent="0.25">
      <c r="A45" s="76"/>
      <c r="B45" s="27"/>
      <c r="C45" s="124" t="s">
        <v>58</v>
      </c>
      <c r="D45" s="37" t="s">
        <v>2</v>
      </c>
      <c r="E45" s="9">
        <v>15.808999999999997</v>
      </c>
      <c r="F45" s="54">
        <v>0</v>
      </c>
      <c r="G45" s="55">
        <f t="shared" si="2"/>
        <v>0</v>
      </c>
    </row>
    <row r="46" spans="1:7" x14ac:dyDescent="0.25">
      <c r="A46" s="76"/>
      <c r="B46" s="27"/>
      <c r="C46" s="161" t="s">
        <v>143</v>
      </c>
      <c r="D46" s="160" t="s">
        <v>2</v>
      </c>
      <c r="E46" s="9">
        <v>71.385000000000005</v>
      </c>
      <c r="F46" s="54">
        <v>0</v>
      </c>
      <c r="G46" s="55">
        <f t="shared" si="2"/>
        <v>0</v>
      </c>
    </row>
    <row r="47" spans="1:7" x14ac:dyDescent="0.25">
      <c r="A47" s="76"/>
      <c r="B47" s="27"/>
      <c r="C47" s="161" t="s">
        <v>140</v>
      </c>
      <c r="D47" s="160" t="s">
        <v>2</v>
      </c>
      <c r="E47" s="9">
        <v>71.385000000000005</v>
      </c>
      <c r="F47" s="54">
        <v>0</v>
      </c>
      <c r="G47" s="55">
        <f t="shared" si="2"/>
        <v>0</v>
      </c>
    </row>
    <row r="48" spans="1:7" ht="30" x14ac:dyDescent="0.25">
      <c r="A48" s="76"/>
      <c r="B48" s="27"/>
      <c r="C48" s="122" t="s">
        <v>54</v>
      </c>
      <c r="D48" s="48" t="s">
        <v>5</v>
      </c>
      <c r="E48" s="9">
        <v>30.698600000000003</v>
      </c>
      <c r="F48" s="54">
        <v>0</v>
      </c>
      <c r="G48" s="55">
        <f t="shared" si="2"/>
        <v>0</v>
      </c>
    </row>
    <row r="49" spans="1:7" x14ac:dyDescent="0.25">
      <c r="A49" s="76"/>
      <c r="B49" s="27"/>
      <c r="C49" s="122" t="s">
        <v>63</v>
      </c>
      <c r="D49" s="48" t="s">
        <v>5</v>
      </c>
      <c r="E49" s="9">
        <v>30.698600000000003</v>
      </c>
      <c r="F49" s="54">
        <v>0</v>
      </c>
      <c r="G49" s="55">
        <f t="shared" si="2"/>
        <v>0</v>
      </c>
    </row>
    <row r="50" spans="1:7" x14ac:dyDescent="0.25">
      <c r="A50" s="76"/>
      <c r="B50" s="27"/>
      <c r="C50" s="122" t="s">
        <v>56</v>
      </c>
      <c r="D50" s="123" t="s">
        <v>21</v>
      </c>
      <c r="E50" s="9">
        <v>142.19999999999999</v>
      </c>
      <c r="F50" s="54">
        <v>0</v>
      </c>
      <c r="G50" s="55">
        <f t="shared" si="2"/>
        <v>0</v>
      </c>
    </row>
    <row r="51" spans="1:7" ht="30" x14ac:dyDescent="0.25">
      <c r="A51" s="76"/>
      <c r="B51" s="27"/>
      <c r="C51" s="21" t="s">
        <v>17</v>
      </c>
      <c r="D51" s="48" t="s">
        <v>7</v>
      </c>
      <c r="E51" s="9">
        <v>61.397200000000005</v>
      </c>
      <c r="F51" s="54">
        <v>0</v>
      </c>
      <c r="G51" s="55">
        <f t="shared" si="2"/>
        <v>0</v>
      </c>
    </row>
    <row r="52" spans="1:7" ht="30" x14ac:dyDescent="0.25">
      <c r="A52" s="76"/>
      <c r="B52" s="27"/>
      <c r="C52" s="97" t="s">
        <v>41</v>
      </c>
      <c r="D52" s="48" t="s">
        <v>7</v>
      </c>
      <c r="E52" s="9">
        <v>67.536920000000009</v>
      </c>
      <c r="F52" s="54">
        <v>0</v>
      </c>
      <c r="G52" s="55">
        <f t="shared" si="2"/>
        <v>0</v>
      </c>
    </row>
    <row r="53" spans="1:7" ht="30" x14ac:dyDescent="0.25">
      <c r="A53" s="76"/>
      <c r="B53" s="27"/>
      <c r="C53" s="162" t="s">
        <v>141</v>
      </c>
      <c r="D53" s="163" t="s">
        <v>7</v>
      </c>
      <c r="E53" s="9">
        <v>12.849300000000001</v>
      </c>
      <c r="F53" s="54">
        <v>0</v>
      </c>
      <c r="G53" s="55">
        <f t="shared" si="2"/>
        <v>0</v>
      </c>
    </row>
    <row r="54" spans="1:7" x14ac:dyDescent="0.25">
      <c r="A54" s="76"/>
      <c r="B54" s="36"/>
      <c r="C54" s="31" t="s">
        <v>6</v>
      </c>
      <c r="D54" s="37"/>
      <c r="E54" s="9"/>
      <c r="F54" s="54"/>
      <c r="G54" s="55"/>
    </row>
    <row r="55" spans="1:7" ht="30" x14ac:dyDescent="0.25">
      <c r="A55" s="76"/>
      <c r="B55" s="27"/>
      <c r="C55" s="122" t="s">
        <v>52</v>
      </c>
      <c r="D55" s="48" t="s">
        <v>5</v>
      </c>
      <c r="E55" s="9">
        <v>51.58120000000001</v>
      </c>
      <c r="F55" s="54">
        <v>0</v>
      </c>
      <c r="G55" s="55">
        <f t="shared" si="2"/>
        <v>0</v>
      </c>
    </row>
    <row r="56" spans="1:7" x14ac:dyDescent="0.25">
      <c r="B56" s="27"/>
      <c r="C56" s="120" t="s">
        <v>49</v>
      </c>
      <c r="D56" s="48" t="s">
        <v>5</v>
      </c>
      <c r="E56" s="9">
        <v>9.8159999999999989</v>
      </c>
      <c r="F56" s="54">
        <v>0</v>
      </c>
      <c r="G56" s="55">
        <f t="shared" si="2"/>
        <v>0</v>
      </c>
    </row>
    <row r="57" spans="1:7" x14ac:dyDescent="0.25">
      <c r="B57" s="27"/>
      <c r="C57" s="21" t="s">
        <v>14</v>
      </c>
      <c r="D57" s="48" t="s">
        <v>2</v>
      </c>
      <c r="E57" s="9">
        <v>77.960000000000008</v>
      </c>
      <c r="F57" s="54">
        <v>0</v>
      </c>
      <c r="G57" s="55">
        <f t="shared" si="2"/>
        <v>0</v>
      </c>
    </row>
    <row r="58" spans="1:7" ht="15.75" thickBot="1" x14ac:dyDescent="0.3">
      <c r="B58" s="43"/>
      <c r="C58" s="22" t="s">
        <v>4</v>
      </c>
      <c r="D58" s="49" t="s">
        <v>2</v>
      </c>
      <c r="E58" s="10">
        <v>77.960000000000008</v>
      </c>
      <c r="F58" s="56">
        <v>0</v>
      </c>
      <c r="G58" s="57">
        <f t="shared" si="2"/>
        <v>0</v>
      </c>
    </row>
    <row r="59" spans="1:7" ht="15.75" thickBot="1" x14ac:dyDescent="0.3">
      <c r="B59" s="50"/>
      <c r="C59" s="51"/>
      <c r="D59" s="52"/>
      <c r="E59" s="5"/>
      <c r="F59" s="64"/>
      <c r="G59" s="59"/>
    </row>
    <row r="60" spans="1:7" x14ac:dyDescent="0.25">
      <c r="B60" s="34"/>
      <c r="C60" s="29" t="s">
        <v>3</v>
      </c>
      <c r="D60" s="35"/>
      <c r="E60" s="12"/>
      <c r="F60" s="63"/>
      <c r="G60" s="61"/>
    </row>
    <row r="61" spans="1:7" ht="15.75" thickBot="1" x14ac:dyDescent="0.3">
      <c r="B61" s="40"/>
      <c r="C61" s="67" t="s">
        <v>16</v>
      </c>
      <c r="D61" s="41" t="s">
        <v>13</v>
      </c>
      <c r="E61" s="10">
        <v>1</v>
      </c>
      <c r="F61" s="56">
        <v>0</v>
      </c>
      <c r="G61" s="57">
        <f t="shared" ref="G61" si="3">E61*F61</f>
        <v>0</v>
      </c>
    </row>
    <row r="62" spans="1:7" ht="15.75" thickBot="1" x14ac:dyDescent="0.3"/>
    <row r="63" spans="1:7" ht="15.75" thickBot="1" x14ac:dyDescent="0.3">
      <c r="B63" s="23"/>
      <c r="C63" s="24"/>
      <c r="D63" s="53"/>
      <c r="E63" s="25" t="s">
        <v>0</v>
      </c>
      <c r="F63" s="65"/>
      <c r="G63" s="66">
        <f>SUM(G3:G61)</f>
        <v>0</v>
      </c>
    </row>
  </sheetData>
  <mergeCells count="1">
    <mergeCell ref="A41:A42"/>
  </mergeCells>
  <pageMargins left="0.7" right="0.7" top="0.78740157499999996" bottom="0.78740157499999996" header="0.3" footer="0.3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14</vt:i4>
      </vt:variant>
      <vt:variant>
        <vt:lpstr>Pojmenované oblasti</vt:lpstr>
      </vt:variant>
      <vt:variant>
        <vt:i4>1</vt:i4>
      </vt:variant>
    </vt:vector>
  </HeadingPairs>
  <TitlesOfParts>
    <vt:vector size="15" baseType="lpstr">
      <vt:lpstr>Celkem</vt:lpstr>
      <vt:lpstr>Český dům</vt:lpstr>
      <vt:lpstr>Důl Jeremenko</vt:lpstr>
      <vt:lpstr>Kolonie Jeremenko</vt:lpstr>
      <vt:lpstr>Jubilejní kolonie</vt:lpstr>
      <vt:lpstr>Hulvácká</vt:lpstr>
      <vt:lpstr>Nové Výškovice</vt:lpstr>
      <vt:lpstr>Kino Luna</vt:lpstr>
      <vt:lpstr>Nová Ves vodárna</vt:lpstr>
      <vt:lpstr>Mírové náměstí</vt:lpstr>
      <vt:lpstr>Martinov</vt:lpstr>
      <vt:lpstr>Zábřeh OC</vt:lpstr>
      <vt:lpstr>Křižíkova</vt:lpstr>
      <vt:lpstr>Rodinná</vt:lpstr>
      <vt:lpstr>'Český dům'!Oblast_tisku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Florek</dc:creator>
  <cp:lastModifiedBy>Varaja Matěj</cp:lastModifiedBy>
  <cp:lastPrinted>2024-06-13T04:19:32Z</cp:lastPrinted>
  <dcterms:created xsi:type="dcterms:W3CDTF">2015-06-05T18:19:34Z</dcterms:created>
  <dcterms:modified xsi:type="dcterms:W3CDTF">2024-07-22T07:59:44Z</dcterms:modified>
</cp:coreProperties>
</file>