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c_2023 - VNĚJŠÍ SÍTĚ" sheetId="2" r:id="rId2"/>
    <sheet name="Pokyny pro vyplnění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'10c_2023 - VNĚJŠÍ SÍTĚ'!$C$91:$K$188</definedName>
    <definedName name="_xlnm.Print_Area" localSheetId="1">'10c_2023 - VNĚJŠÍ SÍTĚ'!$C$4:$J$41,'10c_2023 - VNĚJŠÍ SÍTĚ'!$C$47:$J$71,'10c_2023 - VNĚJŠÍ SÍTĚ'!$C$77:$K$188</definedName>
    <definedName name="_xlnm.Print_Titles" localSheetId="1">'10c_2023 - VNĚJŠÍ SÍTĚ'!$91:$91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9"/>
  <c r="J38"/>
  <c i="1" r="AY56"/>
  <c i="2" r="J37"/>
  <c i="1" r="AX56"/>
  <c i="2" r="BI186"/>
  <c r="BH186"/>
  <c r="BG186"/>
  <c r="BF186"/>
  <c r="T186"/>
  <c r="T185"/>
  <c r="R186"/>
  <c r="R185"/>
  <c r="P186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T135"/>
  <c r="R136"/>
  <c r="R135"/>
  <c r="P136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J89"/>
  <c r="J88"/>
  <c r="F88"/>
  <c r="F86"/>
  <c r="E84"/>
  <c r="J59"/>
  <c r="J58"/>
  <c r="F58"/>
  <c r="F56"/>
  <c r="E54"/>
  <c r="J20"/>
  <c r="E20"/>
  <c r="F89"/>
  <c r="J19"/>
  <c r="J14"/>
  <c r="J86"/>
  <c r="E7"/>
  <c r="E80"/>
  <c i="1" r="L50"/>
  <c r="AM50"/>
  <c r="AM49"/>
  <c r="L49"/>
  <c r="AM47"/>
  <c r="L47"/>
  <c r="L45"/>
  <c r="L44"/>
  <c i="2" r="BK143"/>
  <c r="J152"/>
  <c r="J121"/>
  <c r="J104"/>
  <c r="BK107"/>
  <c r="J149"/>
  <c r="J166"/>
  <c r="BK132"/>
  <c r="J178"/>
  <c r="BK178"/>
  <c r="J116"/>
  <c r="J107"/>
  <c r="BK157"/>
  <c r="BK126"/>
  <c r="BK162"/>
  <c r="J101"/>
  <c r="BK101"/>
  <c r="BK95"/>
  <c r="J124"/>
  <c r="J113"/>
  <c r="J119"/>
  <c r="BK116"/>
  <c r="BK119"/>
  <c r="J136"/>
  <c r="J159"/>
  <c r="BK146"/>
  <c r="J182"/>
  <c r="J132"/>
  <c r="BK152"/>
  <c r="BK155"/>
  <c r="BK159"/>
  <c r="BK113"/>
  <c r="BK98"/>
  <c r="BK121"/>
  <c r="BK186"/>
  <c r="BK169"/>
  <c r="BK180"/>
  <c r="BK124"/>
  <c r="J155"/>
  <c r="J95"/>
  <c r="J126"/>
  <c r="BK104"/>
  <c r="BK171"/>
  <c r="J169"/>
  <c r="BK166"/>
  <c r="BK136"/>
  <c r="BK110"/>
  <c r="J143"/>
  <c r="J171"/>
  <c i="1" r="AS55"/>
  <c i="2" r="BK140"/>
  <c r="BK174"/>
  <c r="BK129"/>
  <c r="J157"/>
  <c r="BK149"/>
  <c r="J180"/>
  <c r="J186"/>
  <c r="BK182"/>
  <c r="J110"/>
  <c r="J162"/>
  <c r="J146"/>
  <c r="J98"/>
  <c r="J140"/>
  <c r="J129"/>
  <c r="J174"/>
  <c l="1" r="R94"/>
  <c r="T94"/>
  <c r="BK165"/>
  <c r="J165"/>
  <c r="J68"/>
  <c r="BK139"/>
  <c r="J139"/>
  <c r="J67"/>
  <c r="P165"/>
  <c r="T177"/>
  <c r="P94"/>
  <c r="R139"/>
  <c r="P177"/>
  <c r="T165"/>
  <c r="BK94"/>
  <c r="J94"/>
  <c r="J65"/>
  <c r="T139"/>
  <c r="BK177"/>
  <c r="J177"/>
  <c r="J69"/>
  <c r="P139"/>
  <c r="R165"/>
  <c r="R177"/>
  <c r="BK185"/>
  <c r="J185"/>
  <c r="J70"/>
  <c r="BK135"/>
  <c r="J135"/>
  <c r="J66"/>
  <c r="F59"/>
  <c r="BE107"/>
  <c r="BE174"/>
  <c r="BE178"/>
  <c r="BE98"/>
  <c r="BE104"/>
  <c r="BE121"/>
  <c r="BE126"/>
  <c r="BE132"/>
  <c r="BE136"/>
  <c r="BE140"/>
  <c r="BE162"/>
  <c r="BE124"/>
  <c r="BE129"/>
  <c r="BE152"/>
  <c r="BE157"/>
  <c r="J56"/>
  <c r="BE186"/>
  <c r="E50"/>
  <c r="BE110"/>
  <c r="BE143"/>
  <c r="BE155"/>
  <c r="BE171"/>
  <c r="BE180"/>
  <c r="BE113"/>
  <c r="BE116"/>
  <c r="BE119"/>
  <c r="BE166"/>
  <c r="BE169"/>
  <c r="BE95"/>
  <c r="BE101"/>
  <c r="BE146"/>
  <c r="BE149"/>
  <c r="BE159"/>
  <c r="BE182"/>
  <c r="F37"/>
  <c i="1" r="BB56"/>
  <c r="BB55"/>
  <c r="BB54"/>
  <c r="W31"/>
  <c i="2" r="F38"/>
  <c i="1" r="BC56"/>
  <c r="BC55"/>
  <c r="AY55"/>
  <c r="AS54"/>
  <c i="2" r="F36"/>
  <c i="1" r="BA56"/>
  <c r="BA55"/>
  <c r="AW55"/>
  <c i="2" r="J36"/>
  <c i="1" r="AW56"/>
  <c i="2" r="F39"/>
  <c i="1" r="BD56"/>
  <c r="BD55"/>
  <c r="BD54"/>
  <c r="W33"/>
  <c i="2" l="1" r="P93"/>
  <c r="P92"/>
  <c i="1" r="AU56"/>
  <c i="2" r="T93"/>
  <c r="T92"/>
  <c r="R93"/>
  <c r="R92"/>
  <c r="BK93"/>
  <c r="BK92"/>
  <c r="J92"/>
  <c i="1" r="AU55"/>
  <c r="AU54"/>
  <c r="AX54"/>
  <c r="BC54"/>
  <c r="W32"/>
  <c r="BA54"/>
  <c r="W30"/>
  <c r="AX55"/>
  <c i="2" r="J35"/>
  <c i="1" r="AV56"/>
  <c r="AT56"/>
  <c i="2" r="F35"/>
  <c i="1" r="AZ56"/>
  <c r="AZ55"/>
  <c r="AV55"/>
  <c r="AT55"/>
  <c i="2" r="J32"/>
  <c i="1" r="AG56"/>
  <c r="AG55"/>
  <c r="AG54"/>
  <c r="AK26"/>
  <c i="2" l="1" r="J63"/>
  <c r="J93"/>
  <c r="J64"/>
  <c r="J41"/>
  <c i="1" r="AN55"/>
  <c r="AN56"/>
  <c r="AY54"/>
  <c r="AZ54"/>
  <c r="W29"/>
  <c r="AW54"/>
  <c r="AK30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<sst xmlns="http://schemas.openxmlformats.org/spreadsheetml/2006/main">
  <si>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</si>
  <si>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</si>
  <si>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</si>
  <si>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</si>
  <si>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</si>
  <si>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{56020fac-73c1-4ac7-861f-74fcdecab8a3}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</si>
  <si>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</si>
  <si>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</si>
  <si>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</si>
  <si>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</si>
  <si>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</si>
  <si>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</si>
  <si>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</si>
  <si>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</si>
  <si>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10c_2023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</si>
  <si>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</si>
  <si>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</si>
  <si>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MULTIFUNKČNÍ DŮM MUGLINOV</t>
  </si>
  <si>
    <t>KSO:</t>
  </si>
  <si>
    <t/>
  </si>
  <si>
    <t>CC-CZ:</t>
  </si>
  <si>
    <t>Místo:</t>
  </si>
  <si>
    <t xml:space="preserve"> </t>
  </si>
  <si>
    <t>Datum:</t>
  </si>
  <si>
    <t>19. 9. 2023</t>
  </si>
  <si>
    <t>Zadavatel:</t>
  </si>
  <si>
    <t>IČ:</t>
  </si>
  <si>
    <t>MĚSTO OSTRAVA</t>
  </si>
  <si>
    <t>DIČ:</t>
  </si>
  <si>
    <t>Uchazeč:</t>
  </si>
  <si>
    <t>Vyplň údaj</t>
  </si>
  <si>
    <t>Projektant:</t>
  </si>
  <si>
    <t>PPS KANIA S.R.O.</t>
  </si>
  <si>
    <t>True</t>
  </si>
  <si>
    <t>Zpracovatel:</t>
  </si>
  <si>
    <t>JAN OCHODNICKÝ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</si>
  <si>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</si>
  <si>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</si>
  <si>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</si>
  <si>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</si>
  <si>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</si>
  <si>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</si>
  <si>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</si>
  <si>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</si>
  <si>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</si>
  <si>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</si>
  <si>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</si>
  <si>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</si>
  <si>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</si>
  <si>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</si>
  <si>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</si>
  <si>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</si>
  <si>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</si>
  <si>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</si>
  <si>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</si>
  <si>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</si>
  <si>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</si>
  <si>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</si>
  <si>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</si>
  <si>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</si>
  <si>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</si>
  <si>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</si>
  <si>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</si>
  <si>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</si>
  <si>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</si>
  <si>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</si>
  <si>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</si>
  <si>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</si>
  <si>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</si>
  <si>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</si>
  <si>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</si>
  <si>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</si>
  <si>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</si>
  <si>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</si>
  <si>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</si>
  <si>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</si>
  <si>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IO02_SPLAŠKOVÁ KANALIZACE VČ.PŘÍPOJKY</t>
  </si>
  <si>
    <t>STA</t>
  </si>
  <si>
    <t>1</t>
  </si>
  <si>
    <t>{d16d7360-10af-40ca-91cd-fbe4a46c16e9}</t>
  </si>
  <si>
    <t>2</t>
  </si>
  <si>
    <t>/</t>
  </si>
  <si>
    <t>VNĚJŠÍ SÍTĚ</t>
  </si>
  <si>
    <t>Soupis</t>
  </si>
  <si>
    <t>{cf1cfe75-d2e4-4b75-8603-5a5c23fc3b71}</t>
  </si>
  <si>
    <t>KRYCÍ LIST SOUPISU PRACÍ</t>
  </si>
  <si>
    <t>Objekt:</t>
  </si>
  <si>
    <t>10c_2023 - IO02_SPLAŠKOVÁ KANALIZACE VČ.PŘÍPOJKY</t>
  </si>
  <si>
    <t>Soupis:</t>
  </si>
  <si>
    <t>10c_2023 - VNĚJŠÍ SÍTĚ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</si>
  <si>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</si>
  <si>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</si>
  <si>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</si>
  <si>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</si>
  <si>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</si>
  <si>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</si>
  <si>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</si>
  <si>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</si>
  <si>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</si>
  <si>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</si>
  <si>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</si>
  <si>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</si>
  <si>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</si>
  <si>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</si>
  <si>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</si>
  <si>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</si>
  <si>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</si>
  <si>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</si>
  <si>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</si>
  <si>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</si>
  <si>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</si>
  <si>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</si>
  <si>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</si>
  <si>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</si>
  <si>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</si>
  <si>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</si>
  <si>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</si>
  <si>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</si>
  <si>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</si>
  <si>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132454204</t>
  </si>
  <si>
    <t>Hloubení zapažených rýh šířky přes 800 do 2 000 mm strojně s urovnáním dna do předepsaného profilu a spádu v hornině třídy těžitelnosti II skupiny 5 přes 100 do 500 m3</t>
  </si>
  <si>
    <t>m3</t>
  </si>
  <si>
    <t>CS ÚRS 2023 02</t>
  </si>
  <si>
    <t>4</t>
  </si>
  <si>
    <t>-867029196</t>
  </si>
  <si>
    <t>Online PSC</t>
  </si>
  <si>
    <t>https://podminky.urs.cz/item/CS_URS_2023_02/132454204</t>
  </si>
  <si>
    <t>VV</t>
  </si>
  <si>
    <t>31*1,2*3,6+27*0,9*1,0</t>
  </si>
  <si>
    <t>167151112</t>
  </si>
  <si>
    <t>Nakládání, skládání a překládání neulehlého výkopku nebo sypaniny strojně nakládání, množství přes 100 m3, z hornin třídy těžitelnosti II, skupiny 4 a 5</t>
  </si>
  <si>
    <t>-1768134249</t>
  </si>
  <si>
    <t>https://podminky.urs.cz/item/CS_URS_2023_02/167151112</t>
  </si>
  <si>
    <t>3</t>
  </si>
  <si>
    <t>162351123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</si>
  <si>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</si>
  <si>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1789824503</t>
  </si>
  <si>
    <t>https://podminky.urs.cz/item/CS_URS_2023_02/162351123</t>
  </si>
  <si>
    <t>16*1,2*3,0+15*1,2*3,0+27*0,9*1,0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</si>
  <si>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</si>
  <si>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</si>
  <si>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463584256</t>
  </si>
  <si>
    <t>https://podminky.urs.cz/item/CS_URS_2023_02/162751137</t>
  </si>
  <si>
    <t>5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</si>
  <si>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</si>
  <si>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</si>
  <si>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-1727995235</t>
  </si>
  <si>
    <t>https://podminky.urs.cz/item/CS_URS_2023_02/162751139</t>
  </si>
  <si>
    <t>6</t>
  </si>
  <si>
    <t>171201221</t>
  </si>
  <si>
    <t>Poplatek za uložení stavebního odpadu na skládce (skládkovné) zeminy a kamení zatříděného do Katalogu odpadů pod kódem 17 05 04</t>
  </si>
  <si>
    <t>t</t>
  </si>
  <si>
    <t>-1493885022</t>
  </si>
  <si>
    <t>https://podminky.urs.cz/item/CS_URS_2023_02/171201221</t>
  </si>
  <si>
    <t>135,9*2,0</t>
  </si>
  <si>
    <t>7</t>
  </si>
  <si>
    <t>171251201</t>
  </si>
  <si>
    <t>Uložení sypaniny na skládky nebo meziskládky bez hutnění s upravením uložené sypaniny do předepsaného tvaru</t>
  </si>
  <si>
    <t>-233241387</t>
  </si>
  <si>
    <t>https://podminky.urs.cz/item/CS_URS_2023_02/171251201</t>
  </si>
  <si>
    <t>8</t>
  </si>
  <si>
    <t>174151101</t>
  </si>
  <si>
    <t>Zásyp sypaninou z jakékoliv horniny strojně s uložením výkopku ve vrstvách se zhutněním jam, šachet, rýh nebo kolem objektů v těchto vykopávkách</t>
  </si>
  <si>
    <t>1246740260</t>
  </si>
  <si>
    <t>https://podminky.urs.cz/item/CS_URS_2023_02/174151101</t>
  </si>
  <si>
    <t>16*1,2*3,0+27*0,9*1,0+15*1,2*3,0</t>
  </si>
  <si>
    <t>9</t>
  </si>
  <si>
    <t>M</t>
  </si>
  <si>
    <t>58343930</t>
  </si>
  <si>
    <t>kamenivo drcené hrubé frakce 16/32</t>
  </si>
  <si>
    <t>-948201023</t>
  </si>
  <si>
    <t>81,9*2,0</t>
  </si>
  <si>
    <t>10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</si>
  <si>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</si>
  <si>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</si>
  <si>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1925554308</t>
  </si>
  <si>
    <t>https://podminky.urs.cz/item/CS_URS_2023_02/175151101</t>
  </si>
  <si>
    <t>31*1,2*0,5+27*0,9*0,45</t>
  </si>
  <si>
    <t>11</t>
  </si>
  <si>
    <t>58337303</t>
  </si>
  <si>
    <t>štěrkopísek frakce 0/8</t>
  </si>
  <si>
    <t>-1852719725</t>
  </si>
  <si>
    <t>29,535*2,0</t>
  </si>
  <si>
    <t>12</t>
  </si>
  <si>
    <t>151101102</t>
  </si>
  <si>
    <t>Zřízení pažení a rozepření stěn rýh pro podzemní vedení příložné pro jakoukoliv mezerovitost, hloubky přes 2 do 4 m</t>
  </si>
  <si>
    <t>m2</t>
  </si>
  <si>
    <t>-739733488</t>
  </si>
  <si>
    <t>https://podminky.urs.cz/item/CS_URS_2023_02/151101102</t>
  </si>
  <si>
    <t>31*3,6*2</t>
  </si>
  <si>
    <t>13</t>
  </si>
  <si>
    <t>151101112</t>
  </si>
  <si>
    <t>Odstranění pažení a rozepření stěn rýh pro podzemní vedení s uložením materiálu na vzdálenost do 3 m od kraje výkopu příložné, hloubky přes 2 do 4 m</t>
  </si>
  <si>
    <t>2100777446</t>
  </si>
  <si>
    <t>https://podminky.urs.cz/item/CS_URS_2023_02/151101112</t>
  </si>
  <si>
    <t>14</t>
  </si>
  <si>
    <t>181252305</t>
  </si>
  <si>
    <t>Úprava pláně na stavbách silnic a dálnic strojně na násypech se zhutněním</t>
  </si>
  <si>
    <t>1636079018</t>
  </si>
  <si>
    <t>https://podminky.urs.cz/item/CS_URS_2023_02/181252305</t>
  </si>
  <si>
    <t>8*0,9</t>
  </si>
  <si>
    <t>Vodorovné konstrukce</t>
  </si>
  <si>
    <t>451573111</t>
  </si>
  <si>
    <t>Lože pod potrubí, stoky a drobné objekty v otevřeném výkopu z písku a štěrkopísku do 63 mm</t>
  </si>
  <si>
    <t>-611361477</t>
  </si>
  <si>
    <t>https://podminky.urs.cz/item/CS_URS_2023_02/451573111</t>
  </si>
  <si>
    <t>31*1,2*0,1+27*0,9*0,1</t>
  </si>
  <si>
    <t>Trubní vedení</t>
  </si>
  <si>
    <t>16</t>
  </si>
  <si>
    <t>871315221</t>
  </si>
  <si>
    <t>Kanalizační potrubí z tvrdého PVC v otevřeném výkopu ve sklonu do 20 %, hladkého plnostěnného jednovrstvého, tuhost třídy SN 8 DN 160</t>
  </si>
  <si>
    <t>m</t>
  </si>
  <si>
    <t>-1782573382</t>
  </si>
  <si>
    <t>https://podminky.urs.cz/item/CS_URS_2023_02/871315221</t>
  </si>
  <si>
    <t>27</t>
  </si>
  <si>
    <t>17</t>
  </si>
  <si>
    <t>871355221</t>
  </si>
  <si>
    <t>Kanalizační potrubí z tvrdého PVC v otevřeném výkopu ve sklonu do 20 %, hladkého plnostěnného jednovrstvého, tuhost třídy SN 8 DN 200</t>
  </si>
  <si>
    <t>44537072</t>
  </si>
  <si>
    <t>https://podminky.urs.cz/item/CS_URS_2023_02/871355221</t>
  </si>
  <si>
    <t>31</t>
  </si>
  <si>
    <t>18</t>
  </si>
  <si>
    <t>894812317</t>
  </si>
  <si>
    <t>Revizní a čistící šachta z polypropylenu PP pro hladké trouby DN 600 šachtové dno (DN šachty / DN trubního vedení) DN 600/200 s přítokem tvaru T</t>
  </si>
  <si>
    <t>kus</t>
  </si>
  <si>
    <t>-628861194</t>
  </si>
  <si>
    <t>https://podminky.urs.cz/item/CS_URS_2023_02/894812317</t>
  </si>
  <si>
    <t>19</t>
  </si>
  <si>
    <t>894812333</t>
  </si>
  <si>
    <t>Revizní a čistící šachta z polypropylenu PP pro hladké trouby DN 600 roura šachtová korugovaná, světlé hloubky 3 000 mm</t>
  </si>
  <si>
    <t>-1835634881</t>
  </si>
  <si>
    <t>https://podminky.urs.cz/item/CS_URS_2023_02/894812333</t>
  </si>
  <si>
    <t>20</t>
  </si>
  <si>
    <t>894812377</t>
  </si>
  <si>
    <t>Revizní a čistící šachta z polypropylenu PP pro hladké trouby DN 600 poklop (mříž) litinový pro třídu zatížení D400 s teleskopickým adaptérem</t>
  </si>
  <si>
    <t>-2074052563</t>
  </si>
  <si>
    <t>https://podminky.urs.cz/item/CS_URS_2023_02/894812377</t>
  </si>
  <si>
    <t>WVN.IF262000W</t>
  </si>
  <si>
    <t>SPOJKA "IN SITU" 200</t>
  </si>
  <si>
    <t>1547641381</t>
  </si>
  <si>
    <t>22</t>
  </si>
  <si>
    <t>WVN.IF272000W</t>
  </si>
  <si>
    <t>VRTÁK PRO SPOJKU IN SITU 200</t>
  </si>
  <si>
    <t>540884732</t>
  </si>
  <si>
    <t>23</t>
  </si>
  <si>
    <t>892351111</t>
  </si>
  <si>
    <t>Tlakové zkoušky vodou na potrubí DN 150 nebo 200</t>
  </si>
  <si>
    <t>182761624</t>
  </si>
  <si>
    <t>https://podminky.urs.cz/item/CS_URS_2023_02/892351111</t>
  </si>
  <si>
    <t>27+31</t>
  </si>
  <si>
    <t>24</t>
  </si>
  <si>
    <t>892372111</t>
  </si>
  <si>
    <t>Tlakové zkoušky vodou zabezpečení konců potrubí při tlakových zkouškách DN do 300</t>
  </si>
  <si>
    <t>89964413</t>
  </si>
  <si>
    <t>https://podminky.urs.cz/item/CS_URS_2023_02/892372111</t>
  </si>
  <si>
    <t>Ostatní konstrukce a práce, bourání</t>
  </si>
  <si>
    <t>25</t>
  </si>
  <si>
    <t>452351101</t>
  </si>
  <si>
    <t>Pokládka asfaltové směsi včetně přípravy podkladu</t>
  </si>
  <si>
    <t>-958917663</t>
  </si>
  <si>
    <t>https://podminky.urs.cz/item/CS_URS_2023_02/452351101</t>
  </si>
  <si>
    <t>26</t>
  </si>
  <si>
    <t>11162100</t>
  </si>
  <si>
    <t>asfalt silniční obyčejný</t>
  </si>
  <si>
    <t>-266907720</t>
  </si>
  <si>
    <t>(8*0,9*0,15)*2,5</t>
  </si>
  <si>
    <t>965042241</t>
  </si>
  <si>
    <t>Bourání mazanin betonových nebo z litého asfaltu tl. přes 100 mm, plochy přes 4 m2</t>
  </si>
  <si>
    <t>-870535977</t>
  </si>
  <si>
    <t>https://podminky.urs.cz/item/CS_URS_2023_02/965042241</t>
  </si>
  <si>
    <t>(8*0,9*0,15)</t>
  </si>
  <si>
    <t>28</t>
  </si>
  <si>
    <t>977311114</t>
  </si>
  <si>
    <t>Řezání stávajících asfaltových povrchů bez vyztužení hloubky do 200 mm</t>
  </si>
  <si>
    <t>1028239113</t>
  </si>
  <si>
    <t>https://podminky.urs.cz/item/CS_URS_2023_02/977311114</t>
  </si>
  <si>
    <t>8*2</t>
  </si>
  <si>
    <t>997</t>
  </si>
  <si>
    <t>Přesun sutě</t>
  </si>
  <si>
    <t>29</t>
  </si>
  <si>
    <t>997013501</t>
  </si>
  <si>
    <t>Odvoz suti a vybouraných hmot na skládku nebo meziskládku se složením, na vzdálenost do 1 km</t>
  </si>
  <si>
    <t>1390966385</t>
  </si>
  <si>
    <t>https://podminky.urs.cz/item/CS_URS_2023_02/997013501</t>
  </si>
  <si>
    <t>30</t>
  </si>
  <si>
    <t>997013509</t>
  </si>
  <si>
    <t>Odvoz suti a vybouraných hmot na skládku nebo meziskládku se složením, na vzdálenost Příplatek k ceně za každý další i započatý 1 km přes 1 km</t>
  </si>
  <si>
    <t>-1410097936</t>
  </si>
  <si>
    <t>https://podminky.urs.cz/item/CS_URS_2023_02/997013509</t>
  </si>
  <si>
    <t>997013645</t>
  </si>
  <si>
    <t>Poplatek za uložení stavebního odpadu na skládce (skládkovné) asfaltového bez obsahu dehtu zatříděného do Katalogu odpadů pod kódem 17 03 02</t>
  </si>
  <si>
    <t>-149181962</t>
  </si>
  <si>
    <t>https://podminky.urs.cz/item/CS_URS_2023_02/997013645</t>
  </si>
  <si>
    <t>2,376</t>
  </si>
  <si>
    <t>998</t>
  </si>
  <si>
    <t>Přesun hmot</t>
  </si>
  <si>
    <t>32</t>
  </si>
  <si>
    <t>998276101</t>
  </si>
  <si>
    <t>Přesun hmot pro trubní vedení hloubené z trub z plastických hmot nebo sklolaminátových pro vodovody nebo kanalizace v otevřeném výkopu dopravní vzdálenost do 15 m</t>
  </si>
  <si>
    <t>372131931</t>
  </si>
  <si>
    <t>https://podminky.urs.cz/item/CS_URS_2023_02/998276101</t>
  </si>
  <si>
    <t>4,169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</si>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</sst>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2454204" TargetMode="External" /><Relationship Id="rId2" Type="http://schemas.openxmlformats.org/officeDocument/2006/relationships/hyperlink" Target="https://podminky.urs.cz/item/CS_URS_2023_02/167151112" TargetMode="External" /><Relationship Id="rId3" Type="http://schemas.openxmlformats.org/officeDocument/2006/relationships/hyperlink" Target="https://podminky.urs.cz/item/CS_URS_2023_02/162351123" TargetMode="External" /><Relationship Id="rId4" Type="http://schemas.openxmlformats.org/officeDocument/2006/relationships/hyperlink" Target="https://podminky.urs.cz/item/CS_URS_2023_02/162751137" TargetMode="External" /><Relationship Id="rId5" Type="http://schemas.openxmlformats.org/officeDocument/2006/relationships/hyperlink" Target="https://podminky.urs.cz/item/CS_URS_2023_02/162751139" TargetMode="External" /><Relationship Id="rId6" Type="http://schemas.openxmlformats.org/officeDocument/2006/relationships/hyperlink" Target="https://podminky.urs.cz/item/CS_URS_2023_02/171201221" TargetMode="External" /><Relationship Id="rId7" Type="http://schemas.openxmlformats.org/officeDocument/2006/relationships/hyperlink" Target="https://podminky.urs.cz/item/CS_URS_2023_02/171251201" TargetMode="External" /><Relationship Id="rId8" Type="http://schemas.openxmlformats.org/officeDocument/2006/relationships/hyperlink" Target="https://podminky.urs.cz/item/CS_URS_2023_02/174151101" TargetMode="External" /><Relationship Id="rId9" Type="http://schemas.openxmlformats.org/officeDocument/2006/relationships/hyperlink" Target="https://podminky.urs.cz/item/CS_URS_2023_02/175151101" TargetMode="External" /><Relationship Id="rId10" Type="http://schemas.openxmlformats.org/officeDocument/2006/relationships/hyperlink" Target="https://podminky.urs.cz/item/CS_URS_2023_02/151101102" TargetMode="External" /><Relationship Id="rId11" Type="http://schemas.openxmlformats.org/officeDocument/2006/relationships/hyperlink" Target="https://podminky.urs.cz/item/CS_URS_2023_02/151101112" TargetMode="External" /><Relationship Id="rId12" Type="http://schemas.openxmlformats.org/officeDocument/2006/relationships/hyperlink" Target="https://podminky.urs.cz/item/CS_URS_2023_02/181252305" TargetMode="External" /><Relationship Id="rId13" Type="http://schemas.openxmlformats.org/officeDocument/2006/relationships/hyperlink" Target="https://podminky.urs.cz/item/CS_URS_2023_02/451573111" TargetMode="External" /><Relationship Id="rId14" Type="http://schemas.openxmlformats.org/officeDocument/2006/relationships/hyperlink" Target="https://podminky.urs.cz/item/CS_URS_2023_02/871315221" TargetMode="External" /><Relationship Id="rId15" Type="http://schemas.openxmlformats.org/officeDocument/2006/relationships/hyperlink" Target="https://podminky.urs.cz/item/CS_URS_2023_02/871355221" TargetMode="External" /><Relationship Id="rId16" Type="http://schemas.openxmlformats.org/officeDocument/2006/relationships/hyperlink" Target="https://podminky.urs.cz/item/CS_URS_2023_02/894812317" TargetMode="External" /><Relationship Id="rId17" Type="http://schemas.openxmlformats.org/officeDocument/2006/relationships/hyperlink" Target="https://podminky.urs.cz/item/CS_URS_2023_02/894812333" TargetMode="External" /><Relationship Id="rId18" Type="http://schemas.openxmlformats.org/officeDocument/2006/relationships/hyperlink" Target="https://podminky.urs.cz/item/CS_URS_2023_02/894812377" TargetMode="External" /><Relationship Id="rId19" Type="http://schemas.openxmlformats.org/officeDocument/2006/relationships/hyperlink" Target="https://podminky.urs.cz/item/CS_URS_2023_02/892351111" TargetMode="External" /><Relationship Id="rId20" Type="http://schemas.openxmlformats.org/officeDocument/2006/relationships/hyperlink" Target="https://podminky.urs.cz/item/CS_URS_2023_02/892372111" TargetMode="External" /><Relationship Id="rId21" Type="http://schemas.openxmlformats.org/officeDocument/2006/relationships/hyperlink" Target="https://podminky.urs.cz/item/CS_URS_2023_02/452351101" TargetMode="External" /><Relationship Id="rId22" Type="http://schemas.openxmlformats.org/officeDocument/2006/relationships/hyperlink" Target="https://podminky.urs.cz/item/CS_URS_2023_02/965042241" TargetMode="External" /><Relationship Id="rId23" Type="http://schemas.openxmlformats.org/officeDocument/2006/relationships/hyperlink" Target="https://podminky.urs.cz/item/CS_URS_2023_02/977311114" TargetMode="External" /><Relationship Id="rId24" Type="http://schemas.openxmlformats.org/officeDocument/2006/relationships/hyperlink" Target="https://podminky.urs.cz/item/CS_URS_2023_02/997013501" TargetMode="External" /><Relationship Id="rId25" Type="http://schemas.openxmlformats.org/officeDocument/2006/relationships/hyperlink" Target="https://podminky.urs.cz/item/CS_URS_2023_02/997013509" TargetMode="External" /><Relationship Id="rId26" Type="http://schemas.openxmlformats.org/officeDocument/2006/relationships/hyperlink" Target="https://podminky.urs.cz/item/CS_URS_2023_02/997013645" TargetMode="External" /><Relationship Id="rId27" Type="http://schemas.openxmlformats.org/officeDocument/2006/relationships/hyperlink" Target="https://podminky.urs.cz/item/CS_URS_2023_02/998276101" TargetMode="External" /><Relationship Id="rId2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10c_2023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MULTIFUNKČNÍ DŮM MUGLINOV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19. 9. 2023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MĚSTO OSTRAVA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PPS KANIA S.R.O.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JAN OCHODNICKÝ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24.75" customHeight="1">
      <c r="A55" s="7"/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76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ROUND(AG56,2)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77</v>
      </c>
      <c r="AR55" s="117"/>
      <c r="AS55" s="118">
        <f>ROUND(AS56,2)</f>
        <v>0</v>
      </c>
      <c r="AT55" s="119">
        <f>ROUND(SUM(AV55:AW55),2)</f>
        <v>0</v>
      </c>
      <c r="AU55" s="120">
        <f>ROUND(AU56,5)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ROUND(AZ56,2)</f>
        <v>0</v>
      </c>
      <c r="BA55" s="119">
        <f>ROUND(BA56,2)</f>
        <v>0</v>
      </c>
      <c r="BB55" s="119">
        <f>ROUND(BB56,2)</f>
        <v>0</v>
      </c>
      <c r="BC55" s="119">
        <f>ROUND(BC56,2)</f>
        <v>0</v>
      </c>
      <c r="BD55" s="121">
        <f>ROUND(BD56,2)</f>
        <v>0</v>
      </c>
      <c r="BE55" s="7"/>
      <c r="BS55" s="122" t="s">
        <v>71</v>
      </c>
      <c r="BT55" s="122" t="s">
        <v>78</v>
      </c>
      <c r="BU55" s="122" t="s">
        <v>73</v>
      </c>
      <c r="BV55" s="122" t="s">
        <v>74</v>
      </c>
      <c r="BW55" s="122" t="s">
        <v>79</v>
      </c>
      <c r="BX55" s="122" t="s">
        <v>5</v>
      </c>
      <c r="CL55" s="122" t="s">
        <v>19</v>
      </c>
      <c r="CM55" s="122" t="s">
        <v>80</v>
      </c>
    </row>
    <row r="56" s="4" customFormat="1" ht="16.5" customHeight="1">
      <c r="A56" s="123" t="s">
        <v>81</v>
      </c>
      <c r="B56" s="62"/>
      <c r="C56" s="124"/>
      <c r="D56" s="124"/>
      <c r="E56" s="125" t="s">
        <v>14</v>
      </c>
      <c r="F56" s="125"/>
      <c r="G56" s="125"/>
      <c r="H56" s="125"/>
      <c r="I56" s="125"/>
      <c r="J56" s="124"/>
      <c r="K56" s="125" t="s">
        <v>82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'10c_2023 - VNĚJŠÍ SÍTĚ'!J32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83</v>
      </c>
      <c r="AR56" s="64"/>
      <c r="AS56" s="128">
        <v>0</v>
      </c>
      <c r="AT56" s="129">
        <f>ROUND(SUM(AV56:AW56),2)</f>
        <v>0</v>
      </c>
      <c r="AU56" s="130">
        <f>'10c_2023 - VNĚJŠÍ SÍTĚ'!P92</f>
        <v>0</v>
      </c>
      <c r="AV56" s="129">
        <f>'10c_2023 - VNĚJŠÍ SÍTĚ'!J35</f>
        <v>0</v>
      </c>
      <c r="AW56" s="129">
        <f>'10c_2023 - VNĚJŠÍ SÍTĚ'!J36</f>
        <v>0</v>
      </c>
      <c r="AX56" s="129">
        <f>'10c_2023 - VNĚJŠÍ SÍTĚ'!J37</f>
        <v>0</v>
      </c>
      <c r="AY56" s="129">
        <f>'10c_2023 - VNĚJŠÍ SÍTĚ'!J38</f>
        <v>0</v>
      </c>
      <c r="AZ56" s="129">
        <f>'10c_2023 - VNĚJŠÍ SÍTĚ'!F35</f>
        <v>0</v>
      </c>
      <c r="BA56" s="129">
        <f>'10c_2023 - VNĚJŠÍ SÍTĚ'!F36</f>
        <v>0</v>
      </c>
      <c r="BB56" s="129">
        <f>'10c_2023 - VNĚJŠÍ SÍTĚ'!F37</f>
        <v>0</v>
      </c>
      <c r="BC56" s="129">
        <f>'10c_2023 - VNĚJŠÍ SÍTĚ'!F38</f>
        <v>0</v>
      </c>
      <c r="BD56" s="131">
        <f>'10c_2023 - VNĚJŠÍ SÍTĚ'!F39</f>
        <v>0</v>
      </c>
      <c r="BE56" s="4"/>
      <c r="BT56" s="132" t="s">
        <v>80</v>
      </c>
      <c r="BV56" s="132" t="s">
        <v>74</v>
      </c>
      <c r="BW56" s="132" t="s">
        <v>84</v>
      </c>
      <c r="BX56" s="132" t="s">
        <v>79</v>
      </c>
      <c r="CL56" s="132" t="s">
        <v>19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K3alK5bOkJqBYjZTz6X8XYTEsvRZma6jdR8stD5ANMydWMuCA84cc6oyHakK23wnqqrzjvyA6uLWbJVocJ1pZw==" hashValue="PLKyq1OhnntfeYeEMBzmp5MNTtWIV1wgpyKZJsCnDUIJtnG9/Mc4sio6r9r0GdjCAdYPCQmw9exjNVD7csXq9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G54:AM54"/>
    <mergeCell ref="AN54:AP54"/>
    <mergeCell ref="AR2:BE2"/>
  </mergeCells>
  <hyperlinks>
    <hyperlink ref="A56" location="'10c_2023 - VNĚJŠÍ SÍTĚ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9"/>
      <c r="AT3" s="16" t="s">
        <v>80</v>
      </c>
    </row>
    <row r="4" s="1" customFormat="1" ht="24.96" customHeight="1">
      <c r="B4" s="19"/>
      <c r="D4" s="135" t="s">
        <v>85</v>
      </c>
      <c r="L4" s="19"/>
      <c r="M4" s="13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7" t="s">
        <v>16</v>
      </c>
      <c r="L6" s="19"/>
    </row>
    <row r="7" s="1" customFormat="1" ht="16.5" customHeight="1">
      <c r="B7" s="19"/>
      <c r="E7" s="138" t="str">
        <f>'Rekapitulace stavby'!K6</f>
        <v>MULTIFUNKČNÍ DŮM MUGLINOV</v>
      </c>
      <c r="F7" s="137"/>
      <c r="G7" s="137"/>
      <c r="H7" s="137"/>
      <c r="L7" s="19"/>
    </row>
    <row r="8" s="1" customFormat="1" ht="12" customHeight="1">
      <c r="B8" s="19"/>
      <c r="D8" s="137" t="s">
        <v>86</v>
      </c>
      <c r="L8" s="19"/>
    </row>
    <row r="9" s="2" customFormat="1" ht="16.5" customHeight="1">
      <c r="A9" s="37"/>
      <c r="B9" s="43"/>
      <c r="C9" s="37"/>
      <c r="D9" s="37"/>
      <c r="E9" s="138" t="s">
        <v>87</v>
      </c>
      <c r="F9" s="37"/>
      <c r="G9" s="37"/>
      <c r="H9" s="37"/>
      <c r="I9" s="37"/>
      <c r="J9" s="37"/>
      <c r="K9" s="37"/>
      <c r="L9" s="13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7" t="s">
        <v>88</v>
      </c>
      <c r="E10" s="37"/>
      <c r="F10" s="37"/>
      <c r="G10" s="37"/>
      <c r="H10" s="37"/>
      <c r="I10" s="37"/>
      <c r="J10" s="37"/>
      <c r="K10" s="37"/>
      <c r="L10" s="13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0" t="s">
        <v>89</v>
      </c>
      <c r="F11" s="37"/>
      <c r="G11" s="37"/>
      <c r="H11" s="37"/>
      <c r="I11" s="37"/>
      <c r="J11" s="37"/>
      <c r="K11" s="37"/>
      <c r="L11" s="13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3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37" t="s">
        <v>18</v>
      </c>
      <c r="E13" s="37"/>
      <c r="F13" s="132" t="s">
        <v>19</v>
      </c>
      <c r="G13" s="37"/>
      <c r="H13" s="37"/>
      <c r="I13" s="137" t="s">
        <v>20</v>
      </c>
      <c r="J13" s="132" t="s">
        <v>19</v>
      </c>
      <c r="K13" s="37"/>
      <c r="L13" s="13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7" t="s">
        <v>21</v>
      </c>
      <c r="E14" s="37"/>
      <c r="F14" s="132" t="s">
        <v>22</v>
      </c>
      <c r="G14" s="37"/>
      <c r="H14" s="37"/>
      <c r="I14" s="137" t="s">
        <v>23</v>
      </c>
      <c r="J14" s="141" t="str">
        <f>'Rekapitulace stavby'!AN8</f>
        <v>19. 9. 2023</v>
      </c>
      <c r="K14" s="37"/>
      <c r="L14" s="13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3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37" t="s">
        <v>25</v>
      </c>
      <c r="E16" s="37"/>
      <c r="F16" s="37"/>
      <c r="G16" s="37"/>
      <c r="H16" s="37"/>
      <c r="I16" s="137" t="s">
        <v>26</v>
      </c>
      <c r="J16" s="132" t="s">
        <v>19</v>
      </c>
      <c r="K16" s="37"/>
      <c r="L16" s="13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37" t="s">
        <v>28</v>
      </c>
      <c r="J17" s="132" t="s">
        <v>19</v>
      </c>
      <c r="K17" s="37"/>
      <c r="L17" s="13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3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37" t="s">
        <v>29</v>
      </c>
      <c r="E19" s="37"/>
      <c r="F19" s="37"/>
      <c r="G19" s="37"/>
      <c r="H19" s="37"/>
      <c r="I19" s="137" t="s">
        <v>26</v>
      </c>
      <c r="J19" s="32" t="str">
        <f>'Rekapitulace stavby'!AN13</f>
        <v>Vyplň údaj</v>
      </c>
      <c r="K19" s="37"/>
      <c r="L19" s="13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37" t="s">
        <v>28</v>
      </c>
      <c r="J20" s="32" t="str">
        <f>'Rekapitulace stavby'!AN14</f>
        <v>Vyplň údaj</v>
      </c>
      <c r="K20" s="37"/>
      <c r="L20" s="13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3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37" t="s">
        <v>31</v>
      </c>
      <c r="E22" s="37"/>
      <c r="F22" s="37"/>
      <c r="G22" s="37"/>
      <c r="H22" s="37"/>
      <c r="I22" s="137" t="s">
        <v>26</v>
      </c>
      <c r="J22" s="132" t="s">
        <v>19</v>
      </c>
      <c r="K22" s="37"/>
      <c r="L22" s="13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37" t="s">
        <v>28</v>
      </c>
      <c r="J23" s="132" t="s">
        <v>19</v>
      </c>
      <c r="K23" s="37"/>
      <c r="L23" s="13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3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37" t="s">
        <v>34</v>
      </c>
      <c r="E25" s="37"/>
      <c r="F25" s="37"/>
      <c r="G25" s="37"/>
      <c r="H25" s="37"/>
      <c r="I25" s="137" t="s">
        <v>26</v>
      </c>
      <c r="J25" s="132" t="s">
        <v>19</v>
      </c>
      <c r="K25" s="37"/>
      <c r="L25" s="13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37" t="s">
        <v>28</v>
      </c>
      <c r="J26" s="132" t="s">
        <v>19</v>
      </c>
      <c r="K26" s="37"/>
      <c r="L26" s="13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39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37" t="s">
        <v>36</v>
      </c>
      <c r="E28" s="37"/>
      <c r="F28" s="37"/>
      <c r="G28" s="37"/>
      <c r="H28" s="37"/>
      <c r="I28" s="37"/>
      <c r="J28" s="37"/>
      <c r="K28" s="37"/>
      <c r="L28" s="13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2"/>
      <c r="B29" s="143"/>
      <c r="C29" s="142"/>
      <c r="D29" s="142"/>
      <c r="E29" s="144" t="s">
        <v>19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3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6"/>
      <c r="J31" s="146"/>
      <c r="K31" s="146"/>
      <c r="L31" s="13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47" t="s">
        <v>38</v>
      </c>
      <c r="E32" s="37"/>
      <c r="F32" s="37"/>
      <c r="G32" s="37"/>
      <c r="H32" s="37"/>
      <c r="I32" s="37"/>
      <c r="J32" s="148">
        <f>ROUND(J92, 2)</f>
        <v>0</v>
      </c>
      <c r="K32" s="37"/>
      <c r="L32" s="13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6"/>
      <c r="E33" s="146"/>
      <c r="F33" s="146"/>
      <c r="G33" s="146"/>
      <c r="H33" s="146"/>
      <c r="I33" s="146"/>
      <c r="J33" s="146"/>
      <c r="K33" s="146"/>
      <c r="L33" s="13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49" t="s">
        <v>40</v>
      </c>
      <c r="G34" s="37"/>
      <c r="H34" s="37"/>
      <c r="I34" s="149" t="s">
        <v>39</v>
      </c>
      <c r="J34" s="149" t="s">
        <v>41</v>
      </c>
      <c r="K34" s="37"/>
      <c r="L34" s="13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0" t="s">
        <v>42</v>
      </c>
      <c r="E35" s="137" t="s">
        <v>43</v>
      </c>
      <c r="F35" s="151">
        <f>ROUND((SUM(BE92:BE188)),  2)</f>
        <v>0</v>
      </c>
      <c r="G35" s="37"/>
      <c r="H35" s="37"/>
      <c r="I35" s="152">
        <v>0.20999999999999999</v>
      </c>
      <c r="J35" s="151">
        <f>ROUND(((SUM(BE92:BE188))*I35),  2)</f>
        <v>0</v>
      </c>
      <c r="K35" s="37"/>
      <c r="L35" s="13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7" t="s">
        <v>44</v>
      </c>
      <c r="F36" s="151">
        <f>ROUND((SUM(BF92:BF188)),  2)</f>
        <v>0</v>
      </c>
      <c r="G36" s="37"/>
      <c r="H36" s="37"/>
      <c r="I36" s="152">
        <v>0.14999999999999999</v>
      </c>
      <c r="J36" s="151">
        <f>ROUND(((SUM(BF92:BF188))*I36),  2)</f>
        <v>0</v>
      </c>
      <c r="K36" s="37"/>
      <c r="L36" s="13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7" t="s">
        <v>45</v>
      </c>
      <c r="F37" s="151">
        <f>ROUND((SUM(BG92:BG188)),  2)</f>
        <v>0</v>
      </c>
      <c r="G37" s="37"/>
      <c r="H37" s="37"/>
      <c r="I37" s="152">
        <v>0.20999999999999999</v>
      </c>
      <c r="J37" s="151">
        <f>0</f>
        <v>0</v>
      </c>
      <c r="K37" s="37"/>
      <c r="L37" s="13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7" t="s">
        <v>46</v>
      </c>
      <c r="F38" s="151">
        <f>ROUND((SUM(BH92:BH188)),  2)</f>
        <v>0</v>
      </c>
      <c r="G38" s="37"/>
      <c r="H38" s="37"/>
      <c r="I38" s="152">
        <v>0.14999999999999999</v>
      </c>
      <c r="J38" s="151">
        <f>0</f>
        <v>0</v>
      </c>
      <c r="K38" s="37"/>
      <c r="L38" s="13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7" t="s">
        <v>47</v>
      </c>
      <c r="F39" s="151">
        <f>ROUND((SUM(BI92:BI188)),  2)</f>
        <v>0</v>
      </c>
      <c r="G39" s="37"/>
      <c r="H39" s="37"/>
      <c r="I39" s="152">
        <v>0</v>
      </c>
      <c r="J39" s="151">
        <f>0</f>
        <v>0</v>
      </c>
      <c r="K39" s="37"/>
      <c r="L39" s="13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3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3"/>
      <c r="D41" s="154" t="s">
        <v>48</v>
      </c>
      <c r="E41" s="155"/>
      <c r="F41" s="155"/>
      <c r="G41" s="156" t="s">
        <v>49</v>
      </c>
      <c r="H41" s="157" t="s">
        <v>50</v>
      </c>
      <c r="I41" s="155"/>
      <c r="J41" s="158">
        <f>SUM(J32:J39)</f>
        <v>0</v>
      </c>
      <c r="K41" s="159"/>
      <c r="L41" s="139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90</v>
      </c>
      <c r="D47" s="39"/>
      <c r="E47" s="39"/>
      <c r="F47" s="39"/>
      <c r="G47" s="39"/>
      <c r="H47" s="39"/>
      <c r="I47" s="39"/>
      <c r="J47" s="39"/>
      <c r="K47" s="39"/>
      <c r="L47" s="13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3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3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4" t="str">
        <f>E7</f>
        <v>MULTIFUNKČNÍ DŮM MUGLINOV</v>
      </c>
      <c r="F50" s="31"/>
      <c r="G50" s="31"/>
      <c r="H50" s="31"/>
      <c r="I50" s="39"/>
      <c r="J50" s="39"/>
      <c r="K50" s="39"/>
      <c r="L50" s="13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86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4" t="s">
        <v>87</v>
      </c>
      <c r="F52" s="39"/>
      <c r="G52" s="39"/>
      <c r="H52" s="39"/>
      <c r="I52" s="39"/>
      <c r="J52" s="39"/>
      <c r="K52" s="39"/>
      <c r="L52" s="13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88</v>
      </c>
      <c r="D53" s="39"/>
      <c r="E53" s="39"/>
      <c r="F53" s="39"/>
      <c r="G53" s="39"/>
      <c r="H53" s="39"/>
      <c r="I53" s="39"/>
      <c r="J53" s="39"/>
      <c r="K53" s="39"/>
      <c r="L53" s="13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10c_2023 - VNĚJŠÍ SÍTĚ</v>
      </c>
      <c r="F54" s="39"/>
      <c r="G54" s="39"/>
      <c r="H54" s="39"/>
      <c r="I54" s="39"/>
      <c r="J54" s="39"/>
      <c r="K54" s="39"/>
      <c r="L54" s="13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3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19. 9. 2023</v>
      </c>
      <c r="K56" s="39"/>
      <c r="L56" s="13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3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MĚSTO OSTRAVA</v>
      </c>
      <c r="G58" s="39"/>
      <c r="H58" s="39"/>
      <c r="I58" s="31" t="s">
        <v>31</v>
      </c>
      <c r="J58" s="35" t="str">
        <f>E23</f>
        <v>PPS KANIA S.R.O.</v>
      </c>
      <c r="K58" s="39"/>
      <c r="L58" s="13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JAN OCHODNICKÝ</v>
      </c>
      <c r="K59" s="39"/>
      <c r="L59" s="13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39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5" t="s">
        <v>91</v>
      </c>
      <c r="D61" s="166"/>
      <c r="E61" s="166"/>
      <c r="F61" s="166"/>
      <c r="G61" s="166"/>
      <c r="H61" s="166"/>
      <c r="I61" s="166"/>
      <c r="J61" s="167" t="s">
        <v>92</v>
      </c>
      <c r="K61" s="166"/>
      <c r="L61" s="139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9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68" t="s">
        <v>70</v>
      </c>
      <c r="D63" s="39"/>
      <c r="E63" s="39"/>
      <c r="F63" s="39"/>
      <c r="G63" s="39"/>
      <c r="H63" s="39"/>
      <c r="I63" s="39"/>
      <c r="J63" s="101">
        <f>J92</f>
        <v>0</v>
      </c>
      <c r="K63" s="39"/>
      <c r="L63" s="139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93</v>
      </c>
    </row>
    <row r="64" s="9" customFormat="1" ht="24.96" customHeight="1">
      <c r="A64" s="9"/>
      <c r="B64" s="169"/>
      <c r="C64" s="170"/>
      <c r="D64" s="171" t="s">
        <v>94</v>
      </c>
      <c r="E64" s="172"/>
      <c r="F64" s="172"/>
      <c r="G64" s="172"/>
      <c r="H64" s="172"/>
      <c r="I64" s="172"/>
      <c r="J64" s="173">
        <f>J93</f>
        <v>0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24"/>
      <c r="D65" s="176" t="s">
        <v>95</v>
      </c>
      <c r="E65" s="177"/>
      <c r="F65" s="177"/>
      <c r="G65" s="177"/>
      <c r="H65" s="177"/>
      <c r="I65" s="177"/>
      <c r="J65" s="178">
        <f>J94</f>
        <v>0</v>
      </c>
      <c r="K65" s="124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24"/>
      <c r="D66" s="176" t="s">
        <v>96</v>
      </c>
      <c r="E66" s="177"/>
      <c r="F66" s="177"/>
      <c r="G66" s="177"/>
      <c r="H66" s="177"/>
      <c r="I66" s="177"/>
      <c r="J66" s="178">
        <f>J135</f>
        <v>0</v>
      </c>
      <c r="K66" s="124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24"/>
      <c r="D67" s="176" t="s">
        <v>97</v>
      </c>
      <c r="E67" s="177"/>
      <c r="F67" s="177"/>
      <c r="G67" s="177"/>
      <c r="H67" s="177"/>
      <c r="I67" s="177"/>
      <c r="J67" s="178">
        <f>J139</f>
        <v>0</v>
      </c>
      <c r="K67" s="124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24"/>
      <c r="D68" s="176" t="s">
        <v>98</v>
      </c>
      <c r="E68" s="177"/>
      <c r="F68" s="177"/>
      <c r="G68" s="177"/>
      <c r="H68" s="177"/>
      <c r="I68" s="177"/>
      <c r="J68" s="178">
        <f>J165</f>
        <v>0</v>
      </c>
      <c r="K68" s="124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24"/>
      <c r="D69" s="176" t="s">
        <v>99</v>
      </c>
      <c r="E69" s="177"/>
      <c r="F69" s="177"/>
      <c r="G69" s="177"/>
      <c r="H69" s="177"/>
      <c r="I69" s="177"/>
      <c r="J69" s="178">
        <f>J177</f>
        <v>0</v>
      </c>
      <c r="K69" s="124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5"/>
      <c r="C70" s="124"/>
      <c r="D70" s="176" t="s">
        <v>100</v>
      </c>
      <c r="E70" s="177"/>
      <c r="F70" s="177"/>
      <c r="G70" s="177"/>
      <c r="H70" s="177"/>
      <c r="I70" s="177"/>
      <c r="J70" s="178">
        <f>J185</f>
        <v>0</v>
      </c>
      <c r="K70" s="124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101</v>
      </c>
      <c r="D77" s="39"/>
      <c r="E77" s="39"/>
      <c r="F77" s="39"/>
      <c r="G77" s="39"/>
      <c r="H77" s="39"/>
      <c r="I77" s="39"/>
      <c r="J77" s="39"/>
      <c r="K77" s="39"/>
      <c r="L77" s="13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3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164" t="str">
        <f>E7</f>
        <v>MULTIFUNKČNÍ DŮM MUGLINOV</v>
      </c>
      <c r="F80" s="31"/>
      <c r="G80" s="31"/>
      <c r="H80" s="31"/>
      <c r="I80" s="39"/>
      <c r="J80" s="39"/>
      <c r="K80" s="39"/>
      <c r="L80" s="13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" customFormat="1" ht="12" customHeight="1">
      <c r="B81" s="20"/>
      <c r="C81" s="31" t="s">
        <v>86</v>
      </c>
      <c r="D81" s="21"/>
      <c r="E81" s="21"/>
      <c r="F81" s="21"/>
      <c r="G81" s="21"/>
      <c r="H81" s="21"/>
      <c r="I81" s="21"/>
      <c r="J81" s="21"/>
      <c r="K81" s="21"/>
      <c r="L81" s="19"/>
    </row>
    <row r="82" s="2" customFormat="1" ht="16.5" customHeight="1">
      <c r="A82" s="37"/>
      <c r="B82" s="38"/>
      <c r="C82" s="39"/>
      <c r="D82" s="39"/>
      <c r="E82" s="164" t="s">
        <v>87</v>
      </c>
      <c r="F82" s="39"/>
      <c r="G82" s="39"/>
      <c r="H82" s="39"/>
      <c r="I82" s="39"/>
      <c r="J82" s="39"/>
      <c r="K82" s="39"/>
      <c r="L82" s="13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88</v>
      </c>
      <c r="D83" s="39"/>
      <c r="E83" s="39"/>
      <c r="F83" s="39"/>
      <c r="G83" s="39"/>
      <c r="H83" s="39"/>
      <c r="I83" s="39"/>
      <c r="J83" s="39"/>
      <c r="K83" s="39"/>
      <c r="L83" s="13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6.5" customHeight="1">
      <c r="A84" s="37"/>
      <c r="B84" s="38"/>
      <c r="C84" s="39"/>
      <c r="D84" s="39"/>
      <c r="E84" s="68" t="str">
        <f>E11</f>
        <v>10c_2023 - VNĚJŠÍ SÍTĚ</v>
      </c>
      <c r="F84" s="39"/>
      <c r="G84" s="39"/>
      <c r="H84" s="39"/>
      <c r="I84" s="39"/>
      <c r="J84" s="39"/>
      <c r="K84" s="39"/>
      <c r="L84" s="13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21</v>
      </c>
      <c r="D86" s="39"/>
      <c r="E86" s="39"/>
      <c r="F86" s="26" t="str">
        <f>F14</f>
        <v xml:space="preserve"> </v>
      </c>
      <c r="G86" s="39"/>
      <c r="H86" s="39"/>
      <c r="I86" s="31" t="s">
        <v>23</v>
      </c>
      <c r="J86" s="71" t="str">
        <f>IF(J14="","",J14)</f>
        <v>19. 9. 2023</v>
      </c>
      <c r="K86" s="39"/>
      <c r="L86" s="13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6.96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3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25</v>
      </c>
      <c r="D88" s="39"/>
      <c r="E88" s="39"/>
      <c r="F88" s="26" t="str">
        <f>E17</f>
        <v>MĚSTO OSTRAVA</v>
      </c>
      <c r="G88" s="39"/>
      <c r="H88" s="39"/>
      <c r="I88" s="31" t="s">
        <v>31</v>
      </c>
      <c r="J88" s="35" t="str">
        <f>E23</f>
        <v>PPS KANIA S.R.O.</v>
      </c>
      <c r="K88" s="39"/>
      <c r="L88" s="13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29</v>
      </c>
      <c r="D89" s="39"/>
      <c r="E89" s="39"/>
      <c r="F89" s="26" t="str">
        <f>IF(E20="","",E20)</f>
        <v>Vyplň údaj</v>
      </c>
      <c r="G89" s="39"/>
      <c r="H89" s="39"/>
      <c r="I89" s="31" t="s">
        <v>34</v>
      </c>
      <c r="J89" s="35" t="str">
        <f>E26</f>
        <v>JAN OCHODNICKÝ</v>
      </c>
      <c r="K89" s="39"/>
      <c r="L89" s="13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0.32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139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11" customFormat="1" ht="29.28" customHeight="1">
      <c r="A91" s="180"/>
      <c r="B91" s="181"/>
      <c r="C91" s="182" t="s">
        <v>102</v>
      </c>
      <c r="D91" s="183" t="s">
        <v>57</v>
      </c>
      <c r="E91" s="183" t="s">
        <v>53</v>
      </c>
      <c r="F91" s="183" t="s">
        <v>54</v>
      </c>
      <c r="G91" s="183" t="s">
        <v>103</v>
      </c>
      <c r="H91" s="183" t="s">
        <v>104</v>
      </c>
      <c r="I91" s="183" t="s">
        <v>105</v>
      </c>
      <c r="J91" s="183" t="s">
        <v>92</v>
      </c>
      <c r="K91" s="184" t="s">
        <v>106</v>
      </c>
      <c r="L91" s="185"/>
      <c r="M91" s="91" t="s">
        <v>19</v>
      </c>
      <c r="N91" s="92" t="s">
        <v>42</v>
      </c>
      <c r="O91" s="92" t="s">
        <v>107</v>
      </c>
      <c r="P91" s="92" t="s">
        <v>108</v>
      </c>
      <c r="Q91" s="92" t="s">
        <v>109</v>
      </c>
      <c r="R91" s="92" t="s">
        <v>110</v>
      </c>
      <c r="S91" s="92" t="s">
        <v>111</v>
      </c>
      <c r="T91" s="93" t="s">
        <v>112</v>
      </c>
      <c r="U91" s="180"/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</row>
    <row r="92" s="2" customFormat="1" ht="22.8" customHeight="1">
      <c r="A92" s="37"/>
      <c r="B92" s="38"/>
      <c r="C92" s="98" t="s">
        <v>113</v>
      </c>
      <c r="D92" s="39"/>
      <c r="E92" s="39"/>
      <c r="F92" s="39"/>
      <c r="G92" s="39"/>
      <c r="H92" s="39"/>
      <c r="I92" s="39"/>
      <c r="J92" s="186">
        <f>BK92</f>
        <v>0</v>
      </c>
      <c r="K92" s="39"/>
      <c r="L92" s="43"/>
      <c r="M92" s="94"/>
      <c r="N92" s="187"/>
      <c r="O92" s="95"/>
      <c r="P92" s="188">
        <f>P93</f>
        <v>0</v>
      </c>
      <c r="Q92" s="95"/>
      <c r="R92" s="188">
        <f>R93</f>
        <v>229.13316400000002</v>
      </c>
      <c r="S92" s="95"/>
      <c r="T92" s="189">
        <f>T93</f>
        <v>2.3760000000000003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71</v>
      </c>
      <c r="AU92" s="16" t="s">
        <v>93</v>
      </c>
      <c r="BK92" s="190">
        <f>BK93</f>
        <v>0</v>
      </c>
    </row>
    <row r="93" s="12" customFormat="1" ht="25.92" customHeight="1">
      <c r="A93" s="12"/>
      <c r="B93" s="191"/>
      <c r="C93" s="192"/>
      <c r="D93" s="193" t="s">
        <v>71</v>
      </c>
      <c r="E93" s="194" t="s">
        <v>114</v>
      </c>
      <c r="F93" s="194" t="s">
        <v>115</v>
      </c>
      <c r="G93" s="192"/>
      <c r="H93" s="192"/>
      <c r="I93" s="195"/>
      <c r="J93" s="196">
        <f>BK93</f>
        <v>0</v>
      </c>
      <c r="K93" s="192"/>
      <c r="L93" s="197"/>
      <c r="M93" s="198"/>
      <c r="N93" s="199"/>
      <c r="O93" s="199"/>
      <c r="P93" s="200">
        <f>P94+P135+P139+P165+P177+P185</f>
        <v>0</v>
      </c>
      <c r="Q93" s="199"/>
      <c r="R93" s="200">
        <f>R94+R135+R139+R165+R177+R185</f>
        <v>229.13316400000002</v>
      </c>
      <c r="S93" s="199"/>
      <c r="T93" s="201">
        <f>T94+T135+T139+T165+T177+T185</f>
        <v>2.3760000000000003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78</v>
      </c>
      <c r="AT93" s="203" t="s">
        <v>71</v>
      </c>
      <c r="AU93" s="203" t="s">
        <v>72</v>
      </c>
      <c r="AY93" s="202" t="s">
        <v>116</v>
      </c>
      <c r="BK93" s="204">
        <f>BK94+BK135+BK139+BK165+BK177+BK185</f>
        <v>0</v>
      </c>
    </row>
    <row r="94" s="12" customFormat="1" ht="22.8" customHeight="1">
      <c r="A94" s="12"/>
      <c r="B94" s="191"/>
      <c r="C94" s="192"/>
      <c r="D94" s="193" t="s">
        <v>71</v>
      </c>
      <c r="E94" s="205" t="s">
        <v>78</v>
      </c>
      <c r="F94" s="205" t="s">
        <v>117</v>
      </c>
      <c r="G94" s="192"/>
      <c r="H94" s="192"/>
      <c r="I94" s="195"/>
      <c r="J94" s="206">
        <f>BK94</f>
        <v>0</v>
      </c>
      <c r="K94" s="192"/>
      <c r="L94" s="197"/>
      <c r="M94" s="198"/>
      <c r="N94" s="199"/>
      <c r="O94" s="199"/>
      <c r="P94" s="200">
        <f>SUM(P95:P134)</f>
        <v>0</v>
      </c>
      <c r="Q94" s="199"/>
      <c r="R94" s="200">
        <f>SUM(R95:R134)</f>
        <v>223.05972000000003</v>
      </c>
      <c r="S94" s="199"/>
      <c r="T94" s="201">
        <f>SUM(T95:T134)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78</v>
      </c>
      <c r="AT94" s="203" t="s">
        <v>71</v>
      </c>
      <c r="AU94" s="203" t="s">
        <v>78</v>
      </c>
      <c r="AY94" s="202" t="s">
        <v>116</v>
      </c>
      <c r="BK94" s="204">
        <f>SUM(BK95:BK134)</f>
        <v>0</v>
      </c>
    </row>
    <row r="95" s="2" customFormat="1" ht="24.15" customHeight="1">
      <c r="A95" s="37"/>
      <c r="B95" s="38"/>
      <c r="C95" s="207" t="s">
        <v>78</v>
      </c>
      <c r="D95" s="207" t="s">
        <v>118</v>
      </c>
      <c r="E95" s="208" t="s">
        <v>119</v>
      </c>
      <c r="F95" s="209" t="s">
        <v>120</v>
      </c>
      <c r="G95" s="210" t="s">
        <v>121</v>
      </c>
      <c r="H95" s="211">
        <v>158.22</v>
      </c>
      <c r="I95" s="212"/>
      <c r="J95" s="213">
        <f>ROUND(I95*H95,2)</f>
        <v>0</v>
      </c>
      <c r="K95" s="209" t="s">
        <v>122</v>
      </c>
      <c r="L95" s="43"/>
      <c r="M95" s="214" t="s">
        <v>19</v>
      </c>
      <c r="N95" s="215" t="s">
        <v>43</v>
      </c>
      <c r="O95" s="83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8" t="s">
        <v>123</v>
      </c>
      <c r="AT95" s="218" t="s">
        <v>118</v>
      </c>
      <c r="AU95" s="218" t="s">
        <v>80</v>
      </c>
      <c r="AY95" s="16" t="s">
        <v>116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6" t="s">
        <v>78</v>
      </c>
      <c r="BK95" s="219">
        <f>ROUND(I95*H95,2)</f>
        <v>0</v>
      </c>
      <c r="BL95" s="16" t="s">
        <v>123</v>
      </c>
      <c r="BM95" s="218" t="s">
        <v>124</v>
      </c>
    </row>
    <row r="96" s="2" customFormat="1">
      <c r="A96" s="37"/>
      <c r="B96" s="38"/>
      <c r="C96" s="39"/>
      <c r="D96" s="220" t="s">
        <v>125</v>
      </c>
      <c r="E96" s="39"/>
      <c r="F96" s="221" t="s">
        <v>126</v>
      </c>
      <c r="G96" s="39"/>
      <c r="H96" s="39"/>
      <c r="I96" s="222"/>
      <c r="J96" s="39"/>
      <c r="K96" s="39"/>
      <c r="L96" s="43"/>
      <c r="M96" s="223"/>
      <c r="N96" s="224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125</v>
      </c>
      <c r="AU96" s="16" t="s">
        <v>80</v>
      </c>
    </row>
    <row r="97" s="13" customFormat="1">
      <c r="A97" s="13"/>
      <c r="B97" s="225"/>
      <c r="C97" s="226"/>
      <c r="D97" s="227" t="s">
        <v>127</v>
      </c>
      <c r="E97" s="228" t="s">
        <v>19</v>
      </c>
      <c r="F97" s="229" t="s">
        <v>128</v>
      </c>
      <c r="G97" s="226"/>
      <c r="H97" s="230">
        <v>158.22</v>
      </c>
      <c r="I97" s="231"/>
      <c r="J97" s="226"/>
      <c r="K97" s="226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127</v>
      </c>
      <c r="AU97" s="236" t="s">
        <v>80</v>
      </c>
      <c r="AV97" s="13" t="s">
        <v>80</v>
      </c>
      <c r="AW97" s="13" t="s">
        <v>33</v>
      </c>
      <c r="AX97" s="13" t="s">
        <v>78</v>
      </c>
      <c r="AY97" s="236" t="s">
        <v>116</v>
      </c>
    </row>
    <row r="98" s="2" customFormat="1" ht="24.15" customHeight="1">
      <c r="A98" s="37"/>
      <c r="B98" s="38"/>
      <c r="C98" s="207" t="s">
        <v>80</v>
      </c>
      <c r="D98" s="207" t="s">
        <v>118</v>
      </c>
      <c r="E98" s="208" t="s">
        <v>129</v>
      </c>
      <c r="F98" s="209" t="s">
        <v>130</v>
      </c>
      <c r="G98" s="210" t="s">
        <v>121</v>
      </c>
      <c r="H98" s="211">
        <v>158.22</v>
      </c>
      <c r="I98" s="212"/>
      <c r="J98" s="213">
        <f>ROUND(I98*H98,2)</f>
        <v>0</v>
      </c>
      <c r="K98" s="209" t="s">
        <v>122</v>
      </c>
      <c r="L98" s="43"/>
      <c r="M98" s="214" t="s">
        <v>19</v>
      </c>
      <c r="N98" s="215" t="s">
        <v>43</v>
      </c>
      <c r="O98" s="83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8" t="s">
        <v>123</v>
      </c>
      <c r="AT98" s="218" t="s">
        <v>118</v>
      </c>
      <c r="AU98" s="218" t="s">
        <v>80</v>
      </c>
      <c r="AY98" s="16" t="s">
        <v>116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6" t="s">
        <v>78</v>
      </c>
      <c r="BK98" s="219">
        <f>ROUND(I98*H98,2)</f>
        <v>0</v>
      </c>
      <c r="BL98" s="16" t="s">
        <v>123</v>
      </c>
      <c r="BM98" s="218" t="s">
        <v>131</v>
      </c>
    </row>
    <row r="99" s="2" customFormat="1">
      <c r="A99" s="37"/>
      <c r="B99" s="38"/>
      <c r="C99" s="39"/>
      <c r="D99" s="220" t="s">
        <v>125</v>
      </c>
      <c r="E99" s="39"/>
      <c r="F99" s="221" t="s">
        <v>132</v>
      </c>
      <c r="G99" s="39"/>
      <c r="H99" s="39"/>
      <c r="I99" s="222"/>
      <c r="J99" s="39"/>
      <c r="K99" s="39"/>
      <c r="L99" s="43"/>
      <c r="M99" s="223"/>
      <c r="N99" s="224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125</v>
      </c>
      <c r="AU99" s="16" t="s">
        <v>80</v>
      </c>
    </row>
    <row r="100" s="13" customFormat="1">
      <c r="A100" s="13"/>
      <c r="B100" s="225"/>
      <c r="C100" s="226"/>
      <c r="D100" s="227" t="s">
        <v>127</v>
      </c>
      <c r="E100" s="228" t="s">
        <v>19</v>
      </c>
      <c r="F100" s="229" t="s">
        <v>128</v>
      </c>
      <c r="G100" s="226"/>
      <c r="H100" s="230">
        <v>158.22</v>
      </c>
      <c r="I100" s="231"/>
      <c r="J100" s="226"/>
      <c r="K100" s="226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127</v>
      </c>
      <c r="AU100" s="236" t="s">
        <v>80</v>
      </c>
      <c r="AV100" s="13" t="s">
        <v>80</v>
      </c>
      <c r="AW100" s="13" t="s">
        <v>33</v>
      </c>
      <c r="AX100" s="13" t="s">
        <v>78</v>
      </c>
      <c r="AY100" s="236" t="s">
        <v>116</v>
      </c>
    </row>
    <row r="101" s="2" customFormat="1" ht="37.8" customHeight="1">
      <c r="A101" s="37"/>
      <c r="B101" s="38"/>
      <c r="C101" s="207" t="s">
        <v>133</v>
      </c>
      <c r="D101" s="207" t="s">
        <v>118</v>
      </c>
      <c r="E101" s="208" t="s">
        <v>134</v>
      </c>
      <c r="F101" s="209" t="s">
        <v>135</v>
      </c>
      <c r="G101" s="210" t="s">
        <v>121</v>
      </c>
      <c r="H101" s="211">
        <v>135.90000000000001</v>
      </c>
      <c r="I101" s="212"/>
      <c r="J101" s="213">
        <f>ROUND(I101*H101,2)</f>
        <v>0</v>
      </c>
      <c r="K101" s="209" t="s">
        <v>122</v>
      </c>
      <c r="L101" s="43"/>
      <c r="M101" s="214" t="s">
        <v>19</v>
      </c>
      <c r="N101" s="215" t="s">
        <v>43</v>
      </c>
      <c r="O101" s="83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8" t="s">
        <v>123</v>
      </c>
      <c r="AT101" s="218" t="s">
        <v>118</v>
      </c>
      <c r="AU101" s="218" t="s">
        <v>80</v>
      </c>
      <c r="AY101" s="16" t="s">
        <v>116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6" t="s">
        <v>78</v>
      </c>
      <c r="BK101" s="219">
        <f>ROUND(I101*H101,2)</f>
        <v>0</v>
      </c>
      <c r="BL101" s="16" t="s">
        <v>123</v>
      </c>
      <c r="BM101" s="218" t="s">
        <v>136</v>
      </c>
    </row>
    <row r="102" s="2" customFormat="1">
      <c r="A102" s="37"/>
      <c r="B102" s="38"/>
      <c r="C102" s="39"/>
      <c r="D102" s="220" t="s">
        <v>125</v>
      </c>
      <c r="E102" s="39"/>
      <c r="F102" s="221" t="s">
        <v>137</v>
      </c>
      <c r="G102" s="39"/>
      <c r="H102" s="39"/>
      <c r="I102" s="222"/>
      <c r="J102" s="39"/>
      <c r="K102" s="39"/>
      <c r="L102" s="43"/>
      <c r="M102" s="223"/>
      <c r="N102" s="224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125</v>
      </c>
      <c r="AU102" s="16" t="s">
        <v>80</v>
      </c>
    </row>
    <row r="103" s="13" customFormat="1">
      <c r="A103" s="13"/>
      <c r="B103" s="225"/>
      <c r="C103" s="226"/>
      <c r="D103" s="227" t="s">
        <v>127</v>
      </c>
      <c r="E103" s="228" t="s">
        <v>19</v>
      </c>
      <c r="F103" s="229" t="s">
        <v>138</v>
      </c>
      <c r="G103" s="226"/>
      <c r="H103" s="230">
        <v>135.90000000000001</v>
      </c>
      <c r="I103" s="231"/>
      <c r="J103" s="226"/>
      <c r="K103" s="226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127</v>
      </c>
      <c r="AU103" s="236" t="s">
        <v>80</v>
      </c>
      <c r="AV103" s="13" t="s">
        <v>80</v>
      </c>
      <c r="AW103" s="13" t="s">
        <v>33</v>
      </c>
      <c r="AX103" s="13" t="s">
        <v>78</v>
      </c>
      <c r="AY103" s="236" t="s">
        <v>116</v>
      </c>
    </row>
    <row r="104" s="2" customFormat="1" ht="37.8" customHeight="1">
      <c r="A104" s="37"/>
      <c r="B104" s="38"/>
      <c r="C104" s="207" t="s">
        <v>123</v>
      </c>
      <c r="D104" s="207" t="s">
        <v>118</v>
      </c>
      <c r="E104" s="208" t="s">
        <v>139</v>
      </c>
      <c r="F104" s="209" t="s">
        <v>140</v>
      </c>
      <c r="G104" s="210" t="s">
        <v>121</v>
      </c>
      <c r="H104" s="211">
        <v>135.90000000000001</v>
      </c>
      <c r="I104" s="212"/>
      <c r="J104" s="213">
        <f>ROUND(I104*H104,2)</f>
        <v>0</v>
      </c>
      <c r="K104" s="209" t="s">
        <v>122</v>
      </c>
      <c r="L104" s="43"/>
      <c r="M104" s="214" t="s">
        <v>19</v>
      </c>
      <c r="N104" s="215" t="s">
        <v>43</v>
      </c>
      <c r="O104" s="83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8" t="s">
        <v>123</v>
      </c>
      <c r="AT104" s="218" t="s">
        <v>118</v>
      </c>
      <c r="AU104" s="218" t="s">
        <v>80</v>
      </c>
      <c r="AY104" s="16" t="s">
        <v>116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6" t="s">
        <v>78</v>
      </c>
      <c r="BK104" s="219">
        <f>ROUND(I104*H104,2)</f>
        <v>0</v>
      </c>
      <c r="BL104" s="16" t="s">
        <v>123</v>
      </c>
      <c r="BM104" s="218" t="s">
        <v>141</v>
      </c>
    </row>
    <row r="105" s="2" customFormat="1">
      <c r="A105" s="37"/>
      <c r="B105" s="38"/>
      <c r="C105" s="39"/>
      <c r="D105" s="220" t="s">
        <v>125</v>
      </c>
      <c r="E105" s="39"/>
      <c r="F105" s="221" t="s">
        <v>142</v>
      </c>
      <c r="G105" s="39"/>
      <c r="H105" s="39"/>
      <c r="I105" s="222"/>
      <c r="J105" s="39"/>
      <c r="K105" s="39"/>
      <c r="L105" s="43"/>
      <c r="M105" s="223"/>
      <c r="N105" s="224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125</v>
      </c>
      <c r="AU105" s="16" t="s">
        <v>80</v>
      </c>
    </row>
    <row r="106" s="13" customFormat="1">
      <c r="A106" s="13"/>
      <c r="B106" s="225"/>
      <c r="C106" s="226"/>
      <c r="D106" s="227" t="s">
        <v>127</v>
      </c>
      <c r="E106" s="228" t="s">
        <v>19</v>
      </c>
      <c r="F106" s="229" t="s">
        <v>138</v>
      </c>
      <c r="G106" s="226"/>
      <c r="H106" s="230">
        <v>135.90000000000001</v>
      </c>
      <c r="I106" s="231"/>
      <c r="J106" s="226"/>
      <c r="K106" s="226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127</v>
      </c>
      <c r="AU106" s="236" t="s">
        <v>80</v>
      </c>
      <c r="AV106" s="13" t="s">
        <v>80</v>
      </c>
      <c r="AW106" s="13" t="s">
        <v>33</v>
      </c>
      <c r="AX106" s="13" t="s">
        <v>78</v>
      </c>
      <c r="AY106" s="236" t="s">
        <v>116</v>
      </c>
    </row>
    <row r="107" s="2" customFormat="1" ht="37.8" customHeight="1">
      <c r="A107" s="37"/>
      <c r="B107" s="38"/>
      <c r="C107" s="207" t="s">
        <v>143</v>
      </c>
      <c r="D107" s="207" t="s">
        <v>118</v>
      </c>
      <c r="E107" s="208" t="s">
        <v>144</v>
      </c>
      <c r="F107" s="209" t="s">
        <v>145</v>
      </c>
      <c r="G107" s="210" t="s">
        <v>121</v>
      </c>
      <c r="H107" s="211">
        <v>135.90000000000001</v>
      </c>
      <c r="I107" s="212"/>
      <c r="J107" s="213">
        <f>ROUND(I107*H107,2)</f>
        <v>0</v>
      </c>
      <c r="K107" s="209" t="s">
        <v>122</v>
      </c>
      <c r="L107" s="43"/>
      <c r="M107" s="214" t="s">
        <v>19</v>
      </c>
      <c r="N107" s="215" t="s">
        <v>43</v>
      </c>
      <c r="O107" s="83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8" t="s">
        <v>123</v>
      </c>
      <c r="AT107" s="218" t="s">
        <v>118</v>
      </c>
      <c r="AU107" s="218" t="s">
        <v>80</v>
      </c>
      <c r="AY107" s="16" t="s">
        <v>116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6" t="s">
        <v>78</v>
      </c>
      <c r="BK107" s="219">
        <f>ROUND(I107*H107,2)</f>
        <v>0</v>
      </c>
      <c r="BL107" s="16" t="s">
        <v>123</v>
      </c>
      <c r="BM107" s="218" t="s">
        <v>146</v>
      </c>
    </row>
    <row r="108" s="2" customFormat="1">
      <c r="A108" s="37"/>
      <c r="B108" s="38"/>
      <c r="C108" s="39"/>
      <c r="D108" s="220" t="s">
        <v>125</v>
      </c>
      <c r="E108" s="39"/>
      <c r="F108" s="221" t="s">
        <v>147</v>
      </c>
      <c r="G108" s="39"/>
      <c r="H108" s="39"/>
      <c r="I108" s="222"/>
      <c r="J108" s="39"/>
      <c r="K108" s="39"/>
      <c r="L108" s="43"/>
      <c r="M108" s="223"/>
      <c r="N108" s="224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125</v>
      </c>
      <c r="AU108" s="16" t="s">
        <v>80</v>
      </c>
    </row>
    <row r="109" s="13" customFormat="1">
      <c r="A109" s="13"/>
      <c r="B109" s="225"/>
      <c r="C109" s="226"/>
      <c r="D109" s="227" t="s">
        <v>127</v>
      </c>
      <c r="E109" s="228" t="s">
        <v>19</v>
      </c>
      <c r="F109" s="229" t="s">
        <v>138</v>
      </c>
      <c r="G109" s="226"/>
      <c r="H109" s="230">
        <v>135.90000000000001</v>
      </c>
      <c r="I109" s="231"/>
      <c r="J109" s="226"/>
      <c r="K109" s="226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127</v>
      </c>
      <c r="AU109" s="236" t="s">
        <v>80</v>
      </c>
      <c r="AV109" s="13" t="s">
        <v>80</v>
      </c>
      <c r="AW109" s="13" t="s">
        <v>33</v>
      </c>
      <c r="AX109" s="13" t="s">
        <v>78</v>
      </c>
      <c r="AY109" s="236" t="s">
        <v>116</v>
      </c>
    </row>
    <row r="110" s="2" customFormat="1" ht="24.15" customHeight="1">
      <c r="A110" s="37"/>
      <c r="B110" s="38"/>
      <c r="C110" s="207" t="s">
        <v>148</v>
      </c>
      <c r="D110" s="207" t="s">
        <v>118</v>
      </c>
      <c r="E110" s="208" t="s">
        <v>149</v>
      </c>
      <c r="F110" s="209" t="s">
        <v>150</v>
      </c>
      <c r="G110" s="210" t="s">
        <v>151</v>
      </c>
      <c r="H110" s="211">
        <v>271.80000000000001</v>
      </c>
      <c r="I110" s="212"/>
      <c r="J110" s="213">
        <f>ROUND(I110*H110,2)</f>
        <v>0</v>
      </c>
      <c r="K110" s="209" t="s">
        <v>122</v>
      </c>
      <c r="L110" s="43"/>
      <c r="M110" s="214" t="s">
        <v>19</v>
      </c>
      <c r="N110" s="215" t="s">
        <v>43</v>
      </c>
      <c r="O110" s="83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8" t="s">
        <v>123</v>
      </c>
      <c r="AT110" s="218" t="s">
        <v>118</v>
      </c>
      <c r="AU110" s="218" t="s">
        <v>80</v>
      </c>
      <c r="AY110" s="16" t="s">
        <v>116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6" t="s">
        <v>78</v>
      </c>
      <c r="BK110" s="219">
        <f>ROUND(I110*H110,2)</f>
        <v>0</v>
      </c>
      <c r="BL110" s="16" t="s">
        <v>123</v>
      </c>
      <c r="BM110" s="218" t="s">
        <v>152</v>
      </c>
    </row>
    <row r="111" s="2" customFormat="1">
      <c r="A111" s="37"/>
      <c r="B111" s="38"/>
      <c r="C111" s="39"/>
      <c r="D111" s="220" t="s">
        <v>125</v>
      </c>
      <c r="E111" s="39"/>
      <c r="F111" s="221" t="s">
        <v>153</v>
      </c>
      <c r="G111" s="39"/>
      <c r="H111" s="39"/>
      <c r="I111" s="222"/>
      <c r="J111" s="39"/>
      <c r="K111" s="39"/>
      <c r="L111" s="43"/>
      <c r="M111" s="223"/>
      <c r="N111" s="224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125</v>
      </c>
      <c r="AU111" s="16" t="s">
        <v>80</v>
      </c>
    </row>
    <row r="112" s="13" customFormat="1">
      <c r="A112" s="13"/>
      <c r="B112" s="225"/>
      <c r="C112" s="226"/>
      <c r="D112" s="227" t="s">
        <v>127</v>
      </c>
      <c r="E112" s="228" t="s">
        <v>19</v>
      </c>
      <c r="F112" s="229" t="s">
        <v>154</v>
      </c>
      <c r="G112" s="226"/>
      <c r="H112" s="230">
        <v>271.80000000000001</v>
      </c>
      <c r="I112" s="231"/>
      <c r="J112" s="226"/>
      <c r="K112" s="226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127</v>
      </c>
      <c r="AU112" s="236" t="s">
        <v>80</v>
      </c>
      <c r="AV112" s="13" t="s">
        <v>80</v>
      </c>
      <c r="AW112" s="13" t="s">
        <v>33</v>
      </c>
      <c r="AX112" s="13" t="s">
        <v>78</v>
      </c>
      <c r="AY112" s="236" t="s">
        <v>116</v>
      </c>
    </row>
    <row r="113" s="2" customFormat="1" ht="24.15" customHeight="1">
      <c r="A113" s="37"/>
      <c r="B113" s="38"/>
      <c r="C113" s="207" t="s">
        <v>155</v>
      </c>
      <c r="D113" s="207" t="s">
        <v>118</v>
      </c>
      <c r="E113" s="208" t="s">
        <v>156</v>
      </c>
      <c r="F113" s="209" t="s">
        <v>157</v>
      </c>
      <c r="G113" s="210" t="s">
        <v>121</v>
      </c>
      <c r="H113" s="211">
        <v>135.90000000000001</v>
      </c>
      <c r="I113" s="212"/>
      <c r="J113" s="213">
        <f>ROUND(I113*H113,2)</f>
        <v>0</v>
      </c>
      <c r="K113" s="209" t="s">
        <v>122</v>
      </c>
      <c r="L113" s="43"/>
      <c r="M113" s="214" t="s">
        <v>19</v>
      </c>
      <c r="N113" s="215" t="s">
        <v>43</v>
      </c>
      <c r="O113" s="83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8" t="s">
        <v>123</v>
      </c>
      <c r="AT113" s="218" t="s">
        <v>118</v>
      </c>
      <c r="AU113" s="218" t="s">
        <v>80</v>
      </c>
      <c r="AY113" s="16" t="s">
        <v>116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6" t="s">
        <v>78</v>
      </c>
      <c r="BK113" s="219">
        <f>ROUND(I113*H113,2)</f>
        <v>0</v>
      </c>
      <c r="BL113" s="16" t="s">
        <v>123</v>
      </c>
      <c r="BM113" s="218" t="s">
        <v>158</v>
      </c>
    </row>
    <row r="114" s="2" customFormat="1">
      <c r="A114" s="37"/>
      <c r="B114" s="38"/>
      <c r="C114" s="39"/>
      <c r="D114" s="220" t="s">
        <v>125</v>
      </c>
      <c r="E114" s="39"/>
      <c r="F114" s="221" t="s">
        <v>159</v>
      </c>
      <c r="G114" s="39"/>
      <c r="H114" s="39"/>
      <c r="I114" s="222"/>
      <c r="J114" s="39"/>
      <c r="K114" s="39"/>
      <c r="L114" s="43"/>
      <c r="M114" s="223"/>
      <c r="N114" s="224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125</v>
      </c>
      <c r="AU114" s="16" t="s">
        <v>80</v>
      </c>
    </row>
    <row r="115" s="13" customFormat="1">
      <c r="A115" s="13"/>
      <c r="B115" s="225"/>
      <c r="C115" s="226"/>
      <c r="D115" s="227" t="s">
        <v>127</v>
      </c>
      <c r="E115" s="228" t="s">
        <v>19</v>
      </c>
      <c r="F115" s="229" t="s">
        <v>138</v>
      </c>
      <c r="G115" s="226"/>
      <c r="H115" s="230">
        <v>135.90000000000001</v>
      </c>
      <c r="I115" s="231"/>
      <c r="J115" s="226"/>
      <c r="K115" s="226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127</v>
      </c>
      <c r="AU115" s="236" t="s">
        <v>80</v>
      </c>
      <c r="AV115" s="13" t="s">
        <v>80</v>
      </c>
      <c r="AW115" s="13" t="s">
        <v>33</v>
      </c>
      <c r="AX115" s="13" t="s">
        <v>78</v>
      </c>
      <c r="AY115" s="236" t="s">
        <v>116</v>
      </c>
    </row>
    <row r="116" s="2" customFormat="1" ht="24.15" customHeight="1">
      <c r="A116" s="37"/>
      <c r="B116" s="38"/>
      <c r="C116" s="207" t="s">
        <v>160</v>
      </c>
      <c r="D116" s="207" t="s">
        <v>118</v>
      </c>
      <c r="E116" s="208" t="s">
        <v>161</v>
      </c>
      <c r="F116" s="209" t="s">
        <v>162</v>
      </c>
      <c r="G116" s="210" t="s">
        <v>121</v>
      </c>
      <c r="H116" s="211">
        <v>135.90000000000001</v>
      </c>
      <c r="I116" s="212"/>
      <c r="J116" s="213">
        <f>ROUND(I116*H116,2)</f>
        <v>0</v>
      </c>
      <c r="K116" s="209" t="s">
        <v>122</v>
      </c>
      <c r="L116" s="43"/>
      <c r="M116" s="214" t="s">
        <v>19</v>
      </c>
      <c r="N116" s="215" t="s">
        <v>43</v>
      </c>
      <c r="O116" s="83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8" t="s">
        <v>123</v>
      </c>
      <c r="AT116" s="218" t="s">
        <v>118</v>
      </c>
      <c r="AU116" s="218" t="s">
        <v>80</v>
      </c>
      <c r="AY116" s="16" t="s">
        <v>116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6" t="s">
        <v>78</v>
      </c>
      <c r="BK116" s="219">
        <f>ROUND(I116*H116,2)</f>
        <v>0</v>
      </c>
      <c r="BL116" s="16" t="s">
        <v>123</v>
      </c>
      <c r="BM116" s="218" t="s">
        <v>163</v>
      </c>
    </row>
    <row r="117" s="2" customFormat="1">
      <c r="A117" s="37"/>
      <c r="B117" s="38"/>
      <c r="C117" s="39"/>
      <c r="D117" s="220" t="s">
        <v>125</v>
      </c>
      <c r="E117" s="39"/>
      <c r="F117" s="221" t="s">
        <v>164</v>
      </c>
      <c r="G117" s="39"/>
      <c r="H117" s="39"/>
      <c r="I117" s="222"/>
      <c r="J117" s="39"/>
      <c r="K117" s="39"/>
      <c r="L117" s="43"/>
      <c r="M117" s="223"/>
      <c r="N117" s="224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125</v>
      </c>
      <c r="AU117" s="16" t="s">
        <v>80</v>
      </c>
    </row>
    <row r="118" s="13" customFormat="1">
      <c r="A118" s="13"/>
      <c r="B118" s="225"/>
      <c r="C118" s="226"/>
      <c r="D118" s="227" t="s">
        <v>127</v>
      </c>
      <c r="E118" s="228" t="s">
        <v>19</v>
      </c>
      <c r="F118" s="229" t="s">
        <v>165</v>
      </c>
      <c r="G118" s="226"/>
      <c r="H118" s="230">
        <v>135.90000000000001</v>
      </c>
      <c r="I118" s="231"/>
      <c r="J118" s="226"/>
      <c r="K118" s="226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127</v>
      </c>
      <c r="AU118" s="236" t="s">
        <v>80</v>
      </c>
      <c r="AV118" s="13" t="s">
        <v>80</v>
      </c>
      <c r="AW118" s="13" t="s">
        <v>33</v>
      </c>
      <c r="AX118" s="13" t="s">
        <v>78</v>
      </c>
      <c r="AY118" s="236" t="s">
        <v>116</v>
      </c>
    </row>
    <row r="119" s="2" customFormat="1" ht="16.5" customHeight="1">
      <c r="A119" s="37"/>
      <c r="B119" s="38"/>
      <c r="C119" s="237" t="s">
        <v>166</v>
      </c>
      <c r="D119" s="237" t="s">
        <v>167</v>
      </c>
      <c r="E119" s="238" t="s">
        <v>168</v>
      </c>
      <c r="F119" s="239" t="s">
        <v>169</v>
      </c>
      <c r="G119" s="240" t="s">
        <v>151</v>
      </c>
      <c r="H119" s="241">
        <v>163.80000000000001</v>
      </c>
      <c r="I119" s="242"/>
      <c r="J119" s="243">
        <f>ROUND(I119*H119,2)</f>
        <v>0</v>
      </c>
      <c r="K119" s="239" t="s">
        <v>122</v>
      </c>
      <c r="L119" s="244"/>
      <c r="M119" s="245" t="s">
        <v>19</v>
      </c>
      <c r="N119" s="246" t="s">
        <v>43</v>
      </c>
      <c r="O119" s="83"/>
      <c r="P119" s="216">
        <f>O119*H119</f>
        <v>0</v>
      </c>
      <c r="Q119" s="216">
        <v>1</v>
      </c>
      <c r="R119" s="216">
        <f>Q119*H119</f>
        <v>163.80000000000001</v>
      </c>
      <c r="S119" s="216">
        <v>0</v>
      </c>
      <c r="T119" s="217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8" t="s">
        <v>160</v>
      </c>
      <c r="AT119" s="218" t="s">
        <v>167</v>
      </c>
      <c r="AU119" s="218" t="s">
        <v>80</v>
      </c>
      <c r="AY119" s="16" t="s">
        <v>116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6" t="s">
        <v>78</v>
      </c>
      <c r="BK119" s="219">
        <f>ROUND(I119*H119,2)</f>
        <v>0</v>
      </c>
      <c r="BL119" s="16" t="s">
        <v>123</v>
      </c>
      <c r="BM119" s="218" t="s">
        <v>170</v>
      </c>
    </row>
    <row r="120" s="13" customFormat="1">
      <c r="A120" s="13"/>
      <c r="B120" s="225"/>
      <c r="C120" s="226"/>
      <c r="D120" s="227" t="s">
        <v>127</v>
      </c>
      <c r="E120" s="228" t="s">
        <v>19</v>
      </c>
      <c r="F120" s="229" t="s">
        <v>171</v>
      </c>
      <c r="G120" s="226"/>
      <c r="H120" s="230">
        <v>163.80000000000001</v>
      </c>
      <c r="I120" s="231"/>
      <c r="J120" s="226"/>
      <c r="K120" s="226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127</v>
      </c>
      <c r="AU120" s="236" t="s">
        <v>80</v>
      </c>
      <c r="AV120" s="13" t="s">
        <v>80</v>
      </c>
      <c r="AW120" s="13" t="s">
        <v>33</v>
      </c>
      <c r="AX120" s="13" t="s">
        <v>78</v>
      </c>
      <c r="AY120" s="236" t="s">
        <v>116</v>
      </c>
    </row>
    <row r="121" s="2" customFormat="1" ht="33" customHeight="1">
      <c r="A121" s="37"/>
      <c r="B121" s="38"/>
      <c r="C121" s="207" t="s">
        <v>172</v>
      </c>
      <c r="D121" s="207" t="s">
        <v>118</v>
      </c>
      <c r="E121" s="208" t="s">
        <v>173</v>
      </c>
      <c r="F121" s="209" t="s">
        <v>174</v>
      </c>
      <c r="G121" s="210" t="s">
        <v>121</v>
      </c>
      <c r="H121" s="211">
        <v>29.535</v>
      </c>
      <c r="I121" s="212"/>
      <c r="J121" s="213">
        <f>ROUND(I121*H121,2)</f>
        <v>0</v>
      </c>
      <c r="K121" s="209" t="s">
        <v>122</v>
      </c>
      <c r="L121" s="43"/>
      <c r="M121" s="214" t="s">
        <v>19</v>
      </c>
      <c r="N121" s="215" t="s">
        <v>43</v>
      </c>
      <c r="O121" s="83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8" t="s">
        <v>123</v>
      </c>
      <c r="AT121" s="218" t="s">
        <v>118</v>
      </c>
      <c r="AU121" s="218" t="s">
        <v>80</v>
      </c>
      <c r="AY121" s="16" t="s">
        <v>116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6" t="s">
        <v>78</v>
      </c>
      <c r="BK121" s="219">
        <f>ROUND(I121*H121,2)</f>
        <v>0</v>
      </c>
      <c r="BL121" s="16" t="s">
        <v>123</v>
      </c>
      <c r="BM121" s="218" t="s">
        <v>175</v>
      </c>
    </row>
    <row r="122" s="2" customFormat="1">
      <c r="A122" s="37"/>
      <c r="B122" s="38"/>
      <c r="C122" s="39"/>
      <c r="D122" s="220" t="s">
        <v>125</v>
      </c>
      <c r="E122" s="39"/>
      <c r="F122" s="221" t="s">
        <v>176</v>
      </c>
      <c r="G122" s="39"/>
      <c r="H122" s="39"/>
      <c r="I122" s="222"/>
      <c r="J122" s="39"/>
      <c r="K122" s="39"/>
      <c r="L122" s="43"/>
      <c r="M122" s="223"/>
      <c r="N122" s="224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125</v>
      </c>
      <c r="AU122" s="16" t="s">
        <v>80</v>
      </c>
    </row>
    <row r="123" s="13" customFormat="1">
      <c r="A123" s="13"/>
      <c r="B123" s="225"/>
      <c r="C123" s="226"/>
      <c r="D123" s="227" t="s">
        <v>127</v>
      </c>
      <c r="E123" s="228" t="s">
        <v>19</v>
      </c>
      <c r="F123" s="229" t="s">
        <v>177</v>
      </c>
      <c r="G123" s="226"/>
      <c r="H123" s="230">
        <v>29.535</v>
      </c>
      <c r="I123" s="231"/>
      <c r="J123" s="226"/>
      <c r="K123" s="226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127</v>
      </c>
      <c r="AU123" s="236" t="s">
        <v>80</v>
      </c>
      <c r="AV123" s="13" t="s">
        <v>80</v>
      </c>
      <c r="AW123" s="13" t="s">
        <v>33</v>
      </c>
      <c r="AX123" s="13" t="s">
        <v>78</v>
      </c>
      <c r="AY123" s="236" t="s">
        <v>116</v>
      </c>
    </row>
    <row r="124" s="2" customFormat="1" ht="16.5" customHeight="1">
      <c r="A124" s="37"/>
      <c r="B124" s="38"/>
      <c r="C124" s="237" t="s">
        <v>178</v>
      </c>
      <c r="D124" s="237" t="s">
        <v>167</v>
      </c>
      <c r="E124" s="238" t="s">
        <v>179</v>
      </c>
      <c r="F124" s="239" t="s">
        <v>180</v>
      </c>
      <c r="G124" s="240" t="s">
        <v>151</v>
      </c>
      <c r="H124" s="241">
        <v>59.07</v>
      </c>
      <c r="I124" s="242"/>
      <c r="J124" s="243">
        <f>ROUND(I124*H124,2)</f>
        <v>0</v>
      </c>
      <c r="K124" s="239" t="s">
        <v>122</v>
      </c>
      <c r="L124" s="244"/>
      <c r="M124" s="245" t="s">
        <v>19</v>
      </c>
      <c r="N124" s="246" t="s">
        <v>43</v>
      </c>
      <c r="O124" s="83"/>
      <c r="P124" s="216">
        <f>O124*H124</f>
        <v>0</v>
      </c>
      <c r="Q124" s="216">
        <v>1</v>
      </c>
      <c r="R124" s="216">
        <f>Q124*H124</f>
        <v>59.07</v>
      </c>
      <c r="S124" s="216">
        <v>0</v>
      </c>
      <c r="T124" s="21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8" t="s">
        <v>160</v>
      </c>
      <c r="AT124" s="218" t="s">
        <v>167</v>
      </c>
      <c r="AU124" s="218" t="s">
        <v>80</v>
      </c>
      <c r="AY124" s="16" t="s">
        <v>116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6" t="s">
        <v>78</v>
      </c>
      <c r="BK124" s="219">
        <f>ROUND(I124*H124,2)</f>
        <v>0</v>
      </c>
      <c r="BL124" s="16" t="s">
        <v>123</v>
      </c>
      <c r="BM124" s="218" t="s">
        <v>181</v>
      </c>
    </row>
    <row r="125" s="13" customFormat="1">
      <c r="A125" s="13"/>
      <c r="B125" s="225"/>
      <c r="C125" s="226"/>
      <c r="D125" s="227" t="s">
        <v>127</v>
      </c>
      <c r="E125" s="228" t="s">
        <v>19</v>
      </c>
      <c r="F125" s="229" t="s">
        <v>182</v>
      </c>
      <c r="G125" s="226"/>
      <c r="H125" s="230">
        <v>59.07</v>
      </c>
      <c r="I125" s="231"/>
      <c r="J125" s="226"/>
      <c r="K125" s="226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127</v>
      </c>
      <c r="AU125" s="236" t="s">
        <v>80</v>
      </c>
      <c r="AV125" s="13" t="s">
        <v>80</v>
      </c>
      <c r="AW125" s="13" t="s">
        <v>33</v>
      </c>
      <c r="AX125" s="13" t="s">
        <v>78</v>
      </c>
      <c r="AY125" s="236" t="s">
        <v>116</v>
      </c>
    </row>
    <row r="126" s="2" customFormat="1" ht="24.15" customHeight="1">
      <c r="A126" s="37"/>
      <c r="B126" s="38"/>
      <c r="C126" s="207" t="s">
        <v>183</v>
      </c>
      <c r="D126" s="207" t="s">
        <v>118</v>
      </c>
      <c r="E126" s="208" t="s">
        <v>184</v>
      </c>
      <c r="F126" s="209" t="s">
        <v>185</v>
      </c>
      <c r="G126" s="210" t="s">
        <v>186</v>
      </c>
      <c r="H126" s="211">
        <v>223.19999999999999</v>
      </c>
      <c r="I126" s="212"/>
      <c r="J126" s="213">
        <f>ROUND(I126*H126,2)</f>
        <v>0</v>
      </c>
      <c r="K126" s="209" t="s">
        <v>122</v>
      </c>
      <c r="L126" s="43"/>
      <c r="M126" s="214" t="s">
        <v>19</v>
      </c>
      <c r="N126" s="215" t="s">
        <v>43</v>
      </c>
      <c r="O126" s="83"/>
      <c r="P126" s="216">
        <f>O126*H126</f>
        <v>0</v>
      </c>
      <c r="Q126" s="216">
        <v>0.00084999999999999995</v>
      </c>
      <c r="R126" s="216">
        <f>Q126*H126</f>
        <v>0.18971999999999997</v>
      </c>
      <c r="S126" s="216">
        <v>0</v>
      </c>
      <c r="T126" s="21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8" t="s">
        <v>123</v>
      </c>
      <c r="AT126" s="218" t="s">
        <v>118</v>
      </c>
      <c r="AU126" s="218" t="s">
        <v>80</v>
      </c>
      <c r="AY126" s="16" t="s">
        <v>116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6" t="s">
        <v>78</v>
      </c>
      <c r="BK126" s="219">
        <f>ROUND(I126*H126,2)</f>
        <v>0</v>
      </c>
      <c r="BL126" s="16" t="s">
        <v>123</v>
      </c>
      <c r="BM126" s="218" t="s">
        <v>187</v>
      </c>
    </row>
    <row r="127" s="2" customFormat="1">
      <c r="A127" s="37"/>
      <c r="B127" s="38"/>
      <c r="C127" s="39"/>
      <c r="D127" s="220" t="s">
        <v>125</v>
      </c>
      <c r="E127" s="39"/>
      <c r="F127" s="221" t="s">
        <v>188</v>
      </c>
      <c r="G127" s="39"/>
      <c r="H127" s="39"/>
      <c r="I127" s="222"/>
      <c r="J127" s="39"/>
      <c r="K127" s="39"/>
      <c r="L127" s="43"/>
      <c r="M127" s="223"/>
      <c r="N127" s="224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125</v>
      </c>
      <c r="AU127" s="16" t="s">
        <v>80</v>
      </c>
    </row>
    <row r="128" s="13" customFormat="1">
      <c r="A128" s="13"/>
      <c r="B128" s="225"/>
      <c r="C128" s="226"/>
      <c r="D128" s="227" t="s">
        <v>127</v>
      </c>
      <c r="E128" s="228" t="s">
        <v>19</v>
      </c>
      <c r="F128" s="229" t="s">
        <v>189</v>
      </c>
      <c r="G128" s="226"/>
      <c r="H128" s="230">
        <v>223.19999999999999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127</v>
      </c>
      <c r="AU128" s="236" t="s">
        <v>80</v>
      </c>
      <c r="AV128" s="13" t="s">
        <v>80</v>
      </c>
      <c r="AW128" s="13" t="s">
        <v>33</v>
      </c>
      <c r="AX128" s="13" t="s">
        <v>78</v>
      </c>
      <c r="AY128" s="236" t="s">
        <v>116</v>
      </c>
    </row>
    <row r="129" s="2" customFormat="1" ht="24.15" customHeight="1">
      <c r="A129" s="37"/>
      <c r="B129" s="38"/>
      <c r="C129" s="207" t="s">
        <v>190</v>
      </c>
      <c r="D129" s="207" t="s">
        <v>118</v>
      </c>
      <c r="E129" s="208" t="s">
        <v>191</v>
      </c>
      <c r="F129" s="209" t="s">
        <v>192</v>
      </c>
      <c r="G129" s="210" t="s">
        <v>186</v>
      </c>
      <c r="H129" s="211">
        <v>223.19999999999999</v>
      </c>
      <c r="I129" s="212"/>
      <c r="J129" s="213">
        <f>ROUND(I129*H129,2)</f>
        <v>0</v>
      </c>
      <c r="K129" s="209" t="s">
        <v>122</v>
      </c>
      <c r="L129" s="43"/>
      <c r="M129" s="214" t="s">
        <v>19</v>
      </c>
      <c r="N129" s="215" t="s">
        <v>43</v>
      </c>
      <c r="O129" s="83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8" t="s">
        <v>123</v>
      </c>
      <c r="AT129" s="218" t="s">
        <v>118</v>
      </c>
      <c r="AU129" s="218" t="s">
        <v>80</v>
      </c>
      <c r="AY129" s="16" t="s">
        <v>116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6" t="s">
        <v>78</v>
      </c>
      <c r="BK129" s="219">
        <f>ROUND(I129*H129,2)</f>
        <v>0</v>
      </c>
      <c r="BL129" s="16" t="s">
        <v>123</v>
      </c>
      <c r="BM129" s="218" t="s">
        <v>193</v>
      </c>
    </row>
    <row r="130" s="2" customFormat="1">
      <c r="A130" s="37"/>
      <c r="B130" s="38"/>
      <c r="C130" s="39"/>
      <c r="D130" s="220" t="s">
        <v>125</v>
      </c>
      <c r="E130" s="39"/>
      <c r="F130" s="221" t="s">
        <v>194</v>
      </c>
      <c r="G130" s="39"/>
      <c r="H130" s="39"/>
      <c r="I130" s="222"/>
      <c r="J130" s="39"/>
      <c r="K130" s="39"/>
      <c r="L130" s="43"/>
      <c r="M130" s="223"/>
      <c r="N130" s="224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125</v>
      </c>
      <c r="AU130" s="16" t="s">
        <v>80</v>
      </c>
    </row>
    <row r="131" s="13" customFormat="1">
      <c r="A131" s="13"/>
      <c r="B131" s="225"/>
      <c r="C131" s="226"/>
      <c r="D131" s="227" t="s">
        <v>127</v>
      </c>
      <c r="E131" s="228" t="s">
        <v>19</v>
      </c>
      <c r="F131" s="229" t="s">
        <v>189</v>
      </c>
      <c r="G131" s="226"/>
      <c r="H131" s="230">
        <v>223.19999999999999</v>
      </c>
      <c r="I131" s="231"/>
      <c r="J131" s="226"/>
      <c r="K131" s="226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127</v>
      </c>
      <c r="AU131" s="236" t="s">
        <v>80</v>
      </c>
      <c r="AV131" s="13" t="s">
        <v>80</v>
      </c>
      <c r="AW131" s="13" t="s">
        <v>33</v>
      </c>
      <c r="AX131" s="13" t="s">
        <v>78</v>
      </c>
      <c r="AY131" s="236" t="s">
        <v>116</v>
      </c>
    </row>
    <row r="132" s="2" customFormat="1" ht="16.5" customHeight="1">
      <c r="A132" s="37"/>
      <c r="B132" s="38"/>
      <c r="C132" s="207" t="s">
        <v>195</v>
      </c>
      <c r="D132" s="207" t="s">
        <v>118</v>
      </c>
      <c r="E132" s="208" t="s">
        <v>196</v>
      </c>
      <c r="F132" s="209" t="s">
        <v>197</v>
      </c>
      <c r="G132" s="210" t="s">
        <v>186</v>
      </c>
      <c r="H132" s="211">
        <v>7.2000000000000002</v>
      </c>
      <c r="I132" s="212"/>
      <c r="J132" s="213">
        <f>ROUND(I132*H132,2)</f>
        <v>0</v>
      </c>
      <c r="K132" s="209" t="s">
        <v>122</v>
      </c>
      <c r="L132" s="43"/>
      <c r="M132" s="214" t="s">
        <v>19</v>
      </c>
      <c r="N132" s="215" t="s">
        <v>43</v>
      </c>
      <c r="O132" s="83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8" t="s">
        <v>123</v>
      </c>
      <c r="AT132" s="218" t="s">
        <v>118</v>
      </c>
      <c r="AU132" s="218" t="s">
        <v>80</v>
      </c>
      <c r="AY132" s="16" t="s">
        <v>116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6" t="s">
        <v>78</v>
      </c>
      <c r="BK132" s="219">
        <f>ROUND(I132*H132,2)</f>
        <v>0</v>
      </c>
      <c r="BL132" s="16" t="s">
        <v>123</v>
      </c>
      <c r="BM132" s="218" t="s">
        <v>198</v>
      </c>
    </row>
    <row r="133" s="2" customFormat="1">
      <c r="A133" s="37"/>
      <c r="B133" s="38"/>
      <c r="C133" s="39"/>
      <c r="D133" s="220" t="s">
        <v>125</v>
      </c>
      <c r="E133" s="39"/>
      <c r="F133" s="221" t="s">
        <v>199</v>
      </c>
      <c r="G133" s="39"/>
      <c r="H133" s="39"/>
      <c r="I133" s="222"/>
      <c r="J133" s="39"/>
      <c r="K133" s="39"/>
      <c r="L133" s="43"/>
      <c r="M133" s="223"/>
      <c r="N133" s="224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125</v>
      </c>
      <c r="AU133" s="16" t="s">
        <v>80</v>
      </c>
    </row>
    <row r="134" s="13" customFormat="1">
      <c r="A134" s="13"/>
      <c r="B134" s="225"/>
      <c r="C134" s="226"/>
      <c r="D134" s="227" t="s">
        <v>127</v>
      </c>
      <c r="E134" s="228" t="s">
        <v>19</v>
      </c>
      <c r="F134" s="229" t="s">
        <v>200</v>
      </c>
      <c r="G134" s="226"/>
      <c r="H134" s="230">
        <v>7.2000000000000002</v>
      </c>
      <c r="I134" s="231"/>
      <c r="J134" s="226"/>
      <c r="K134" s="226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127</v>
      </c>
      <c r="AU134" s="236" t="s">
        <v>80</v>
      </c>
      <c r="AV134" s="13" t="s">
        <v>80</v>
      </c>
      <c r="AW134" s="13" t="s">
        <v>33</v>
      </c>
      <c r="AX134" s="13" t="s">
        <v>78</v>
      </c>
      <c r="AY134" s="236" t="s">
        <v>116</v>
      </c>
    </row>
    <row r="135" s="12" customFormat="1" ht="22.8" customHeight="1">
      <c r="A135" s="12"/>
      <c r="B135" s="191"/>
      <c r="C135" s="192"/>
      <c r="D135" s="193" t="s">
        <v>71</v>
      </c>
      <c r="E135" s="205" t="s">
        <v>123</v>
      </c>
      <c r="F135" s="205" t="s">
        <v>201</v>
      </c>
      <c r="G135" s="192"/>
      <c r="H135" s="192"/>
      <c r="I135" s="195"/>
      <c r="J135" s="206">
        <f>BK135</f>
        <v>0</v>
      </c>
      <c r="K135" s="192"/>
      <c r="L135" s="197"/>
      <c r="M135" s="198"/>
      <c r="N135" s="199"/>
      <c r="O135" s="199"/>
      <c r="P135" s="200">
        <f>SUM(P136:P138)</f>
        <v>0</v>
      </c>
      <c r="Q135" s="199"/>
      <c r="R135" s="200">
        <f>SUM(R136:R138)</f>
        <v>0</v>
      </c>
      <c r="S135" s="199"/>
      <c r="T135" s="201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2" t="s">
        <v>78</v>
      </c>
      <c r="AT135" s="203" t="s">
        <v>71</v>
      </c>
      <c r="AU135" s="203" t="s">
        <v>78</v>
      </c>
      <c r="AY135" s="202" t="s">
        <v>116</v>
      </c>
      <c r="BK135" s="204">
        <f>SUM(BK136:BK138)</f>
        <v>0</v>
      </c>
    </row>
    <row r="136" s="2" customFormat="1" ht="16.5" customHeight="1">
      <c r="A136" s="37"/>
      <c r="B136" s="38"/>
      <c r="C136" s="207" t="s">
        <v>8</v>
      </c>
      <c r="D136" s="207" t="s">
        <v>118</v>
      </c>
      <c r="E136" s="208" t="s">
        <v>202</v>
      </c>
      <c r="F136" s="209" t="s">
        <v>203</v>
      </c>
      <c r="G136" s="210" t="s">
        <v>121</v>
      </c>
      <c r="H136" s="211">
        <v>6.1500000000000004</v>
      </c>
      <c r="I136" s="212"/>
      <c r="J136" s="213">
        <f>ROUND(I136*H136,2)</f>
        <v>0</v>
      </c>
      <c r="K136" s="209" t="s">
        <v>122</v>
      </c>
      <c r="L136" s="43"/>
      <c r="M136" s="214" t="s">
        <v>19</v>
      </c>
      <c r="N136" s="215" t="s">
        <v>43</v>
      </c>
      <c r="O136" s="83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8" t="s">
        <v>123</v>
      </c>
      <c r="AT136" s="218" t="s">
        <v>118</v>
      </c>
      <c r="AU136" s="218" t="s">
        <v>80</v>
      </c>
      <c r="AY136" s="16" t="s">
        <v>116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6" t="s">
        <v>78</v>
      </c>
      <c r="BK136" s="219">
        <f>ROUND(I136*H136,2)</f>
        <v>0</v>
      </c>
      <c r="BL136" s="16" t="s">
        <v>123</v>
      </c>
      <c r="BM136" s="218" t="s">
        <v>204</v>
      </c>
    </row>
    <row r="137" s="2" customFormat="1">
      <c r="A137" s="37"/>
      <c r="B137" s="38"/>
      <c r="C137" s="39"/>
      <c r="D137" s="220" t="s">
        <v>125</v>
      </c>
      <c r="E137" s="39"/>
      <c r="F137" s="221" t="s">
        <v>205</v>
      </c>
      <c r="G137" s="39"/>
      <c r="H137" s="39"/>
      <c r="I137" s="222"/>
      <c r="J137" s="39"/>
      <c r="K137" s="39"/>
      <c r="L137" s="43"/>
      <c r="M137" s="223"/>
      <c r="N137" s="224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125</v>
      </c>
      <c r="AU137" s="16" t="s">
        <v>80</v>
      </c>
    </row>
    <row r="138" s="13" customFormat="1">
      <c r="A138" s="13"/>
      <c r="B138" s="225"/>
      <c r="C138" s="226"/>
      <c r="D138" s="227" t="s">
        <v>127</v>
      </c>
      <c r="E138" s="228" t="s">
        <v>19</v>
      </c>
      <c r="F138" s="229" t="s">
        <v>206</v>
      </c>
      <c r="G138" s="226"/>
      <c r="H138" s="230">
        <v>6.1500000000000004</v>
      </c>
      <c r="I138" s="231"/>
      <c r="J138" s="226"/>
      <c r="K138" s="226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127</v>
      </c>
      <c r="AU138" s="236" t="s">
        <v>80</v>
      </c>
      <c r="AV138" s="13" t="s">
        <v>80</v>
      </c>
      <c r="AW138" s="13" t="s">
        <v>33</v>
      </c>
      <c r="AX138" s="13" t="s">
        <v>78</v>
      </c>
      <c r="AY138" s="236" t="s">
        <v>116</v>
      </c>
    </row>
    <row r="139" s="12" customFormat="1" ht="22.8" customHeight="1">
      <c r="A139" s="12"/>
      <c r="B139" s="191"/>
      <c r="C139" s="192"/>
      <c r="D139" s="193" t="s">
        <v>71</v>
      </c>
      <c r="E139" s="205" t="s">
        <v>160</v>
      </c>
      <c r="F139" s="205" t="s">
        <v>207</v>
      </c>
      <c r="G139" s="192"/>
      <c r="H139" s="192"/>
      <c r="I139" s="195"/>
      <c r="J139" s="206">
        <f>BK139</f>
        <v>0</v>
      </c>
      <c r="K139" s="192"/>
      <c r="L139" s="197"/>
      <c r="M139" s="198"/>
      <c r="N139" s="199"/>
      <c r="O139" s="199"/>
      <c r="P139" s="200">
        <f>SUM(P140:P164)</f>
        <v>0</v>
      </c>
      <c r="Q139" s="199"/>
      <c r="R139" s="200">
        <f>SUM(R140:R164)</f>
        <v>3.3277799999999997</v>
      </c>
      <c r="S139" s="199"/>
      <c r="T139" s="201">
        <f>SUM(T140:T164)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2" t="s">
        <v>78</v>
      </c>
      <c r="AT139" s="203" t="s">
        <v>71</v>
      </c>
      <c r="AU139" s="203" t="s">
        <v>78</v>
      </c>
      <c r="AY139" s="202" t="s">
        <v>116</v>
      </c>
      <c r="BK139" s="204">
        <f>SUM(BK140:BK164)</f>
        <v>0</v>
      </c>
    </row>
    <row r="140" s="2" customFormat="1" ht="24.15" customHeight="1">
      <c r="A140" s="37"/>
      <c r="B140" s="38"/>
      <c r="C140" s="207" t="s">
        <v>208</v>
      </c>
      <c r="D140" s="207" t="s">
        <v>118</v>
      </c>
      <c r="E140" s="208" t="s">
        <v>209</v>
      </c>
      <c r="F140" s="209" t="s">
        <v>210</v>
      </c>
      <c r="G140" s="210" t="s">
        <v>211</v>
      </c>
      <c r="H140" s="211">
        <v>27</v>
      </c>
      <c r="I140" s="212"/>
      <c r="J140" s="213">
        <f>ROUND(I140*H140,2)</f>
        <v>0</v>
      </c>
      <c r="K140" s="209" t="s">
        <v>122</v>
      </c>
      <c r="L140" s="43"/>
      <c r="M140" s="214" t="s">
        <v>19</v>
      </c>
      <c r="N140" s="215" t="s">
        <v>43</v>
      </c>
      <c r="O140" s="83"/>
      <c r="P140" s="216">
        <f>O140*H140</f>
        <v>0</v>
      </c>
      <c r="Q140" s="216">
        <v>0.0027599999999999999</v>
      </c>
      <c r="R140" s="216">
        <f>Q140*H140</f>
        <v>0.074520000000000003</v>
      </c>
      <c r="S140" s="216">
        <v>0</v>
      </c>
      <c r="T140" s="21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8" t="s">
        <v>123</v>
      </c>
      <c r="AT140" s="218" t="s">
        <v>118</v>
      </c>
      <c r="AU140" s="218" t="s">
        <v>80</v>
      </c>
      <c r="AY140" s="16" t="s">
        <v>116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6" t="s">
        <v>78</v>
      </c>
      <c r="BK140" s="219">
        <f>ROUND(I140*H140,2)</f>
        <v>0</v>
      </c>
      <c r="BL140" s="16" t="s">
        <v>123</v>
      </c>
      <c r="BM140" s="218" t="s">
        <v>212</v>
      </c>
    </row>
    <row r="141" s="2" customFormat="1">
      <c r="A141" s="37"/>
      <c r="B141" s="38"/>
      <c r="C141" s="39"/>
      <c r="D141" s="220" t="s">
        <v>125</v>
      </c>
      <c r="E141" s="39"/>
      <c r="F141" s="221" t="s">
        <v>213</v>
      </c>
      <c r="G141" s="39"/>
      <c r="H141" s="39"/>
      <c r="I141" s="222"/>
      <c r="J141" s="39"/>
      <c r="K141" s="39"/>
      <c r="L141" s="43"/>
      <c r="M141" s="223"/>
      <c r="N141" s="224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125</v>
      </c>
      <c r="AU141" s="16" t="s">
        <v>80</v>
      </c>
    </row>
    <row r="142" s="13" customFormat="1">
      <c r="A142" s="13"/>
      <c r="B142" s="225"/>
      <c r="C142" s="226"/>
      <c r="D142" s="227" t="s">
        <v>127</v>
      </c>
      <c r="E142" s="228" t="s">
        <v>19</v>
      </c>
      <c r="F142" s="229" t="s">
        <v>214</v>
      </c>
      <c r="G142" s="226"/>
      <c r="H142" s="230">
        <v>27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127</v>
      </c>
      <c r="AU142" s="236" t="s">
        <v>80</v>
      </c>
      <c r="AV142" s="13" t="s">
        <v>80</v>
      </c>
      <c r="AW142" s="13" t="s">
        <v>33</v>
      </c>
      <c r="AX142" s="13" t="s">
        <v>78</v>
      </c>
      <c r="AY142" s="236" t="s">
        <v>116</v>
      </c>
    </row>
    <row r="143" s="2" customFormat="1" ht="24.15" customHeight="1">
      <c r="A143" s="37"/>
      <c r="B143" s="38"/>
      <c r="C143" s="207" t="s">
        <v>215</v>
      </c>
      <c r="D143" s="207" t="s">
        <v>118</v>
      </c>
      <c r="E143" s="208" t="s">
        <v>216</v>
      </c>
      <c r="F143" s="209" t="s">
        <v>217</v>
      </c>
      <c r="G143" s="210" t="s">
        <v>211</v>
      </c>
      <c r="H143" s="211">
        <v>31</v>
      </c>
      <c r="I143" s="212"/>
      <c r="J143" s="213">
        <f>ROUND(I143*H143,2)</f>
        <v>0</v>
      </c>
      <c r="K143" s="209" t="s">
        <v>122</v>
      </c>
      <c r="L143" s="43"/>
      <c r="M143" s="214" t="s">
        <v>19</v>
      </c>
      <c r="N143" s="215" t="s">
        <v>43</v>
      </c>
      <c r="O143" s="83"/>
      <c r="P143" s="216">
        <f>O143*H143</f>
        <v>0</v>
      </c>
      <c r="Q143" s="216">
        <v>0.0044000000000000003</v>
      </c>
      <c r="R143" s="216">
        <f>Q143*H143</f>
        <v>0.13640000000000002</v>
      </c>
      <c r="S143" s="216">
        <v>0</v>
      </c>
      <c r="T143" s="21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8" t="s">
        <v>123</v>
      </c>
      <c r="AT143" s="218" t="s">
        <v>118</v>
      </c>
      <c r="AU143" s="218" t="s">
        <v>80</v>
      </c>
      <c r="AY143" s="16" t="s">
        <v>116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6" t="s">
        <v>78</v>
      </c>
      <c r="BK143" s="219">
        <f>ROUND(I143*H143,2)</f>
        <v>0</v>
      </c>
      <c r="BL143" s="16" t="s">
        <v>123</v>
      </c>
      <c r="BM143" s="218" t="s">
        <v>218</v>
      </c>
    </row>
    <row r="144" s="2" customFormat="1">
      <c r="A144" s="37"/>
      <c r="B144" s="38"/>
      <c r="C144" s="39"/>
      <c r="D144" s="220" t="s">
        <v>125</v>
      </c>
      <c r="E144" s="39"/>
      <c r="F144" s="221" t="s">
        <v>219</v>
      </c>
      <c r="G144" s="39"/>
      <c r="H144" s="39"/>
      <c r="I144" s="222"/>
      <c r="J144" s="39"/>
      <c r="K144" s="39"/>
      <c r="L144" s="43"/>
      <c r="M144" s="223"/>
      <c r="N144" s="224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125</v>
      </c>
      <c r="AU144" s="16" t="s">
        <v>80</v>
      </c>
    </row>
    <row r="145" s="13" customFormat="1">
      <c r="A145" s="13"/>
      <c r="B145" s="225"/>
      <c r="C145" s="226"/>
      <c r="D145" s="227" t="s">
        <v>127</v>
      </c>
      <c r="E145" s="228" t="s">
        <v>19</v>
      </c>
      <c r="F145" s="229" t="s">
        <v>220</v>
      </c>
      <c r="G145" s="226"/>
      <c r="H145" s="230">
        <v>31</v>
      </c>
      <c r="I145" s="231"/>
      <c r="J145" s="226"/>
      <c r="K145" s="226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127</v>
      </c>
      <c r="AU145" s="236" t="s">
        <v>80</v>
      </c>
      <c r="AV145" s="13" t="s">
        <v>80</v>
      </c>
      <c r="AW145" s="13" t="s">
        <v>33</v>
      </c>
      <c r="AX145" s="13" t="s">
        <v>78</v>
      </c>
      <c r="AY145" s="236" t="s">
        <v>116</v>
      </c>
    </row>
    <row r="146" s="2" customFormat="1" ht="24.15" customHeight="1">
      <c r="A146" s="37"/>
      <c r="B146" s="38"/>
      <c r="C146" s="207" t="s">
        <v>221</v>
      </c>
      <c r="D146" s="207" t="s">
        <v>118</v>
      </c>
      <c r="E146" s="208" t="s">
        <v>222</v>
      </c>
      <c r="F146" s="209" t="s">
        <v>223</v>
      </c>
      <c r="G146" s="210" t="s">
        <v>224</v>
      </c>
      <c r="H146" s="211">
        <v>1</v>
      </c>
      <c r="I146" s="212"/>
      <c r="J146" s="213">
        <f>ROUND(I146*H146,2)</f>
        <v>0</v>
      </c>
      <c r="K146" s="209" t="s">
        <v>122</v>
      </c>
      <c r="L146" s="43"/>
      <c r="M146" s="214" t="s">
        <v>19</v>
      </c>
      <c r="N146" s="215" t="s">
        <v>43</v>
      </c>
      <c r="O146" s="83"/>
      <c r="P146" s="216">
        <f>O146*H146</f>
        <v>0</v>
      </c>
      <c r="Q146" s="216">
        <v>0.10761999999999999</v>
      </c>
      <c r="R146" s="216">
        <f>Q146*H146</f>
        <v>0.10761999999999999</v>
      </c>
      <c r="S146" s="216">
        <v>0</v>
      </c>
      <c r="T146" s="21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8" t="s">
        <v>123</v>
      </c>
      <c r="AT146" s="218" t="s">
        <v>118</v>
      </c>
      <c r="AU146" s="218" t="s">
        <v>80</v>
      </c>
      <c r="AY146" s="16" t="s">
        <v>116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6" t="s">
        <v>78</v>
      </c>
      <c r="BK146" s="219">
        <f>ROUND(I146*H146,2)</f>
        <v>0</v>
      </c>
      <c r="BL146" s="16" t="s">
        <v>123</v>
      </c>
      <c r="BM146" s="218" t="s">
        <v>225</v>
      </c>
    </row>
    <row r="147" s="2" customFormat="1">
      <c r="A147" s="37"/>
      <c r="B147" s="38"/>
      <c r="C147" s="39"/>
      <c r="D147" s="220" t="s">
        <v>125</v>
      </c>
      <c r="E147" s="39"/>
      <c r="F147" s="221" t="s">
        <v>226</v>
      </c>
      <c r="G147" s="39"/>
      <c r="H147" s="39"/>
      <c r="I147" s="222"/>
      <c r="J147" s="39"/>
      <c r="K147" s="39"/>
      <c r="L147" s="43"/>
      <c r="M147" s="223"/>
      <c r="N147" s="224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125</v>
      </c>
      <c r="AU147" s="16" t="s">
        <v>80</v>
      </c>
    </row>
    <row r="148" s="13" customFormat="1">
      <c r="A148" s="13"/>
      <c r="B148" s="225"/>
      <c r="C148" s="226"/>
      <c r="D148" s="227" t="s">
        <v>127</v>
      </c>
      <c r="E148" s="228" t="s">
        <v>19</v>
      </c>
      <c r="F148" s="229" t="s">
        <v>78</v>
      </c>
      <c r="G148" s="226"/>
      <c r="H148" s="230">
        <v>1</v>
      </c>
      <c r="I148" s="231"/>
      <c r="J148" s="226"/>
      <c r="K148" s="226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127</v>
      </c>
      <c r="AU148" s="236" t="s">
        <v>80</v>
      </c>
      <c r="AV148" s="13" t="s">
        <v>80</v>
      </c>
      <c r="AW148" s="13" t="s">
        <v>33</v>
      </c>
      <c r="AX148" s="13" t="s">
        <v>78</v>
      </c>
      <c r="AY148" s="236" t="s">
        <v>116</v>
      </c>
    </row>
    <row r="149" s="2" customFormat="1" ht="24.15" customHeight="1">
      <c r="A149" s="37"/>
      <c r="B149" s="38"/>
      <c r="C149" s="207" t="s">
        <v>227</v>
      </c>
      <c r="D149" s="207" t="s">
        <v>118</v>
      </c>
      <c r="E149" s="208" t="s">
        <v>228</v>
      </c>
      <c r="F149" s="209" t="s">
        <v>229</v>
      </c>
      <c r="G149" s="210" t="s">
        <v>224</v>
      </c>
      <c r="H149" s="211">
        <v>1</v>
      </c>
      <c r="I149" s="212"/>
      <c r="J149" s="213">
        <f>ROUND(I149*H149,2)</f>
        <v>0</v>
      </c>
      <c r="K149" s="209" t="s">
        <v>122</v>
      </c>
      <c r="L149" s="43"/>
      <c r="M149" s="214" t="s">
        <v>19</v>
      </c>
      <c r="N149" s="215" t="s">
        <v>43</v>
      </c>
      <c r="O149" s="83"/>
      <c r="P149" s="216">
        <f>O149*H149</f>
        <v>0</v>
      </c>
      <c r="Q149" s="216">
        <v>0.03637</v>
      </c>
      <c r="R149" s="216">
        <f>Q149*H149</f>
        <v>0.03637</v>
      </c>
      <c r="S149" s="216">
        <v>0</v>
      </c>
      <c r="T149" s="21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8" t="s">
        <v>123</v>
      </c>
      <c r="AT149" s="218" t="s">
        <v>118</v>
      </c>
      <c r="AU149" s="218" t="s">
        <v>80</v>
      </c>
      <c r="AY149" s="16" t="s">
        <v>116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6" t="s">
        <v>78</v>
      </c>
      <c r="BK149" s="219">
        <f>ROUND(I149*H149,2)</f>
        <v>0</v>
      </c>
      <c r="BL149" s="16" t="s">
        <v>123</v>
      </c>
      <c r="BM149" s="218" t="s">
        <v>230</v>
      </c>
    </row>
    <row r="150" s="2" customFormat="1">
      <c r="A150" s="37"/>
      <c r="B150" s="38"/>
      <c r="C150" s="39"/>
      <c r="D150" s="220" t="s">
        <v>125</v>
      </c>
      <c r="E150" s="39"/>
      <c r="F150" s="221" t="s">
        <v>231</v>
      </c>
      <c r="G150" s="39"/>
      <c r="H150" s="39"/>
      <c r="I150" s="222"/>
      <c r="J150" s="39"/>
      <c r="K150" s="39"/>
      <c r="L150" s="43"/>
      <c r="M150" s="223"/>
      <c r="N150" s="224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125</v>
      </c>
      <c r="AU150" s="16" t="s">
        <v>80</v>
      </c>
    </row>
    <row r="151" s="13" customFormat="1">
      <c r="A151" s="13"/>
      <c r="B151" s="225"/>
      <c r="C151" s="226"/>
      <c r="D151" s="227" t="s">
        <v>127</v>
      </c>
      <c r="E151" s="228" t="s">
        <v>19</v>
      </c>
      <c r="F151" s="229" t="s">
        <v>78</v>
      </c>
      <c r="G151" s="226"/>
      <c r="H151" s="230">
        <v>1</v>
      </c>
      <c r="I151" s="231"/>
      <c r="J151" s="226"/>
      <c r="K151" s="226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127</v>
      </c>
      <c r="AU151" s="236" t="s">
        <v>80</v>
      </c>
      <c r="AV151" s="13" t="s">
        <v>80</v>
      </c>
      <c r="AW151" s="13" t="s">
        <v>33</v>
      </c>
      <c r="AX151" s="13" t="s">
        <v>78</v>
      </c>
      <c r="AY151" s="236" t="s">
        <v>116</v>
      </c>
    </row>
    <row r="152" s="2" customFormat="1" ht="24.15" customHeight="1">
      <c r="A152" s="37"/>
      <c r="B152" s="38"/>
      <c r="C152" s="207" t="s">
        <v>232</v>
      </c>
      <c r="D152" s="207" t="s">
        <v>118</v>
      </c>
      <c r="E152" s="208" t="s">
        <v>233</v>
      </c>
      <c r="F152" s="209" t="s">
        <v>234</v>
      </c>
      <c r="G152" s="210" t="s">
        <v>224</v>
      </c>
      <c r="H152" s="211">
        <v>1</v>
      </c>
      <c r="I152" s="212"/>
      <c r="J152" s="213">
        <f>ROUND(I152*H152,2)</f>
        <v>0</v>
      </c>
      <c r="K152" s="209" t="s">
        <v>122</v>
      </c>
      <c r="L152" s="43"/>
      <c r="M152" s="214" t="s">
        <v>19</v>
      </c>
      <c r="N152" s="215" t="s">
        <v>43</v>
      </c>
      <c r="O152" s="83"/>
      <c r="P152" s="216">
        <f>O152*H152</f>
        <v>0</v>
      </c>
      <c r="Q152" s="216">
        <v>0.21007999999999999</v>
      </c>
      <c r="R152" s="216">
        <f>Q152*H152</f>
        <v>0.21007999999999999</v>
      </c>
      <c r="S152" s="216">
        <v>0</v>
      </c>
      <c r="T152" s="21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8" t="s">
        <v>123</v>
      </c>
      <c r="AT152" s="218" t="s">
        <v>118</v>
      </c>
      <c r="AU152" s="218" t="s">
        <v>80</v>
      </c>
      <c r="AY152" s="16" t="s">
        <v>116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6" t="s">
        <v>78</v>
      </c>
      <c r="BK152" s="219">
        <f>ROUND(I152*H152,2)</f>
        <v>0</v>
      </c>
      <c r="BL152" s="16" t="s">
        <v>123</v>
      </c>
      <c r="BM152" s="218" t="s">
        <v>235</v>
      </c>
    </row>
    <row r="153" s="2" customFormat="1">
      <c r="A153" s="37"/>
      <c r="B153" s="38"/>
      <c r="C153" s="39"/>
      <c r="D153" s="220" t="s">
        <v>125</v>
      </c>
      <c r="E153" s="39"/>
      <c r="F153" s="221" t="s">
        <v>236</v>
      </c>
      <c r="G153" s="39"/>
      <c r="H153" s="39"/>
      <c r="I153" s="222"/>
      <c r="J153" s="39"/>
      <c r="K153" s="39"/>
      <c r="L153" s="43"/>
      <c r="M153" s="223"/>
      <c r="N153" s="224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125</v>
      </c>
      <c r="AU153" s="16" t="s">
        <v>80</v>
      </c>
    </row>
    <row r="154" s="13" customFormat="1">
      <c r="A154" s="13"/>
      <c r="B154" s="225"/>
      <c r="C154" s="226"/>
      <c r="D154" s="227" t="s">
        <v>127</v>
      </c>
      <c r="E154" s="228" t="s">
        <v>19</v>
      </c>
      <c r="F154" s="229" t="s">
        <v>78</v>
      </c>
      <c r="G154" s="226"/>
      <c r="H154" s="230">
        <v>1</v>
      </c>
      <c r="I154" s="231"/>
      <c r="J154" s="226"/>
      <c r="K154" s="226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127</v>
      </c>
      <c r="AU154" s="236" t="s">
        <v>80</v>
      </c>
      <c r="AV154" s="13" t="s">
        <v>80</v>
      </c>
      <c r="AW154" s="13" t="s">
        <v>33</v>
      </c>
      <c r="AX154" s="13" t="s">
        <v>78</v>
      </c>
      <c r="AY154" s="236" t="s">
        <v>116</v>
      </c>
    </row>
    <row r="155" s="2" customFormat="1" ht="16.5" customHeight="1">
      <c r="A155" s="37"/>
      <c r="B155" s="38"/>
      <c r="C155" s="237" t="s">
        <v>7</v>
      </c>
      <c r="D155" s="237" t="s">
        <v>167</v>
      </c>
      <c r="E155" s="238" t="s">
        <v>237</v>
      </c>
      <c r="F155" s="239" t="s">
        <v>238</v>
      </c>
      <c r="G155" s="240" t="s">
        <v>224</v>
      </c>
      <c r="H155" s="241">
        <v>1</v>
      </c>
      <c r="I155" s="242"/>
      <c r="J155" s="243">
        <f>ROUND(I155*H155,2)</f>
        <v>0</v>
      </c>
      <c r="K155" s="239" t="s">
        <v>122</v>
      </c>
      <c r="L155" s="244"/>
      <c r="M155" s="245" t="s">
        <v>19</v>
      </c>
      <c r="N155" s="246" t="s">
        <v>43</v>
      </c>
      <c r="O155" s="83"/>
      <c r="P155" s="216">
        <f>O155*H155</f>
        <v>0</v>
      </c>
      <c r="Q155" s="216">
        <v>0.00149</v>
      </c>
      <c r="R155" s="216">
        <f>Q155*H155</f>
        <v>0.00149</v>
      </c>
      <c r="S155" s="216">
        <v>0</v>
      </c>
      <c r="T155" s="21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8" t="s">
        <v>160</v>
      </c>
      <c r="AT155" s="218" t="s">
        <v>167</v>
      </c>
      <c r="AU155" s="218" t="s">
        <v>80</v>
      </c>
      <c r="AY155" s="16" t="s">
        <v>116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6" t="s">
        <v>78</v>
      </c>
      <c r="BK155" s="219">
        <f>ROUND(I155*H155,2)</f>
        <v>0</v>
      </c>
      <c r="BL155" s="16" t="s">
        <v>123</v>
      </c>
      <c r="BM155" s="218" t="s">
        <v>239</v>
      </c>
    </row>
    <row r="156" s="13" customFormat="1">
      <c r="A156" s="13"/>
      <c r="B156" s="225"/>
      <c r="C156" s="226"/>
      <c r="D156" s="227" t="s">
        <v>127</v>
      </c>
      <c r="E156" s="228" t="s">
        <v>19</v>
      </c>
      <c r="F156" s="229" t="s">
        <v>78</v>
      </c>
      <c r="G156" s="226"/>
      <c r="H156" s="230">
        <v>1</v>
      </c>
      <c r="I156" s="231"/>
      <c r="J156" s="226"/>
      <c r="K156" s="226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127</v>
      </c>
      <c r="AU156" s="236" t="s">
        <v>80</v>
      </c>
      <c r="AV156" s="13" t="s">
        <v>80</v>
      </c>
      <c r="AW156" s="13" t="s">
        <v>33</v>
      </c>
      <c r="AX156" s="13" t="s">
        <v>78</v>
      </c>
      <c r="AY156" s="236" t="s">
        <v>116</v>
      </c>
    </row>
    <row r="157" s="2" customFormat="1" ht="16.5" customHeight="1">
      <c r="A157" s="37"/>
      <c r="B157" s="38"/>
      <c r="C157" s="237" t="s">
        <v>240</v>
      </c>
      <c r="D157" s="237" t="s">
        <v>167</v>
      </c>
      <c r="E157" s="238" t="s">
        <v>241</v>
      </c>
      <c r="F157" s="239" t="s">
        <v>242</v>
      </c>
      <c r="G157" s="240" t="s">
        <v>224</v>
      </c>
      <c r="H157" s="241">
        <v>1</v>
      </c>
      <c r="I157" s="242"/>
      <c r="J157" s="243">
        <f>ROUND(I157*H157,2)</f>
        <v>0</v>
      </c>
      <c r="K157" s="239" t="s">
        <v>122</v>
      </c>
      <c r="L157" s="244"/>
      <c r="M157" s="245" t="s">
        <v>19</v>
      </c>
      <c r="N157" s="246" t="s">
        <v>43</v>
      </c>
      <c r="O157" s="83"/>
      <c r="P157" s="216">
        <f>O157*H157</f>
        <v>0</v>
      </c>
      <c r="Q157" s="216">
        <v>0.00076000000000000004</v>
      </c>
      <c r="R157" s="216">
        <f>Q157*H157</f>
        <v>0.00076000000000000004</v>
      </c>
      <c r="S157" s="216">
        <v>0</v>
      </c>
      <c r="T157" s="21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8" t="s">
        <v>160</v>
      </c>
      <c r="AT157" s="218" t="s">
        <v>167</v>
      </c>
      <c r="AU157" s="218" t="s">
        <v>80</v>
      </c>
      <c r="AY157" s="16" t="s">
        <v>116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6" t="s">
        <v>78</v>
      </c>
      <c r="BK157" s="219">
        <f>ROUND(I157*H157,2)</f>
        <v>0</v>
      </c>
      <c r="BL157" s="16" t="s">
        <v>123</v>
      </c>
      <c r="BM157" s="218" t="s">
        <v>243</v>
      </c>
    </row>
    <row r="158" s="13" customFormat="1">
      <c r="A158" s="13"/>
      <c r="B158" s="225"/>
      <c r="C158" s="226"/>
      <c r="D158" s="227" t="s">
        <v>127</v>
      </c>
      <c r="E158" s="228" t="s">
        <v>19</v>
      </c>
      <c r="F158" s="229" t="s">
        <v>78</v>
      </c>
      <c r="G158" s="226"/>
      <c r="H158" s="230">
        <v>1</v>
      </c>
      <c r="I158" s="231"/>
      <c r="J158" s="226"/>
      <c r="K158" s="226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127</v>
      </c>
      <c r="AU158" s="236" t="s">
        <v>80</v>
      </c>
      <c r="AV158" s="13" t="s">
        <v>80</v>
      </c>
      <c r="AW158" s="13" t="s">
        <v>33</v>
      </c>
      <c r="AX158" s="13" t="s">
        <v>78</v>
      </c>
      <c r="AY158" s="236" t="s">
        <v>116</v>
      </c>
    </row>
    <row r="159" s="2" customFormat="1" ht="16.5" customHeight="1">
      <c r="A159" s="37"/>
      <c r="B159" s="38"/>
      <c r="C159" s="207" t="s">
        <v>244</v>
      </c>
      <c r="D159" s="207" t="s">
        <v>118</v>
      </c>
      <c r="E159" s="208" t="s">
        <v>245</v>
      </c>
      <c r="F159" s="209" t="s">
        <v>246</v>
      </c>
      <c r="G159" s="210" t="s">
        <v>211</v>
      </c>
      <c r="H159" s="211">
        <v>58</v>
      </c>
      <c r="I159" s="212"/>
      <c r="J159" s="213">
        <f>ROUND(I159*H159,2)</f>
        <v>0</v>
      </c>
      <c r="K159" s="209" t="s">
        <v>122</v>
      </c>
      <c r="L159" s="43"/>
      <c r="M159" s="214" t="s">
        <v>19</v>
      </c>
      <c r="N159" s="215" t="s">
        <v>43</v>
      </c>
      <c r="O159" s="83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8" t="s">
        <v>123</v>
      </c>
      <c r="AT159" s="218" t="s">
        <v>118</v>
      </c>
      <c r="AU159" s="218" t="s">
        <v>80</v>
      </c>
      <c r="AY159" s="16" t="s">
        <v>116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6" t="s">
        <v>78</v>
      </c>
      <c r="BK159" s="219">
        <f>ROUND(I159*H159,2)</f>
        <v>0</v>
      </c>
      <c r="BL159" s="16" t="s">
        <v>123</v>
      </c>
      <c r="BM159" s="218" t="s">
        <v>247</v>
      </c>
    </row>
    <row r="160" s="2" customFormat="1">
      <c r="A160" s="37"/>
      <c r="B160" s="38"/>
      <c r="C160" s="39"/>
      <c r="D160" s="220" t="s">
        <v>125</v>
      </c>
      <c r="E160" s="39"/>
      <c r="F160" s="221" t="s">
        <v>248</v>
      </c>
      <c r="G160" s="39"/>
      <c r="H160" s="39"/>
      <c r="I160" s="222"/>
      <c r="J160" s="39"/>
      <c r="K160" s="39"/>
      <c r="L160" s="43"/>
      <c r="M160" s="223"/>
      <c r="N160" s="224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125</v>
      </c>
      <c r="AU160" s="16" t="s">
        <v>80</v>
      </c>
    </row>
    <row r="161" s="13" customFormat="1">
      <c r="A161" s="13"/>
      <c r="B161" s="225"/>
      <c r="C161" s="226"/>
      <c r="D161" s="227" t="s">
        <v>127</v>
      </c>
      <c r="E161" s="228" t="s">
        <v>19</v>
      </c>
      <c r="F161" s="229" t="s">
        <v>249</v>
      </c>
      <c r="G161" s="226"/>
      <c r="H161" s="230">
        <v>58</v>
      </c>
      <c r="I161" s="231"/>
      <c r="J161" s="226"/>
      <c r="K161" s="226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127</v>
      </c>
      <c r="AU161" s="236" t="s">
        <v>80</v>
      </c>
      <c r="AV161" s="13" t="s">
        <v>80</v>
      </c>
      <c r="AW161" s="13" t="s">
        <v>33</v>
      </c>
      <c r="AX161" s="13" t="s">
        <v>78</v>
      </c>
      <c r="AY161" s="236" t="s">
        <v>116</v>
      </c>
    </row>
    <row r="162" s="2" customFormat="1" ht="16.5" customHeight="1">
      <c r="A162" s="37"/>
      <c r="B162" s="38"/>
      <c r="C162" s="207" t="s">
        <v>250</v>
      </c>
      <c r="D162" s="207" t="s">
        <v>118</v>
      </c>
      <c r="E162" s="208" t="s">
        <v>251</v>
      </c>
      <c r="F162" s="209" t="s">
        <v>252</v>
      </c>
      <c r="G162" s="210" t="s">
        <v>224</v>
      </c>
      <c r="H162" s="211">
        <v>6</v>
      </c>
      <c r="I162" s="212"/>
      <c r="J162" s="213">
        <f>ROUND(I162*H162,2)</f>
        <v>0</v>
      </c>
      <c r="K162" s="209" t="s">
        <v>122</v>
      </c>
      <c r="L162" s="43"/>
      <c r="M162" s="214" t="s">
        <v>19</v>
      </c>
      <c r="N162" s="215" t="s">
        <v>43</v>
      </c>
      <c r="O162" s="83"/>
      <c r="P162" s="216">
        <f>O162*H162</f>
        <v>0</v>
      </c>
      <c r="Q162" s="216">
        <v>0.46009</v>
      </c>
      <c r="R162" s="216">
        <f>Q162*H162</f>
        <v>2.7605399999999998</v>
      </c>
      <c r="S162" s="216">
        <v>0</v>
      </c>
      <c r="T162" s="21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8" t="s">
        <v>123</v>
      </c>
      <c r="AT162" s="218" t="s">
        <v>118</v>
      </c>
      <c r="AU162" s="218" t="s">
        <v>80</v>
      </c>
      <c r="AY162" s="16" t="s">
        <v>116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6" t="s">
        <v>78</v>
      </c>
      <c r="BK162" s="219">
        <f>ROUND(I162*H162,2)</f>
        <v>0</v>
      </c>
      <c r="BL162" s="16" t="s">
        <v>123</v>
      </c>
      <c r="BM162" s="218" t="s">
        <v>253</v>
      </c>
    </row>
    <row r="163" s="2" customFormat="1">
      <c r="A163" s="37"/>
      <c r="B163" s="38"/>
      <c r="C163" s="39"/>
      <c r="D163" s="220" t="s">
        <v>125</v>
      </c>
      <c r="E163" s="39"/>
      <c r="F163" s="221" t="s">
        <v>254</v>
      </c>
      <c r="G163" s="39"/>
      <c r="H163" s="39"/>
      <c r="I163" s="222"/>
      <c r="J163" s="39"/>
      <c r="K163" s="39"/>
      <c r="L163" s="43"/>
      <c r="M163" s="223"/>
      <c r="N163" s="224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125</v>
      </c>
      <c r="AU163" s="16" t="s">
        <v>80</v>
      </c>
    </row>
    <row r="164" s="13" customFormat="1">
      <c r="A164" s="13"/>
      <c r="B164" s="225"/>
      <c r="C164" s="226"/>
      <c r="D164" s="227" t="s">
        <v>127</v>
      </c>
      <c r="E164" s="228" t="s">
        <v>19</v>
      </c>
      <c r="F164" s="229" t="s">
        <v>148</v>
      </c>
      <c r="G164" s="226"/>
      <c r="H164" s="230">
        <v>6</v>
      </c>
      <c r="I164" s="231"/>
      <c r="J164" s="226"/>
      <c r="K164" s="226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127</v>
      </c>
      <c r="AU164" s="236" t="s">
        <v>80</v>
      </c>
      <c r="AV164" s="13" t="s">
        <v>80</v>
      </c>
      <c r="AW164" s="13" t="s">
        <v>33</v>
      </c>
      <c r="AX164" s="13" t="s">
        <v>78</v>
      </c>
      <c r="AY164" s="236" t="s">
        <v>116</v>
      </c>
    </row>
    <row r="165" s="12" customFormat="1" ht="22.8" customHeight="1">
      <c r="A165" s="12"/>
      <c r="B165" s="191"/>
      <c r="C165" s="192"/>
      <c r="D165" s="193" t="s">
        <v>71</v>
      </c>
      <c r="E165" s="205" t="s">
        <v>166</v>
      </c>
      <c r="F165" s="205" t="s">
        <v>255</v>
      </c>
      <c r="G165" s="192"/>
      <c r="H165" s="192"/>
      <c r="I165" s="195"/>
      <c r="J165" s="206">
        <f>BK165</f>
        <v>0</v>
      </c>
      <c r="K165" s="192"/>
      <c r="L165" s="197"/>
      <c r="M165" s="198"/>
      <c r="N165" s="199"/>
      <c r="O165" s="199"/>
      <c r="P165" s="200">
        <f>SUM(P166:P176)</f>
        <v>0</v>
      </c>
      <c r="Q165" s="199"/>
      <c r="R165" s="200">
        <f>SUM(R166:R176)</f>
        <v>2.7456640000000005</v>
      </c>
      <c r="S165" s="199"/>
      <c r="T165" s="201">
        <f>SUM(T166:T176)</f>
        <v>2.3760000000000003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2" t="s">
        <v>78</v>
      </c>
      <c r="AT165" s="203" t="s">
        <v>71</v>
      </c>
      <c r="AU165" s="203" t="s">
        <v>78</v>
      </c>
      <c r="AY165" s="202" t="s">
        <v>116</v>
      </c>
      <c r="BK165" s="204">
        <f>SUM(BK166:BK176)</f>
        <v>0</v>
      </c>
    </row>
    <row r="166" s="2" customFormat="1" ht="16.5" customHeight="1">
      <c r="A166" s="37"/>
      <c r="B166" s="38"/>
      <c r="C166" s="207" t="s">
        <v>256</v>
      </c>
      <c r="D166" s="207" t="s">
        <v>118</v>
      </c>
      <c r="E166" s="208" t="s">
        <v>257</v>
      </c>
      <c r="F166" s="209" t="s">
        <v>258</v>
      </c>
      <c r="G166" s="210" t="s">
        <v>186</v>
      </c>
      <c r="H166" s="211">
        <v>7.2000000000000002</v>
      </c>
      <c r="I166" s="212"/>
      <c r="J166" s="213">
        <f>ROUND(I166*H166,2)</f>
        <v>0</v>
      </c>
      <c r="K166" s="209" t="s">
        <v>122</v>
      </c>
      <c r="L166" s="43"/>
      <c r="M166" s="214" t="s">
        <v>19</v>
      </c>
      <c r="N166" s="215" t="s">
        <v>43</v>
      </c>
      <c r="O166" s="83"/>
      <c r="P166" s="216">
        <f>O166*H166</f>
        <v>0</v>
      </c>
      <c r="Q166" s="216">
        <v>0.0063200000000000001</v>
      </c>
      <c r="R166" s="216">
        <f>Q166*H166</f>
        <v>0.045504000000000003</v>
      </c>
      <c r="S166" s="216">
        <v>0</v>
      </c>
      <c r="T166" s="21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8" t="s">
        <v>123</v>
      </c>
      <c r="AT166" s="218" t="s">
        <v>118</v>
      </c>
      <c r="AU166" s="218" t="s">
        <v>80</v>
      </c>
      <c r="AY166" s="16" t="s">
        <v>116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6" t="s">
        <v>78</v>
      </c>
      <c r="BK166" s="219">
        <f>ROUND(I166*H166,2)</f>
        <v>0</v>
      </c>
      <c r="BL166" s="16" t="s">
        <v>123</v>
      </c>
      <c r="BM166" s="218" t="s">
        <v>259</v>
      </c>
    </row>
    <row r="167" s="2" customFormat="1">
      <c r="A167" s="37"/>
      <c r="B167" s="38"/>
      <c r="C167" s="39"/>
      <c r="D167" s="220" t="s">
        <v>125</v>
      </c>
      <c r="E167" s="39"/>
      <c r="F167" s="221" t="s">
        <v>260</v>
      </c>
      <c r="G167" s="39"/>
      <c r="H167" s="39"/>
      <c r="I167" s="222"/>
      <c r="J167" s="39"/>
      <c r="K167" s="39"/>
      <c r="L167" s="43"/>
      <c r="M167" s="223"/>
      <c r="N167" s="224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125</v>
      </c>
      <c r="AU167" s="16" t="s">
        <v>80</v>
      </c>
    </row>
    <row r="168" s="13" customFormat="1">
      <c r="A168" s="13"/>
      <c r="B168" s="225"/>
      <c r="C168" s="226"/>
      <c r="D168" s="227" t="s">
        <v>127</v>
      </c>
      <c r="E168" s="228" t="s">
        <v>19</v>
      </c>
      <c r="F168" s="229" t="s">
        <v>200</v>
      </c>
      <c r="G168" s="226"/>
      <c r="H168" s="230">
        <v>7.2000000000000002</v>
      </c>
      <c r="I168" s="231"/>
      <c r="J168" s="226"/>
      <c r="K168" s="226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127</v>
      </c>
      <c r="AU168" s="236" t="s">
        <v>80</v>
      </c>
      <c r="AV168" s="13" t="s">
        <v>80</v>
      </c>
      <c r="AW168" s="13" t="s">
        <v>33</v>
      </c>
      <c r="AX168" s="13" t="s">
        <v>78</v>
      </c>
      <c r="AY168" s="236" t="s">
        <v>116</v>
      </c>
    </row>
    <row r="169" s="2" customFormat="1" ht="16.5" customHeight="1">
      <c r="A169" s="37"/>
      <c r="B169" s="38"/>
      <c r="C169" s="237" t="s">
        <v>261</v>
      </c>
      <c r="D169" s="237" t="s">
        <v>167</v>
      </c>
      <c r="E169" s="238" t="s">
        <v>262</v>
      </c>
      <c r="F169" s="239" t="s">
        <v>263</v>
      </c>
      <c r="G169" s="240" t="s">
        <v>151</v>
      </c>
      <c r="H169" s="241">
        <v>2.7000000000000002</v>
      </c>
      <c r="I169" s="242"/>
      <c r="J169" s="243">
        <f>ROUND(I169*H169,2)</f>
        <v>0</v>
      </c>
      <c r="K169" s="239" t="s">
        <v>122</v>
      </c>
      <c r="L169" s="244"/>
      <c r="M169" s="245" t="s">
        <v>19</v>
      </c>
      <c r="N169" s="246" t="s">
        <v>43</v>
      </c>
      <c r="O169" s="83"/>
      <c r="P169" s="216">
        <f>O169*H169</f>
        <v>0</v>
      </c>
      <c r="Q169" s="216">
        <v>1</v>
      </c>
      <c r="R169" s="216">
        <f>Q169*H169</f>
        <v>2.7000000000000002</v>
      </c>
      <c r="S169" s="216">
        <v>0</v>
      </c>
      <c r="T169" s="21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8" t="s">
        <v>160</v>
      </c>
      <c r="AT169" s="218" t="s">
        <v>167</v>
      </c>
      <c r="AU169" s="218" t="s">
        <v>80</v>
      </c>
      <c r="AY169" s="16" t="s">
        <v>116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6" t="s">
        <v>78</v>
      </c>
      <c r="BK169" s="219">
        <f>ROUND(I169*H169,2)</f>
        <v>0</v>
      </c>
      <c r="BL169" s="16" t="s">
        <v>123</v>
      </c>
      <c r="BM169" s="218" t="s">
        <v>264</v>
      </c>
    </row>
    <row r="170" s="13" customFormat="1">
      <c r="A170" s="13"/>
      <c r="B170" s="225"/>
      <c r="C170" s="226"/>
      <c r="D170" s="227" t="s">
        <v>127</v>
      </c>
      <c r="E170" s="228" t="s">
        <v>19</v>
      </c>
      <c r="F170" s="229" t="s">
        <v>265</v>
      </c>
      <c r="G170" s="226"/>
      <c r="H170" s="230">
        <v>2.7000000000000002</v>
      </c>
      <c r="I170" s="231"/>
      <c r="J170" s="226"/>
      <c r="K170" s="226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127</v>
      </c>
      <c r="AU170" s="236" t="s">
        <v>80</v>
      </c>
      <c r="AV170" s="13" t="s">
        <v>80</v>
      </c>
      <c r="AW170" s="13" t="s">
        <v>33</v>
      </c>
      <c r="AX170" s="13" t="s">
        <v>78</v>
      </c>
      <c r="AY170" s="236" t="s">
        <v>116</v>
      </c>
    </row>
    <row r="171" s="2" customFormat="1" ht="16.5" customHeight="1">
      <c r="A171" s="37"/>
      <c r="B171" s="38"/>
      <c r="C171" s="207" t="s">
        <v>214</v>
      </c>
      <c r="D171" s="207" t="s">
        <v>118</v>
      </c>
      <c r="E171" s="208" t="s">
        <v>266</v>
      </c>
      <c r="F171" s="209" t="s">
        <v>267</v>
      </c>
      <c r="G171" s="210" t="s">
        <v>121</v>
      </c>
      <c r="H171" s="211">
        <v>1.0800000000000001</v>
      </c>
      <c r="I171" s="212"/>
      <c r="J171" s="213">
        <f>ROUND(I171*H171,2)</f>
        <v>0</v>
      </c>
      <c r="K171" s="209" t="s">
        <v>122</v>
      </c>
      <c r="L171" s="43"/>
      <c r="M171" s="214" t="s">
        <v>19</v>
      </c>
      <c r="N171" s="215" t="s">
        <v>43</v>
      </c>
      <c r="O171" s="83"/>
      <c r="P171" s="216">
        <f>O171*H171</f>
        <v>0</v>
      </c>
      <c r="Q171" s="216">
        <v>0</v>
      </c>
      <c r="R171" s="216">
        <f>Q171*H171</f>
        <v>0</v>
      </c>
      <c r="S171" s="216">
        <v>2.2000000000000002</v>
      </c>
      <c r="T171" s="217">
        <f>S171*H171</f>
        <v>2.3760000000000003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8" t="s">
        <v>123</v>
      </c>
      <c r="AT171" s="218" t="s">
        <v>118</v>
      </c>
      <c r="AU171" s="218" t="s">
        <v>80</v>
      </c>
      <c r="AY171" s="16" t="s">
        <v>116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6" t="s">
        <v>78</v>
      </c>
      <c r="BK171" s="219">
        <f>ROUND(I171*H171,2)</f>
        <v>0</v>
      </c>
      <c r="BL171" s="16" t="s">
        <v>123</v>
      </c>
      <c r="BM171" s="218" t="s">
        <v>268</v>
      </c>
    </row>
    <row r="172" s="2" customFormat="1">
      <c r="A172" s="37"/>
      <c r="B172" s="38"/>
      <c r="C172" s="39"/>
      <c r="D172" s="220" t="s">
        <v>125</v>
      </c>
      <c r="E172" s="39"/>
      <c r="F172" s="221" t="s">
        <v>269</v>
      </c>
      <c r="G172" s="39"/>
      <c r="H172" s="39"/>
      <c r="I172" s="222"/>
      <c r="J172" s="39"/>
      <c r="K172" s="39"/>
      <c r="L172" s="43"/>
      <c r="M172" s="223"/>
      <c r="N172" s="224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125</v>
      </c>
      <c r="AU172" s="16" t="s">
        <v>80</v>
      </c>
    </row>
    <row r="173" s="13" customFormat="1">
      <c r="A173" s="13"/>
      <c r="B173" s="225"/>
      <c r="C173" s="226"/>
      <c r="D173" s="227" t="s">
        <v>127</v>
      </c>
      <c r="E173" s="228" t="s">
        <v>19</v>
      </c>
      <c r="F173" s="229" t="s">
        <v>270</v>
      </c>
      <c r="G173" s="226"/>
      <c r="H173" s="230">
        <v>1.0800000000000001</v>
      </c>
      <c r="I173" s="231"/>
      <c r="J173" s="226"/>
      <c r="K173" s="226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127</v>
      </c>
      <c r="AU173" s="236" t="s">
        <v>80</v>
      </c>
      <c r="AV173" s="13" t="s">
        <v>80</v>
      </c>
      <c r="AW173" s="13" t="s">
        <v>33</v>
      </c>
      <c r="AX173" s="13" t="s">
        <v>78</v>
      </c>
      <c r="AY173" s="236" t="s">
        <v>116</v>
      </c>
    </row>
    <row r="174" s="2" customFormat="1" ht="16.5" customHeight="1">
      <c r="A174" s="37"/>
      <c r="B174" s="38"/>
      <c r="C174" s="207" t="s">
        <v>271</v>
      </c>
      <c r="D174" s="207" t="s">
        <v>118</v>
      </c>
      <c r="E174" s="208" t="s">
        <v>272</v>
      </c>
      <c r="F174" s="209" t="s">
        <v>273</v>
      </c>
      <c r="G174" s="210" t="s">
        <v>211</v>
      </c>
      <c r="H174" s="211">
        <v>16</v>
      </c>
      <c r="I174" s="212"/>
      <c r="J174" s="213">
        <f>ROUND(I174*H174,2)</f>
        <v>0</v>
      </c>
      <c r="K174" s="209" t="s">
        <v>122</v>
      </c>
      <c r="L174" s="43"/>
      <c r="M174" s="214" t="s">
        <v>19</v>
      </c>
      <c r="N174" s="215" t="s">
        <v>43</v>
      </c>
      <c r="O174" s="83"/>
      <c r="P174" s="216">
        <f>O174*H174</f>
        <v>0</v>
      </c>
      <c r="Q174" s="216">
        <v>1.0000000000000001E-05</v>
      </c>
      <c r="R174" s="216">
        <f>Q174*H174</f>
        <v>0.00016000000000000001</v>
      </c>
      <c r="S174" s="216">
        <v>0</v>
      </c>
      <c r="T174" s="21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8" t="s">
        <v>123</v>
      </c>
      <c r="AT174" s="218" t="s">
        <v>118</v>
      </c>
      <c r="AU174" s="218" t="s">
        <v>80</v>
      </c>
      <c r="AY174" s="16" t="s">
        <v>116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6" t="s">
        <v>78</v>
      </c>
      <c r="BK174" s="219">
        <f>ROUND(I174*H174,2)</f>
        <v>0</v>
      </c>
      <c r="BL174" s="16" t="s">
        <v>123</v>
      </c>
      <c r="BM174" s="218" t="s">
        <v>274</v>
      </c>
    </row>
    <row r="175" s="2" customFormat="1">
      <c r="A175" s="37"/>
      <c r="B175" s="38"/>
      <c r="C175" s="39"/>
      <c r="D175" s="220" t="s">
        <v>125</v>
      </c>
      <c r="E175" s="39"/>
      <c r="F175" s="221" t="s">
        <v>275</v>
      </c>
      <c r="G175" s="39"/>
      <c r="H175" s="39"/>
      <c r="I175" s="222"/>
      <c r="J175" s="39"/>
      <c r="K175" s="39"/>
      <c r="L175" s="43"/>
      <c r="M175" s="223"/>
      <c r="N175" s="224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125</v>
      </c>
      <c r="AU175" s="16" t="s">
        <v>80</v>
      </c>
    </row>
    <row r="176" s="13" customFormat="1">
      <c r="A176" s="13"/>
      <c r="B176" s="225"/>
      <c r="C176" s="226"/>
      <c r="D176" s="227" t="s">
        <v>127</v>
      </c>
      <c r="E176" s="228" t="s">
        <v>19</v>
      </c>
      <c r="F176" s="229" t="s">
        <v>276</v>
      </c>
      <c r="G176" s="226"/>
      <c r="H176" s="230">
        <v>16</v>
      </c>
      <c r="I176" s="231"/>
      <c r="J176" s="226"/>
      <c r="K176" s="226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127</v>
      </c>
      <c r="AU176" s="236" t="s">
        <v>80</v>
      </c>
      <c r="AV176" s="13" t="s">
        <v>80</v>
      </c>
      <c r="AW176" s="13" t="s">
        <v>33</v>
      </c>
      <c r="AX176" s="13" t="s">
        <v>78</v>
      </c>
      <c r="AY176" s="236" t="s">
        <v>116</v>
      </c>
    </row>
    <row r="177" s="12" customFormat="1" ht="22.8" customHeight="1">
      <c r="A177" s="12"/>
      <c r="B177" s="191"/>
      <c r="C177" s="192"/>
      <c r="D177" s="193" t="s">
        <v>71</v>
      </c>
      <c r="E177" s="205" t="s">
        <v>277</v>
      </c>
      <c r="F177" s="205" t="s">
        <v>278</v>
      </c>
      <c r="G177" s="192"/>
      <c r="H177" s="192"/>
      <c r="I177" s="195"/>
      <c r="J177" s="206">
        <f>BK177</f>
        <v>0</v>
      </c>
      <c r="K177" s="192"/>
      <c r="L177" s="197"/>
      <c r="M177" s="198"/>
      <c r="N177" s="199"/>
      <c r="O177" s="199"/>
      <c r="P177" s="200">
        <f>SUM(P178:P184)</f>
        <v>0</v>
      </c>
      <c r="Q177" s="199"/>
      <c r="R177" s="200">
        <f>SUM(R178:R184)</f>
        <v>0</v>
      </c>
      <c r="S177" s="199"/>
      <c r="T177" s="201">
        <f>SUM(T178:T184)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2" t="s">
        <v>78</v>
      </c>
      <c r="AT177" s="203" t="s">
        <v>71</v>
      </c>
      <c r="AU177" s="203" t="s">
        <v>78</v>
      </c>
      <c r="AY177" s="202" t="s">
        <v>116</v>
      </c>
      <c r="BK177" s="204">
        <f>SUM(BK178:BK184)</f>
        <v>0</v>
      </c>
    </row>
    <row r="178" s="2" customFormat="1" ht="21.75" customHeight="1">
      <c r="A178" s="37"/>
      <c r="B178" s="38"/>
      <c r="C178" s="207" t="s">
        <v>279</v>
      </c>
      <c r="D178" s="207" t="s">
        <v>118</v>
      </c>
      <c r="E178" s="208" t="s">
        <v>280</v>
      </c>
      <c r="F178" s="209" t="s">
        <v>281</v>
      </c>
      <c r="G178" s="210" t="s">
        <v>151</v>
      </c>
      <c r="H178" s="211">
        <v>2.3759999999999999</v>
      </c>
      <c r="I178" s="212"/>
      <c r="J178" s="213">
        <f>ROUND(I178*H178,2)</f>
        <v>0</v>
      </c>
      <c r="K178" s="209" t="s">
        <v>122</v>
      </c>
      <c r="L178" s="43"/>
      <c r="M178" s="214" t="s">
        <v>19</v>
      </c>
      <c r="N178" s="215" t="s">
        <v>43</v>
      </c>
      <c r="O178" s="83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8" t="s">
        <v>123</v>
      </c>
      <c r="AT178" s="218" t="s">
        <v>118</v>
      </c>
      <c r="AU178" s="218" t="s">
        <v>80</v>
      </c>
      <c r="AY178" s="16" t="s">
        <v>116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6" t="s">
        <v>78</v>
      </c>
      <c r="BK178" s="219">
        <f>ROUND(I178*H178,2)</f>
        <v>0</v>
      </c>
      <c r="BL178" s="16" t="s">
        <v>123</v>
      </c>
      <c r="BM178" s="218" t="s">
        <v>282</v>
      </c>
    </row>
    <row r="179" s="2" customFormat="1">
      <c r="A179" s="37"/>
      <c r="B179" s="38"/>
      <c r="C179" s="39"/>
      <c r="D179" s="220" t="s">
        <v>125</v>
      </c>
      <c r="E179" s="39"/>
      <c r="F179" s="221" t="s">
        <v>283</v>
      </c>
      <c r="G179" s="39"/>
      <c r="H179" s="39"/>
      <c r="I179" s="222"/>
      <c r="J179" s="39"/>
      <c r="K179" s="39"/>
      <c r="L179" s="43"/>
      <c r="M179" s="223"/>
      <c r="N179" s="224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125</v>
      </c>
      <c r="AU179" s="16" t="s">
        <v>80</v>
      </c>
    </row>
    <row r="180" s="2" customFormat="1" ht="24.15" customHeight="1">
      <c r="A180" s="37"/>
      <c r="B180" s="38"/>
      <c r="C180" s="207" t="s">
        <v>284</v>
      </c>
      <c r="D180" s="207" t="s">
        <v>118</v>
      </c>
      <c r="E180" s="208" t="s">
        <v>285</v>
      </c>
      <c r="F180" s="209" t="s">
        <v>286</v>
      </c>
      <c r="G180" s="210" t="s">
        <v>151</v>
      </c>
      <c r="H180" s="211">
        <v>2.3759999999999999</v>
      </c>
      <c r="I180" s="212"/>
      <c r="J180" s="213">
        <f>ROUND(I180*H180,2)</f>
        <v>0</v>
      </c>
      <c r="K180" s="209" t="s">
        <v>122</v>
      </c>
      <c r="L180" s="43"/>
      <c r="M180" s="214" t="s">
        <v>19</v>
      </c>
      <c r="N180" s="215" t="s">
        <v>43</v>
      </c>
      <c r="O180" s="83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8" t="s">
        <v>123</v>
      </c>
      <c r="AT180" s="218" t="s">
        <v>118</v>
      </c>
      <c r="AU180" s="218" t="s">
        <v>80</v>
      </c>
      <c r="AY180" s="16" t="s">
        <v>116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6" t="s">
        <v>78</v>
      </c>
      <c r="BK180" s="219">
        <f>ROUND(I180*H180,2)</f>
        <v>0</v>
      </c>
      <c r="BL180" s="16" t="s">
        <v>123</v>
      </c>
      <c r="BM180" s="218" t="s">
        <v>287</v>
      </c>
    </row>
    <row r="181" s="2" customFormat="1">
      <c r="A181" s="37"/>
      <c r="B181" s="38"/>
      <c r="C181" s="39"/>
      <c r="D181" s="220" t="s">
        <v>125</v>
      </c>
      <c r="E181" s="39"/>
      <c r="F181" s="221" t="s">
        <v>288</v>
      </c>
      <c r="G181" s="39"/>
      <c r="H181" s="39"/>
      <c r="I181" s="222"/>
      <c r="J181" s="39"/>
      <c r="K181" s="39"/>
      <c r="L181" s="43"/>
      <c r="M181" s="223"/>
      <c r="N181" s="224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125</v>
      </c>
      <c r="AU181" s="16" t="s">
        <v>80</v>
      </c>
    </row>
    <row r="182" s="2" customFormat="1" ht="24.15" customHeight="1">
      <c r="A182" s="37"/>
      <c r="B182" s="38"/>
      <c r="C182" s="207" t="s">
        <v>220</v>
      </c>
      <c r="D182" s="207" t="s">
        <v>118</v>
      </c>
      <c r="E182" s="208" t="s">
        <v>289</v>
      </c>
      <c r="F182" s="209" t="s">
        <v>290</v>
      </c>
      <c r="G182" s="210" t="s">
        <v>151</v>
      </c>
      <c r="H182" s="211">
        <v>2.3759999999999999</v>
      </c>
      <c r="I182" s="212"/>
      <c r="J182" s="213">
        <f>ROUND(I182*H182,2)</f>
        <v>0</v>
      </c>
      <c r="K182" s="209" t="s">
        <v>122</v>
      </c>
      <c r="L182" s="43"/>
      <c r="M182" s="214" t="s">
        <v>19</v>
      </c>
      <c r="N182" s="215" t="s">
        <v>43</v>
      </c>
      <c r="O182" s="83"/>
      <c r="P182" s="216">
        <f>O182*H182</f>
        <v>0</v>
      </c>
      <c r="Q182" s="216">
        <v>0</v>
      </c>
      <c r="R182" s="216">
        <f>Q182*H182</f>
        <v>0</v>
      </c>
      <c r="S182" s="216">
        <v>0</v>
      </c>
      <c r="T182" s="21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8" t="s">
        <v>123</v>
      </c>
      <c r="AT182" s="218" t="s">
        <v>118</v>
      </c>
      <c r="AU182" s="218" t="s">
        <v>80</v>
      </c>
      <c r="AY182" s="16" t="s">
        <v>116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6" t="s">
        <v>78</v>
      </c>
      <c r="BK182" s="219">
        <f>ROUND(I182*H182,2)</f>
        <v>0</v>
      </c>
      <c r="BL182" s="16" t="s">
        <v>123</v>
      </c>
      <c r="BM182" s="218" t="s">
        <v>291</v>
      </c>
    </row>
    <row r="183" s="2" customFormat="1">
      <c r="A183" s="37"/>
      <c r="B183" s="38"/>
      <c r="C183" s="39"/>
      <c r="D183" s="220" t="s">
        <v>125</v>
      </c>
      <c r="E183" s="39"/>
      <c r="F183" s="221" t="s">
        <v>292</v>
      </c>
      <c r="G183" s="39"/>
      <c r="H183" s="39"/>
      <c r="I183" s="222"/>
      <c r="J183" s="39"/>
      <c r="K183" s="39"/>
      <c r="L183" s="43"/>
      <c r="M183" s="223"/>
      <c r="N183" s="224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125</v>
      </c>
      <c r="AU183" s="16" t="s">
        <v>80</v>
      </c>
    </row>
    <row r="184" s="13" customFormat="1">
      <c r="A184" s="13"/>
      <c r="B184" s="225"/>
      <c r="C184" s="226"/>
      <c r="D184" s="227" t="s">
        <v>127</v>
      </c>
      <c r="E184" s="228" t="s">
        <v>19</v>
      </c>
      <c r="F184" s="229" t="s">
        <v>293</v>
      </c>
      <c r="G184" s="226"/>
      <c r="H184" s="230">
        <v>2.3759999999999999</v>
      </c>
      <c r="I184" s="231"/>
      <c r="J184" s="226"/>
      <c r="K184" s="226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127</v>
      </c>
      <c r="AU184" s="236" t="s">
        <v>80</v>
      </c>
      <c r="AV184" s="13" t="s">
        <v>80</v>
      </c>
      <c r="AW184" s="13" t="s">
        <v>33</v>
      </c>
      <c r="AX184" s="13" t="s">
        <v>78</v>
      </c>
      <c r="AY184" s="236" t="s">
        <v>116</v>
      </c>
    </row>
    <row r="185" s="12" customFormat="1" ht="22.8" customHeight="1">
      <c r="A185" s="12"/>
      <c r="B185" s="191"/>
      <c r="C185" s="192"/>
      <c r="D185" s="193" t="s">
        <v>71</v>
      </c>
      <c r="E185" s="205" t="s">
        <v>294</v>
      </c>
      <c r="F185" s="205" t="s">
        <v>295</v>
      </c>
      <c r="G185" s="192"/>
      <c r="H185" s="192"/>
      <c r="I185" s="195"/>
      <c r="J185" s="206">
        <f>BK185</f>
        <v>0</v>
      </c>
      <c r="K185" s="192"/>
      <c r="L185" s="197"/>
      <c r="M185" s="198"/>
      <c r="N185" s="199"/>
      <c r="O185" s="199"/>
      <c r="P185" s="200">
        <f>SUM(P186:P188)</f>
        <v>0</v>
      </c>
      <c r="Q185" s="199"/>
      <c r="R185" s="200">
        <f>SUM(R186:R188)</f>
        <v>0</v>
      </c>
      <c r="S185" s="199"/>
      <c r="T185" s="201">
        <f>SUM(T186:T188)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2" t="s">
        <v>78</v>
      </c>
      <c r="AT185" s="203" t="s">
        <v>71</v>
      </c>
      <c r="AU185" s="203" t="s">
        <v>78</v>
      </c>
      <c r="AY185" s="202" t="s">
        <v>116</v>
      </c>
      <c r="BK185" s="204">
        <f>SUM(BK186:BK188)</f>
        <v>0</v>
      </c>
    </row>
    <row r="186" s="2" customFormat="1" ht="24.15" customHeight="1">
      <c r="A186" s="37"/>
      <c r="B186" s="38"/>
      <c r="C186" s="207" t="s">
        <v>296</v>
      </c>
      <c r="D186" s="207" t="s">
        <v>118</v>
      </c>
      <c r="E186" s="208" t="s">
        <v>297</v>
      </c>
      <c r="F186" s="209" t="s">
        <v>298</v>
      </c>
      <c r="G186" s="210" t="s">
        <v>151</v>
      </c>
      <c r="H186" s="211">
        <v>4.1689999999999996</v>
      </c>
      <c r="I186" s="212"/>
      <c r="J186" s="213">
        <f>ROUND(I186*H186,2)</f>
        <v>0</v>
      </c>
      <c r="K186" s="209" t="s">
        <v>122</v>
      </c>
      <c r="L186" s="43"/>
      <c r="M186" s="214" t="s">
        <v>19</v>
      </c>
      <c r="N186" s="215" t="s">
        <v>43</v>
      </c>
      <c r="O186" s="83"/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8" t="s">
        <v>123</v>
      </c>
      <c r="AT186" s="218" t="s">
        <v>118</v>
      </c>
      <c r="AU186" s="218" t="s">
        <v>80</v>
      </c>
      <c r="AY186" s="16" t="s">
        <v>116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6" t="s">
        <v>78</v>
      </c>
      <c r="BK186" s="219">
        <f>ROUND(I186*H186,2)</f>
        <v>0</v>
      </c>
      <c r="BL186" s="16" t="s">
        <v>123</v>
      </c>
      <c r="BM186" s="218" t="s">
        <v>299</v>
      </c>
    </row>
    <row r="187" s="2" customFormat="1">
      <c r="A187" s="37"/>
      <c r="B187" s="38"/>
      <c r="C187" s="39"/>
      <c r="D187" s="220" t="s">
        <v>125</v>
      </c>
      <c r="E187" s="39"/>
      <c r="F187" s="221" t="s">
        <v>300</v>
      </c>
      <c r="G187" s="39"/>
      <c r="H187" s="39"/>
      <c r="I187" s="222"/>
      <c r="J187" s="39"/>
      <c r="K187" s="39"/>
      <c r="L187" s="43"/>
      <c r="M187" s="223"/>
      <c r="N187" s="224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125</v>
      </c>
      <c r="AU187" s="16" t="s">
        <v>80</v>
      </c>
    </row>
    <row r="188" s="13" customFormat="1">
      <c r="A188" s="13"/>
      <c r="B188" s="225"/>
      <c r="C188" s="226"/>
      <c r="D188" s="227" t="s">
        <v>127</v>
      </c>
      <c r="E188" s="228" t="s">
        <v>19</v>
      </c>
      <c r="F188" s="229" t="s">
        <v>301</v>
      </c>
      <c r="G188" s="226"/>
      <c r="H188" s="230">
        <v>4.1689999999999996</v>
      </c>
      <c r="I188" s="231"/>
      <c r="J188" s="226"/>
      <c r="K188" s="226"/>
      <c r="L188" s="232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127</v>
      </c>
      <c r="AU188" s="236" t="s">
        <v>80</v>
      </c>
      <c r="AV188" s="13" t="s">
        <v>80</v>
      </c>
      <c r="AW188" s="13" t="s">
        <v>33</v>
      </c>
      <c r="AX188" s="13" t="s">
        <v>78</v>
      </c>
      <c r="AY188" s="236" t="s">
        <v>116</v>
      </c>
    </row>
    <row r="189" s="2" customFormat="1" ht="6.96" customHeight="1">
      <c r="A189" s="37"/>
      <c r="B189" s="58"/>
      <c r="C189" s="59"/>
      <c r="D189" s="59"/>
      <c r="E189" s="59"/>
      <c r="F189" s="59"/>
      <c r="G189" s="59"/>
      <c r="H189" s="59"/>
      <c r="I189" s="59"/>
      <c r="J189" s="59"/>
      <c r="K189" s="59"/>
      <c r="L189" s="43"/>
      <c r="M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</row>
  </sheetData>
  <sheetProtection sheet="1" autoFilter="0" formatColumns="0" formatRows="0" objects="1" scenarios="1" spinCount="100000" saltValue="gVuWw1oYo03NUOD6ShuvZsQOXbqpNQO9Hikh+FR/DQlFAvoxmwUkGxkvKMN0KNxqaUKtJbcV+6PdwIM5T8pySg==" hashValue="eZXxoL+6wCCYc46RIqVBrsWp1Up6dr7pldRHCrMT+fjKn9/WveT5ZcPd34Bq/wr0eXU3ifYM87foicWQ1SZwJQ==" algorithmName="SHA-512" password="CC35"/>
  <autoFilter ref="C91:K18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3_02/132454204"/>
    <hyperlink ref="F99" r:id="rId2" display="https://podminky.urs.cz/item/CS_URS_2023_02/167151112"/>
    <hyperlink ref="F102" r:id="rId3" display="https://podminky.urs.cz/item/CS_URS_2023_02/162351123"/>
    <hyperlink ref="F105" r:id="rId4" display="https://podminky.urs.cz/item/CS_URS_2023_02/162751137"/>
    <hyperlink ref="F108" r:id="rId5" display="https://podminky.urs.cz/item/CS_URS_2023_02/162751139"/>
    <hyperlink ref="F111" r:id="rId6" display="https://podminky.urs.cz/item/CS_URS_2023_02/171201221"/>
    <hyperlink ref="F114" r:id="rId7" display="https://podminky.urs.cz/item/CS_URS_2023_02/171251201"/>
    <hyperlink ref="F117" r:id="rId8" display="https://podminky.urs.cz/item/CS_URS_2023_02/174151101"/>
    <hyperlink ref="F122" r:id="rId9" display="https://podminky.urs.cz/item/CS_URS_2023_02/175151101"/>
    <hyperlink ref="F127" r:id="rId10" display="https://podminky.urs.cz/item/CS_URS_2023_02/151101102"/>
    <hyperlink ref="F130" r:id="rId11" display="https://podminky.urs.cz/item/CS_URS_2023_02/151101112"/>
    <hyperlink ref="F133" r:id="rId12" display="https://podminky.urs.cz/item/CS_URS_2023_02/181252305"/>
    <hyperlink ref="F137" r:id="rId13" display="https://podminky.urs.cz/item/CS_URS_2023_02/451573111"/>
    <hyperlink ref="F141" r:id="rId14" display="https://podminky.urs.cz/item/CS_URS_2023_02/871315221"/>
    <hyperlink ref="F144" r:id="rId15" display="https://podminky.urs.cz/item/CS_URS_2023_02/871355221"/>
    <hyperlink ref="F147" r:id="rId16" display="https://podminky.urs.cz/item/CS_URS_2023_02/894812317"/>
    <hyperlink ref="F150" r:id="rId17" display="https://podminky.urs.cz/item/CS_URS_2023_02/894812333"/>
    <hyperlink ref="F153" r:id="rId18" display="https://podminky.urs.cz/item/CS_URS_2023_02/894812377"/>
    <hyperlink ref="F160" r:id="rId19" display="https://podminky.urs.cz/item/CS_URS_2023_02/892351111"/>
    <hyperlink ref="F163" r:id="rId20" display="https://podminky.urs.cz/item/CS_URS_2023_02/892372111"/>
    <hyperlink ref="F167" r:id="rId21" display="https://podminky.urs.cz/item/CS_URS_2023_02/452351101"/>
    <hyperlink ref="F172" r:id="rId22" display="https://podminky.urs.cz/item/CS_URS_2023_02/965042241"/>
    <hyperlink ref="F175" r:id="rId23" display="https://podminky.urs.cz/item/CS_URS_2023_02/977311114"/>
    <hyperlink ref="F179" r:id="rId24" display="https://podminky.urs.cz/item/CS_URS_2023_02/997013501"/>
    <hyperlink ref="F181" r:id="rId25" display="https://podminky.urs.cz/item/CS_URS_2023_02/997013509"/>
    <hyperlink ref="F183" r:id="rId26" display="https://podminky.urs.cz/item/CS_URS_2023_02/997013645"/>
    <hyperlink ref="F187" r:id="rId27" display="https://podminky.urs.cz/item/CS_URS_2023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0" customWidth="1"/>
    <col min="2" max="2" width="1.667969" style="250" customWidth="1"/>
    <col min="3" max="4" width="5" style="250" customWidth="1"/>
    <col min="5" max="5" width="11.66016" style="250" customWidth="1"/>
    <col min="6" max="6" width="9.160156" style="250" customWidth="1"/>
    <col min="7" max="7" width="5" style="250" customWidth="1"/>
    <col min="8" max="8" width="77.83203" style="250" customWidth="1"/>
    <col min="9" max="10" width="20" style="250" customWidth="1"/>
    <col min="11" max="11" width="1.667969" style="250" customWidth="1"/>
  </cols>
  <sheetData>
    <row r="1" s="1" customFormat="1" ht="37.5" customHeight="1"/>
    <row r="2" s="1" customFormat="1" ht="7.5" customHeight="1">
      <c r="B2" s="251"/>
      <c r="C2" s="252"/>
      <c r="D2" s="252"/>
      <c r="E2" s="252"/>
      <c r="F2" s="252"/>
      <c r="G2" s="252"/>
      <c r="H2" s="252"/>
      <c r="I2" s="252"/>
      <c r="J2" s="252"/>
      <c r="K2" s="253"/>
    </row>
    <row r="3" s="14" customFormat="1" ht="45" customHeight="1">
      <c r="B3" s="254"/>
      <c r="C3" s="255" t="s">
        <v>302</v>
      </c>
      <c r="D3" s="255"/>
      <c r="E3" s="255"/>
      <c r="F3" s="255"/>
      <c r="G3" s="255"/>
      <c r="H3" s="255"/>
      <c r="I3" s="255"/>
      <c r="J3" s="255"/>
      <c r="K3" s="256"/>
    </row>
    <row r="4" s="1" customFormat="1" ht="25.5" customHeight="1">
      <c r="B4" s="257"/>
      <c r="C4" s="258" t="s">
        <v>303</v>
      </c>
      <c r="D4" s="258"/>
      <c r="E4" s="258"/>
      <c r="F4" s="258"/>
      <c r="G4" s="258"/>
      <c r="H4" s="258"/>
      <c r="I4" s="258"/>
      <c r="J4" s="258"/>
      <c r="K4" s="259"/>
    </row>
    <row r="5" s="1" customFormat="1" ht="5.25" customHeight="1">
      <c r="B5" s="257"/>
      <c r="C5" s="260"/>
      <c r="D5" s="260"/>
      <c r="E5" s="260"/>
      <c r="F5" s="260"/>
      <c r="G5" s="260"/>
      <c r="H5" s="260"/>
      <c r="I5" s="260"/>
      <c r="J5" s="260"/>
      <c r="K5" s="259"/>
    </row>
    <row r="6" s="1" customFormat="1" ht="15" customHeight="1">
      <c r="B6" s="257"/>
      <c r="C6" s="261" t="s">
        <v>304</v>
      </c>
      <c r="D6" s="261"/>
      <c r="E6" s="261"/>
      <c r="F6" s="261"/>
      <c r="G6" s="261"/>
      <c r="H6" s="261"/>
      <c r="I6" s="261"/>
      <c r="J6" s="261"/>
      <c r="K6" s="259"/>
    </row>
    <row r="7" s="1" customFormat="1" ht="15" customHeight="1">
      <c r="B7" s="262"/>
      <c r="C7" s="261" t="s">
        <v>305</v>
      </c>
      <c r="D7" s="261"/>
      <c r="E7" s="261"/>
      <c r="F7" s="261"/>
      <c r="G7" s="261"/>
      <c r="H7" s="261"/>
      <c r="I7" s="261"/>
      <c r="J7" s="261"/>
      <c r="K7" s="259"/>
    </row>
    <row r="8" s="1" customFormat="1" ht="12.75" customHeight="1">
      <c r="B8" s="262"/>
      <c r="C8" s="261"/>
      <c r="D8" s="261"/>
      <c r="E8" s="261"/>
      <c r="F8" s="261"/>
      <c r="G8" s="261"/>
      <c r="H8" s="261"/>
      <c r="I8" s="261"/>
      <c r="J8" s="261"/>
      <c r="K8" s="259"/>
    </row>
    <row r="9" s="1" customFormat="1" ht="15" customHeight="1">
      <c r="B9" s="262"/>
      <c r="C9" s="261" t="s">
        <v>306</v>
      </c>
      <c r="D9" s="261"/>
      <c r="E9" s="261"/>
      <c r="F9" s="261"/>
      <c r="G9" s="261"/>
      <c r="H9" s="261"/>
      <c r="I9" s="261"/>
      <c r="J9" s="261"/>
      <c r="K9" s="259"/>
    </row>
    <row r="10" s="1" customFormat="1" ht="15" customHeight="1">
      <c r="B10" s="262"/>
      <c r="C10" s="261"/>
      <c r="D10" s="261" t="s">
        <v>307</v>
      </c>
      <c r="E10" s="261"/>
      <c r="F10" s="261"/>
      <c r="G10" s="261"/>
      <c r="H10" s="261"/>
      <c r="I10" s="261"/>
      <c r="J10" s="261"/>
      <c r="K10" s="259"/>
    </row>
    <row r="11" s="1" customFormat="1" ht="15" customHeight="1">
      <c r="B11" s="262"/>
      <c r="C11" s="263"/>
      <c r="D11" s="261" t="s">
        <v>308</v>
      </c>
      <c r="E11" s="261"/>
      <c r="F11" s="261"/>
      <c r="G11" s="261"/>
      <c r="H11" s="261"/>
      <c r="I11" s="261"/>
      <c r="J11" s="261"/>
      <c r="K11" s="259"/>
    </row>
    <row r="12" s="1" customFormat="1" ht="15" customHeight="1">
      <c r="B12" s="262"/>
      <c r="C12" s="263"/>
      <c r="D12" s="261"/>
      <c r="E12" s="261"/>
      <c r="F12" s="261"/>
      <c r="G12" s="261"/>
      <c r="H12" s="261"/>
      <c r="I12" s="261"/>
      <c r="J12" s="261"/>
      <c r="K12" s="259"/>
    </row>
    <row r="13" s="1" customFormat="1" ht="15" customHeight="1">
      <c r="B13" s="262"/>
      <c r="C13" s="263"/>
      <c r="D13" s="264" t="s">
        <v>309</v>
      </c>
      <c r="E13" s="261"/>
      <c r="F13" s="261"/>
      <c r="G13" s="261"/>
      <c r="H13" s="261"/>
      <c r="I13" s="261"/>
      <c r="J13" s="261"/>
      <c r="K13" s="259"/>
    </row>
    <row r="14" s="1" customFormat="1" ht="12.75" customHeight="1">
      <c r="B14" s="262"/>
      <c r="C14" s="263"/>
      <c r="D14" s="263"/>
      <c r="E14" s="263"/>
      <c r="F14" s="263"/>
      <c r="G14" s="263"/>
      <c r="H14" s="263"/>
      <c r="I14" s="263"/>
      <c r="J14" s="263"/>
      <c r="K14" s="259"/>
    </row>
    <row r="15" s="1" customFormat="1" ht="15" customHeight="1">
      <c r="B15" s="262"/>
      <c r="C15" s="263"/>
      <c r="D15" s="261" t="s">
        <v>310</v>
      </c>
      <c r="E15" s="261"/>
      <c r="F15" s="261"/>
      <c r="G15" s="261"/>
      <c r="H15" s="261"/>
      <c r="I15" s="261"/>
      <c r="J15" s="261"/>
      <c r="K15" s="259"/>
    </row>
    <row r="16" s="1" customFormat="1" ht="15" customHeight="1">
      <c r="B16" s="262"/>
      <c r="C16" s="263"/>
      <c r="D16" s="261" t="s">
        <v>311</v>
      </c>
      <c r="E16" s="261"/>
      <c r="F16" s="261"/>
      <c r="G16" s="261"/>
      <c r="H16" s="261"/>
      <c r="I16" s="261"/>
      <c r="J16" s="261"/>
      <c r="K16" s="259"/>
    </row>
    <row r="17" s="1" customFormat="1" ht="15" customHeight="1">
      <c r="B17" s="262"/>
      <c r="C17" s="263"/>
      <c r="D17" s="261" t="s">
        <v>312</v>
      </c>
      <c r="E17" s="261"/>
      <c r="F17" s="261"/>
      <c r="G17" s="261"/>
      <c r="H17" s="261"/>
      <c r="I17" s="261"/>
      <c r="J17" s="261"/>
      <c r="K17" s="259"/>
    </row>
    <row r="18" s="1" customFormat="1" ht="15" customHeight="1">
      <c r="B18" s="262"/>
      <c r="C18" s="263"/>
      <c r="D18" s="263"/>
      <c r="E18" s="265" t="s">
        <v>77</v>
      </c>
      <c r="F18" s="261" t="s">
        <v>313</v>
      </c>
      <c r="G18" s="261"/>
      <c r="H18" s="261"/>
      <c r="I18" s="261"/>
      <c r="J18" s="261"/>
      <c r="K18" s="259"/>
    </row>
    <row r="19" s="1" customFormat="1" ht="15" customHeight="1">
      <c r="B19" s="262"/>
      <c r="C19" s="263"/>
      <c r="D19" s="263"/>
      <c r="E19" s="265" t="s">
        <v>314</v>
      </c>
      <c r="F19" s="261" t="s">
        <v>315</v>
      </c>
      <c r="G19" s="261"/>
      <c r="H19" s="261"/>
      <c r="I19" s="261"/>
      <c r="J19" s="261"/>
      <c r="K19" s="259"/>
    </row>
    <row r="20" s="1" customFormat="1" ht="15" customHeight="1">
      <c r="B20" s="262"/>
      <c r="C20" s="263"/>
      <c r="D20" s="263"/>
      <c r="E20" s="265" t="s">
        <v>316</v>
      </c>
      <c r="F20" s="261" t="s">
        <v>317</v>
      </c>
      <c r="G20" s="261"/>
      <c r="H20" s="261"/>
      <c r="I20" s="261"/>
      <c r="J20" s="261"/>
      <c r="K20" s="259"/>
    </row>
    <row r="21" s="1" customFormat="1" ht="15" customHeight="1">
      <c r="B21" s="262"/>
      <c r="C21" s="263"/>
      <c r="D21" s="263"/>
      <c r="E21" s="265" t="s">
        <v>318</v>
      </c>
      <c r="F21" s="261" t="s">
        <v>319</v>
      </c>
      <c r="G21" s="261"/>
      <c r="H21" s="261"/>
      <c r="I21" s="261"/>
      <c r="J21" s="261"/>
      <c r="K21" s="259"/>
    </row>
    <row r="22" s="1" customFormat="1" ht="15" customHeight="1">
      <c r="B22" s="262"/>
      <c r="C22" s="263"/>
      <c r="D22" s="263"/>
      <c r="E22" s="265" t="s">
        <v>320</v>
      </c>
      <c r="F22" s="261" t="s">
        <v>321</v>
      </c>
      <c r="G22" s="261"/>
      <c r="H22" s="261"/>
      <c r="I22" s="261"/>
      <c r="J22" s="261"/>
      <c r="K22" s="259"/>
    </row>
    <row r="23" s="1" customFormat="1" ht="15" customHeight="1">
      <c r="B23" s="262"/>
      <c r="C23" s="263"/>
      <c r="D23" s="263"/>
      <c r="E23" s="265" t="s">
        <v>83</v>
      </c>
      <c r="F23" s="261" t="s">
        <v>322</v>
      </c>
      <c r="G23" s="261"/>
      <c r="H23" s="261"/>
      <c r="I23" s="261"/>
      <c r="J23" s="261"/>
      <c r="K23" s="259"/>
    </row>
    <row r="24" s="1" customFormat="1" ht="12.75" customHeight="1">
      <c r="B24" s="262"/>
      <c r="C24" s="263"/>
      <c r="D24" s="263"/>
      <c r="E24" s="263"/>
      <c r="F24" s="263"/>
      <c r="G24" s="263"/>
      <c r="H24" s="263"/>
      <c r="I24" s="263"/>
      <c r="J24" s="263"/>
      <c r="K24" s="259"/>
    </row>
    <row r="25" s="1" customFormat="1" ht="15" customHeight="1">
      <c r="B25" s="262"/>
      <c r="C25" s="261" t="s">
        <v>323</v>
      </c>
      <c r="D25" s="261"/>
      <c r="E25" s="261"/>
      <c r="F25" s="261"/>
      <c r="G25" s="261"/>
      <c r="H25" s="261"/>
      <c r="I25" s="261"/>
      <c r="J25" s="261"/>
      <c r="K25" s="259"/>
    </row>
    <row r="26" s="1" customFormat="1" ht="15" customHeight="1">
      <c r="B26" s="262"/>
      <c r="C26" s="261" t="s">
        <v>324</v>
      </c>
      <c r="D26" s="261"/>
      <c r="E26" s="261"/>
      <c r="F26" s="261"/>
      <c r="G26" s="261"/>
      <c r="H26" s="261"/>
      <c r="I26" s="261"/>
      <c r="J26" s="261"/>
      <c r="K26" s="259"/>
    </row>
    <row r="27" s="1" customFormat="1" ht="15" customHeight="1">
      <c r="B27" s="262"/>
      <c r="C27" s="261"/>
      <c r="D27" s="261" t="s">
        <v>325</v>
      </c>
      <c r="E27" s="261"/>
      <c r="F27" s="261"/>
      <c r="G27" s="261"/>
      <c r="H27" s="261"/>
      <c r="I27" s="261"/>
      <c r="J27" s="261"/>
      <c r="K27" s="259"/>
    </row>
    <row r="28" s="1" customFormat="1" ht="15" customHeight="1">
      <c r="B28" s="262"/>
      <c r="C28" s="263"/>
      <c r="D28" s="261" t="s">
        <v>326</v>
      </c>
      <c r="E28" s="261"/>
      <c r="F28" s="261"/>
      <c r="G28" s="261"/>
      <c r="H28" s="261"/>
      <c r="I28" s="261"/>
      <c r="J28" s="261"/>
      <c r="K28" s="259"/>
    </row>
    <row r="29" s="1" customFormat="1" ht="12.75" customHeight="1">
      <c r="B29" s="262"/>
      <c r="C29" s="263"/>
      <c r="D29" s="263"/>
      <c r="E29" s="263"/>
      <c r="F29" s="263"/>
      <c r="G29" s="263"/>
      <c r="H29" s="263"/>
      <c r="I29" s="263"/>
      <c r="J29" s="263"/>
      <c r="K29" s="259"/>
    </row>
    <row r="30" s="1" customFormat="1" ht="15" customHeight="1">
      <c r="B30" s="262"/>
      <c r="C30" s="263"/>
      <c r="D30" s="261" t="s">
        <v>327</v>
      </c>
      <c r="E30" s="261"/>
      <c r="F30" s="261"/>
      <c r="G30" s="261"/>
      <c r="H30" s="261"/>
      <c r="I30" s="261"/>
      <c r="J30" s="261"/>
      <c r="K30" s="259"/>
    </row>
    <row r="31" s="1" customFormat="1" ht="15" customHeight="1">
      <c r="B31" s="262"/>
      <c r="C31" s="263"/>
      <c r="D31" s="261" t="s">
        <v>328</v>
      </c>
      <c r="E31" s="261"/>
      <c r="F31" s="261"/>
      <c r="G31" s="261"/>
      <c r="H31" s="261"/>
      <c r="I31" s="261"/>
      <c r="J31" s="261"/>
      <c r="K31" s="259"/>
    </row>
    <row r="32" s="1" customFormat="1" ht="12.75" customHeight="1">
      <c r="B32" s="262"/>
      <c r="C32" s="263"/>
      <c r="D32" s="263"/>
      <c r="E32" s="263"/>
      <c r="F32" s="263"/>
      <c r="G32" s="263"/>
      <c r="H32" s="263"/>
      <c r="I32" s="263"/>
      <c r="J32" s="263"/>
      <c r="K32" s="259"/>
    </row>
    <row r="33" s="1" customFormat="1" ht="15" customHeight="1">
      <c r="B33" s="262"/>
      <c r="C33" s="263"/>
      <c r="D33" s="261" t="s">
        <v>329</v>
      </c>
      <c r="E33" s="261"/>
      <c r="F33" s="261"/>
      <c r="G33" s="261"/>
      <c r="H33" s="261"/>
      <c r="I33" s="261"/>
      <c r="J33" s="261"/>
      <c r="K33" s="259"/>
    </row>
    <row r="34" s="1" customFormat="1" ht="15" customHeight="1">
      <c r="B34" s="262"/>
      <c r="C34" s="263"/>
      <c r="D34" s="261" t="s">
        <v>330</v>
      </c>
      <c r="E34" s="261"/>
      <c r="F34" s="261"/>
      <c r="G34" s="261"/>
      <c r="H34" s="261"/>
      <c r="I34" s="261"/>
      <c r="J34" s="261"/>
      <c r="K34" s="259"/>
    </row>
    <row r="35" s="1" customFormat="1" ht="15" customHeight="1">
      <c r="B35" s="262"/>
      <c r="C35" s="263"/>
      <c r="D35" s="261" t="s">
        <v>331</v>
      </c>
      <c r="E35" s="261"/>
      <c r="F35" s="261"/>
      <c r="G35" s="261"/>
      <c r="H35" s="261"/>
      <c r="I35" s="261"/>
      <c r="J35" s="261"/>
      <c r="K35" s="259"/>
    </row>
    <row r="36" s="1" customFormat="1" ht="15" customHeight="1">
      <c r="B36" s="262"/>
      <c r="C36" s="263"/>
      <c r="D36" s="261"/>
      <c r="E36" s="264" t="s">
        <v>102</v>
      </c>
      <c r="F36" s="261"/>
      <c r="G36" s="261" t="s">
        <v>332</v>
      </c>
      <c r="H36" s="261"/>
      <c r="I36" s="261"/>
      <c r="J36" s="261"/>
      <c r="K36" s="259"/>
    </row>
    <row r="37" s="1" customFormat="1" ht="30.75" customHeight="1">
      <c r="B37" s="262"/>
      <c r="C37" s="263"/>
      <c r="D37" s="261"/>
      <c r="E37" s="264" t="s">
        <v>333</v>
      </c>
      <c r="F37" s="261"/>
      <c r="G37" s="261" t="s">
        <v>334</v>
      </c>
      <c r="H37" s="261"/>
      <c r="I37" s="261"/>
      <c r="J37" s="261"/>
      <c r="K37" s="259"/>
    </row>
    <row r="38" s="1" customFormat="1" ht="15" customHeight="1">
      <c r="B38" s="262"/>
      <c r="C38" s="263"/>
      <c r="D38" s="261"/>
      <c r="E38" s="264" t="s">
        <v>53</v>
      </c>
      <c r="F38" s="261"/>
      <c r="G38" s="261" t="s">
        <v>335</v>
      </c>
      <c r="H38" s="261"/>
      <c r="I38" s="261"/>
      <c r="J38" s="261"/>
      <c r="K38" s="259"/>
    </row>
    <row r="39" s="1" customFormat="1" ht="15" customHeight="1">
      <c r="B39" s="262"/>
      <c r="C39" s="263"/>
      <c r="D39" s="261"/>
      <c r="E39" s="264" t="s">
        <v>54</v>
      </c>
      <c r="F39" s="261"/>
      <c r="G39" s="261" t="s">
        <v>336</v>
      </c>
      <c r="H39" s="261"/>
      <c r="I39" s="261"/>
      <c r="J39" s="261"/>
      <c r="K39" s="259"/>
    </row>
    <row r="40" s="1" customFormat="1" ht="15" customHeight="1">
      <c r="B40" s="262"/>
      <c r="C40" s="263"/>
      <c r="D40" s="261"/>
      <c r="E40" s="264" t="s">
        <v>103</v>
      </c>
      <c r="F40" s="261"/>
      <c r="G40" s="261" t="s">
        <v>337</v>
      </c>
      <c r="H40" s="261"/>
      <c r="I40" s="261"/>
      <c r="J40" s="261"/>
      <c r="K40" s="259"/>
    </row>
    <row r="41" s="1" customFormat="1" ht="15" customHeight="1">
      <c r="B41" s="262"/>
      <c r="C41" s="263"/>
      <c r="D41" s="261"/>
      <c r="E41" s="264" t="s">
        <v>104</v>
      </c>
      <c r="F41" s="261"/>
      <c r="G41" s="261" t="s">
        <v>338</v>
      </c>
      <c r="H41" s="261"/>
      <c r="I41" s="261"/>
      <c r="J41" s="261"/>
      <c r="K41" s="259"/>
    </row>
    <row r="42" s="1" customFormat="1" ht="15" customHeight="1">
      <c r="B42" s="262"/>
      <c r="C42" s="263"/>
      <c r="D42" s="261"/>
      <c r="E42" s="264" t="s">
        <v>339</v>
      </c>
      <c r="F42" s="261"/>
      <c r="G42" s="261" t="s">
        <v>340</v>
      </c>
      <c r="H42" s="261"/>
      <c r="I42" s="261"/>
      <c r="J42" s="261"/>
      <c r="K42" s="259"/>
    </row>
    <row r="43" s="1" customFormat="1" ht="15" customHeight="1">
      <c r="B43" s="262"/>
      <c r="C43" s="263"/>
      <c r="D43" s="261"/>
      <c r="E43" s="264"/>
      <c r="F43" s="261"/>
      <c r="G43" s="261" t="s">
        <v>341</v>
      </c>
      <c r="H43" s="261"/>
      <c r="I43" s="261"/>
      <c r="J43" s="261"/>
      <c r="K43" s="259"/>
    </row>
    <row r="44" s="1" customFormat="1" ht="15" customHeight="1">
      <c r="B44" s="262"/>
      <c r="C44" s="263"/>
      <c r="D44" s="261"/>
      <c r="E44" s="264" t="s">
        <v>342</v>
      </c>
      <c r="F44" s="261"/>
      <c r="G44" s="261" t="s">
        <v>343</v>
      </c>
      <c r="H44" s="261"/>
      <c r="I44" s="261"/>
      <c r="J44" s="261"/>
      <c r="K44" s="259"/>
    </row>
    <row r="45" s="1" customFormat="1" ht="15" customHeight="1">
      <c r="B45" s="262"/>
      <c r="C45" s="263"/>
      <c r="D45" s="261"/>
      <c r="E45" s="264" t="s">
        <v>106</v>
      </c>
      <c r="F45" s="261"/>
      <c r="G45" s="261" t="s">
        <v>344</v>
      </c>
      <c r="H45" s="261"/>
      <c r="I45" s="261"/>
      <c r="J45" s="261"/>
      <c r="K45" s="259"/>
    </row>
    <row r="46" s="1" customFormat="1" ht="12.75" customHeight="1">
      <c r="B46" s="262"/>
      <c r="C46" s="263"/>
      <c r="D46" s="261"/>
      <c r="E46" s="261"/>
      <c r="F46" s="261"/>
      <c r="G46" s="261"/>
      <c r="H46" s="261"/>
      <c r="I46" s="261"/>
      <c r="J46" s="261"/>
      <c r="K46" s="259"/>
    </row>
    <row r="47" s="1" customFormat="1" ht="15" customHeight="1">
      <c r="B47" s="262"/>
      <c r="C47" s="263"/>
      <c r="D47" s="261" t="s">
        <v>345</v>
      </c>
      <c r="E47" s="261"/>
      <c r="F47" s="261"/>
      <c r="G47" s="261"/>
      <c r="H47" s="261"/>
      <c r="I47" s="261"/>
      <c r="J47" s="261"/>
      <c r="K47" s="259"/>
    </row>
    <row r="48" s="1" customFormat="1" ht="15" customHeight="1">
      <c r="B48" s="262"/>
      <c r="C48" s="263"/>
      <c r="D48" s="263"/>
      <c r="E48" s="261" t="s">
        <v>346</v>
      </c>
      <c r="F48" s="261"/>
      <c r="G48" s="261"/>
      <c r="H48" s="261"/>
      <c r="I48" s="261"/>
      <c r="J48" s="261"/>
      <c r="K48" s="259"/>
    </row>
    <row r="49" s="1" customFormat="1" ht="15" customHeight="1">
      <c r="B49" s="262"/>
      <c r="C49" s="263"/>
      <c r="D49" s="263"/>
      <c r="E49" s="261" t="s">
        <v>347</v>
      </c>
      <c r="F49" s="261"/>
      <c r="G49" s="261"/>
      <c r="H49" s="261"/>
      <c r="I49" s="261"/>
      <c r="J49" s="261"/>
      <c r="K49" s="259"/>
    </row>
    <row r="50" s="1" customFormat="1" ht="15" customHeight="1">
      <c r="B50" s="262"/>
      <c r="C50" s="263"/>
      <c r="D50" s="263"/>
      <c r="E50" s="261" t="s">
        <v>348</v>
      </c>
      <c r="F50" s="261"/>
      <c r="G50" s="261"/>
      <c r="H50" s="261"/>
      <c r="I50" s="261"/>
      <c r="J50" s="261"/>
      <c r="K50" s="259"/>
    </row>
    <row r="51" s="1" customFormat="1" ht="15" customHeight="1">
      <c r="B51" s="262"/>
      <c r="C51" s="263"/>
      <c r="D51" s="261" t="s">
        <v>349</v>
      </c>
      <c r="E51" s="261"/>
      <c r="F51" s="261"/>
      <c r="G51" s="261"/>
      <c r="H51" s="261"/>
      <c r="I51" s="261"/>
      <c r="J51" s="261"/>
      <c r="K51" s="259"/>
    </row>
    <row r="52" s="1" customFormat="1" ht="25.5" customHeight="1">
      <c r="B52" s="257"/>
      <c r="C52" s="258" t="s">
        <v>350</v>
      </c>
      <c r="D52" s="258"/>
      <c r="E52" s="258"/>
      <c r="F52" s="258"/>
      <c r="G52" s="258"/>
      <c r="H52" s="258"/>
      <c r="I52" s="258"/>
      <c r="J52" s="258"/>
      <c r="K52" s="259"/>
    </row>
    <row r="53" s="1" customFormat="1" ht="5.25" customHeight="1">
      <c r="B53" s="257"/>
      <c r="C53" s="260"/>
      <c r="D53" s="260"/>
      <c r="E53" s="260"/>
      <c r="F53" s="260"/>
      <c r="G53" s="260"/>
      <c r="H53" s="260"/>
      <c r="I53" s="260"/>
      <c r="J53" s="260"/>
      <c r="K53" s="259"/>
    </row>
    <row r="54" s="1" customFormat="1" ht="15" customHeight="1">
      <c r="B54" s="257"/>
      <c r="C54" s="261" t="s">
        <v>351</v>
      </c>
      <c r="D54" s="261"/>
      <c r="E54" s="261"/>
      <c r="F54" s="261"/>
      <c r="G54" s="261"/>
      <c r="H54" s="261"/>
      <c r="I54" s="261"/>
      <c r="J54" s="261"/>
      <c r="K54" s="259"/>
    </row>
    <row r="55" s="1" customFormat="1" ht="15" customHeight="1">
      <c r="B55" s="257"/>
      <c r="C55" s="261" t="s">
        <v>352</v>
      </c>
      <c r="D55" s="261"/>
      <c r="E55" s="261"/>
      <c r="F55" s="261"/>
      <c r="G55" s="261"/>
      <c r="H55" s="261"/>
      <c r="I55" s="261"/>
      <c r="J55" s="261"/>
      <c r="K55" s="259"/>
    </row>
    <row r="56" s="1" customFormat="1" ht="12.75" customHeight="1">
      <c r="B56" s="257"/>
      <c r="C56" s="261"/>
      <c r="D56" s="261"/>
      <c r="E56" s="261"/>
      <c r="F56" s="261"/>
      <c r="G56" s="261"/>
      <c r="H56" s="261"/>
      <c r="I56" s="261"/>
      <c r="J56" s="261"/>
      <c r="K56" s="259"/>
    </row>
    <row r="57" s="1" customFormat="1" ht="15" customHeight="1">
      <c r="B57" s="257"/>
      <c r="C57" s="261" t="s">
        <v>353</v>
      </c>
      <c r="D57" s="261"/>
      <c r="E57" s="261"/>
      <c r="F57" s="261"/>
      <c r="G57" s="261"/>
      <c r="H57" s="261"/>
      <c r="I57" s="261"/>
      <c r="J57" s="261"/>
      <c r="K57" s="259"/>
    </row>
    <row r="58" s="1" customFormat="1" ht="15" customHeight="1">
      <c r="B58" s="257"/>
      <c r="C58" s="263"/>
      <c r="D58" s="261" t="s">
        <v>354</v>
      </c>
      <c r="E58" s="261"/>
      <c r="F58" s="261"/>
      <c r="G58" s="261"/>
      <c r="H58" s="261"/>
      <c r="I58" s="261"/>
      <c r="J58" s="261"/>
      <c r="K58" s="259"/>
    </row>
    <row r="59" s="1" customFormat="1" ht="15" customHeight="1">
      <c r="B59" s="257"/>
      <c r="C59" s="263"/>
      <c r="D59" s="261" t="s">
        <v>355</v>
      </c>
      <c r="E59" s="261"/>
      <c r="F59" s="261"/>
      <c r="G59" s="261"/>
      <c r="H59" s="261"/>
      <c r="I59" s="261"/>
      <c r="J59" s="261"/>
      <c r="K59" s="259"/>
    </row>
    <row r="60" s="1" customFormat="1" ht="15" customHeight="1">
      <c r="B60" s="257"/>
      <c r="C60" s="263"/>
      <c r="D60" s="261" t="s">
        <v>356</v>
      </c>
      <c r="E60" s="261"/>
      <c r="F60" s="261"/>
      <c r="G60" s="261"/>
      <c r="H60" s="261"/>
      <c r="I60" s="261"/>
      <c r="J60" s="261"/>
      <c r="K60" s="259"/>
    </row>
    <row r="61" s="1" customFormat="1" ht="15" customHeight="1">
      <c r="B61" s="257"/>
      <c r="C61" s="263"/>
      <c r="D61" s="261" t="s">
        <v>357</v>
      </c>
      <c r="E61" s="261"/>
      <c r="F61" s="261"/>
      <c r="G61" s="261"/>
      <c r="H61" s="261"/>
      <c r="I61" s="261"/>
      <c r="J61" s="261"/>
      <c r="K61" s="259"/>
    </row>
    <row r="62" s="1" customFormat="1" ht="15" customHeight="1">
      <c r="B62" s="257"/>
      <c r="C62" s="263"/>
      <c r="D62" s="266" t="s">
        <v>358</v>
      </c>
      <c r="E62" s="266"/>
      <c r="F62" s="266"/>
      <c r="G62" s="266"/>
      <c r="H62" s="266"/>
      <c r="I62" s="266"/>
      <c r="J62" s="266"/>
      <c r="K62" s="259"/>
    </row>
    <row r="63" s="1" customFormat="1" ht="15" customHeight="1">
      <c r="B63" s="257"/>
      <c r="C63" s="263"/>
      <c r="D63" s="261" t="s">
        <v>359</v>
      </c>
      <c r="E63" s="261"/>
      <c r="F63" s="261"/>
      <c r="G63" s="261"/>
      <c r="H63" s="261"/>
      <c r="I63" s="261"/>
      <c r="J63" s="261"/>
      <c r="K63" s="259"/>
    </row>
    <row r="64" s="1" customFormat="1" ht="12.75" customHeight="1">
      <c r="B64" s="257"/>
      <c r="C64" s="263"/>
      <c r="D64" s="263"/>
      <c r="E64" s="267"/>
      <c r="F64" s="263"/>
      <c r="G64" s="263"/>
      <c r="H64" s="263"/>
      <c r="I64" s="263"/>
      <c r="J64" s="263"/>
      <c r="K64" s="259"/>
    </row>
    <row r="65" s="1" customFormat="1" ht="15" customHeight="1">
      <c r="B65" s="257"/>
      <c r="C65" s="263"/>
      <c r="D65" s="261" t="s">
        <v>360</v>
      </c>
      <c r="E65" s="261"/>
      <c r="F65" s="261"/>
      <c r="G65" s="261"/>
      <c r="H65" s="261"/>
      <c r="I65" s="261"/>
      <c r="J65" s="261"/>
      <c r="K65" s="259"/>
    </row>
    <row r="66" s="1" customFormat="1" ht="15" customHeight="1">
      <c r="B66" s="257"/>
      <c r="C66" s="263"/>
      <c r="D66" s="266" t="s">
        <v>361</v>
      </c>
      <c r="E66" s="266"/>
      <c r="F66" s="266"/>
      <c r="G66" s="266"/>
      <c r="H66" s="266"/>
      <c r="I66" s="266"/>
      <c r="J66" s="266"/>
      <c r="K66" s="259"/>
    </row>
    <row r="67" s="1" customFormat="1" ht="15" customHeight="1">
      <c r="B67" s="257"/>
      <c r="C67" s="263"/>
      <c r="D67" s="261" t="s">
        <v>362</v>
      </c>
      <c r="E67" s="261"/>
      <c r="F67" s="261"/>
      <c r="G67" s="261"/>
      <c r="H67" s="261"/>
      <c r="I67" s="261"/>
      <c r="J67" s="261"/>
      <c r="K67" s="259"/>
    </row>
    <row r="68" s="1" customFormat="1" ht="15" customHeight="1">
      <c r="B68" s="257"/>
      <c r="C68" s="263"/>
      <c r="D68" s="261" t="s">
        <v>363</v>
      </c>
      <c r="E68" s="261"/>
      <c r="F68" s="261"/>
      <c r="G68" s="261"/>
      <c r="H68" s="261"/>
      <c r="I68" s="261"/>
      <c r="J68" s="261"/>
      <c r="K68" s="259"/>
    </row>
    <row r="69" s="1" customFormat="1" ht="15" customHeight="1">
      <c r="B69" s="257"/>
      <c r="C69" s="263"/>
      <c r="D69" s="261" t="s">
        <v>364</v>
      </c>
      <c r="E69" s="261"/>
      <c r="F69" s="261"/>
      <c r="G69" s="261"/>
      <c r="H69" s="261"/>
      <c r="I69" s="261"/>
      <c r="J69" s="261"/>
      <c r="K69" s="259"/>
    </row>
    <row r="70" s="1" customFormat="1" ht="15" customHeight="1">
      <c r="B70" s="257"/>
      <c r="C70" s="263"/>
      <c r="D70" s="261" t="s">
        <v>365</v>
      </c>
      <c r="E70" s="261"/>
      <c r="F70" s="261"/>
      <c r="G70" s="261"/>
      <c r="H70" s="261"/>
      <c r="I70" s="261"/>
      <c r="J70" s="261"/>
      <c r="K70" s="259"/>
    </row>
    <row r="71" s="1" customFormat="1" ht="12.75" customHeight="1">
      <c r="B71" s="268"/>
      <c r="C71" s="269"/>
      <c r="D71" s="269"/>
      <c r="E71" s="269"/>
      <c r="F71" s="269"/>
      <c r="G71" s="269"/>
      <c r="H71" s="269"/>
      <c r="I71" s="269"/>
      <c r="J71" s="269"/>
      <c r="K71" s="270"/>
    </row>
    <row r="72" s="1" customFormat="1" ht="18.75" customHeight="1">
      <c r="B72" s="271"/>
      <c r="C72" s="271"/>
      <c r="D72" s="271"/>
      <c r="E72" s="271"/>
      <c r="F72" s="271"/>
      <c r="G72" s="271"/>
      <c r="H72" s="271"/>
      <c r="I72" s="271"/>
      <c r="J72" s="271"/>
      <c r="K72" s="272"/>
    </row>
    <row r="73" s="1" customFormat="1" ht="18.75" customHeight="1">
      <c r="B73" s="272"/>
      <c r="C73" s="272"/>
      <c r="D73" s="272"/>
      <c r="E73" s="272"/>
      <c r="F73" s="272"/>
      <c r="G73" s="272"/>
      <c r="H73" s="272"/>
      <c r="I73" s="272"/>
      <c r="J73" s="272"/>
      <c r="K73" s="272"/>
    </row>
    <row r="74" s="1" customFormat="1" ht="7.5" customHeight="1">
      <c r="B74" s="273"/>
      <c r="C74" s="274"/>
      <c r="D74" s="274"/>
      <c r="E74" s="274"/>
      <c r="F74" s="274"/>
      <c r="G74" s="274"/>
      <c r="H74" s="274"/>
      <c r="I74" s="274"/>
      <c r="J74" s="274"/>
      <c r="K74" s="275"/>
    </row>
    <row r="75" s="1" customFormat="1" ht="45" customHeight="1">
      <c r="B75" s="276"/>
      <c r="C75" s="277" t="s">
        <v>366</v>
      </c>
      <c r="D75" s="277"/>
      <c r="E75" s="277"/>
      <c r="F75" s="277"/>
      <c r="G75" s="277"/>
      <c r="H75" s="277"/>
      <c r="I75" s="277"/>
      <c r="J75" s="277"/>
      <c r="K75" s="278"/>
    </row>
    <row r="76" s="1" customFormat="1" ht="17.25" customHeight="1">
      <c r="B76" s="276"/>
      <c r="C76" s="279" t="s">
        <v>367</v>
      </c>
      <c r="D76" s="279"/>
      <c r="E76" s="279"/>
      <c r="F76" s="279" t="s">
        <v>368</v>
      </c>
      <c r="G76" s="280"/>
      <c r="H76" s="279" t="s">
        <v>54</v>
      </c>
      <c r="I76" s="279" t="s">
        <v>57</v>
      </c>
      <c r="J76" s="279" t="s">
        <v>369</v>
      </c>
      <c r="K76" s="278"/>
    </row>
    <row r="77" s="1" customFormat="1" ht="17.25" customHeight="1">
      <c r="B77" s="276"/>
      <c r="C77" s="281" t="s">
        <v>370</v>
      </c>
      <c r="D77" s="281"/>
      <c r="E77" s="281"/>
      <c r="F77" s="282" t="s">
        <v>371</v>
      </c>
      <c r="G77" s="283"/>
      <c r="H77" s="281"/>
      <c r="I77" s="281"/>
      <c r="J77" s="281" t="s">
        <v>372</v>
      </c>
      <c r="K77" s="278"/>
    </row>
    <row r="78" s="1" customFormat="1" ht="5.25" customHeight="1">
      <c r="B78" s="276"/>
      <c r="C78" s="284"/>
      <c r="D78" s="284"/>
      <c r="E78" s="284"/>
      <c r="F78" s="284"/>
      <c r="G78" s="285"/>
      <c r="H78" s="284"/>
      <c r="I78" s="284"/>
      <c r="J78" s="284"/>
      <c r="K78" s="278"/>
    </row>
    <row r="79" s="1" customFormat="1" ht="15" customHeight="1">
      <c r="B79" s="276"/>
      <c r="C79" s="264" t="s">
        <v>53</v>
      </c>
      <c r="D79" s="286"/>
      <c r="E79" s="286"/>
      <c r="F79" s="287" t="s">
        <v>373</v>
      </c>
      <c r="G79" s="288"/>
      <c r="H79" s="264" t="s">
        <v>374</v>
      </c>
      <c r="I79" s="264" t="s">
        <v>375</v>
      </c>
      <c r="J79" s="264">
        <v>20</v>
      </c>
      <c r="K79" s="278"/>
    </row>
    <row r="80" s="1" customFormat="1" ht="15" customHeight="1">
      <c r="B80" s="276"/>
      <c r="C80" s="264" t="s">
        <v>376</v>
      </c>
      <c r="D80" s="264"/>
      <c r="E80" s="264"/>
      <c r="F80" s="287" t="s">
        <v>373</v>
      </c>
      <c r="G80" s="288"/>
      <c r="H80" s="264" t="s">
        <v>377</v>
      </c>
      <c r="I80" s="264" t="s">
        <v>375</v>
      </c>
      <c r="J80" s="264">
        <v>120</v>
      </c>
      <c r="K80" s="278"/>
    </row>
    <row r="81" s="1" customFormat="1" ht="15" customHeight="1">
      <c r="B81" s="289"/>
      <c r="C81" s="264" t="s">
        <v>378</v>
      </c>
      <c r="D81" s="264"/>
      <c r="E81" s="264"/>
      <c r="F81" s="287" t="s">
        <v>379</v>
      </c>
      <c r="G81" s="288"/>
      <c r="H81" s="264" t="s">
        <v>380</v>
      </c>
      <c r="I81" s="264" t="s">
        <v>375</v>
      </c>
      <c r="J81" s="264">
        <v>50</v>
      </c>
      <c r="K81" s="278"/>
    </row>
    <row r="82" s="1" customFormat="1" ht="15" customHeight="1">
      <c r="B82" s="289"/>
      <c r="C82" s="264" t="s">
        <v>381</v>
      </c>
      <c r="D82" s="264"/>
      <c r="E82" s="264"/>
      <c r="F82" s="287" t="s">
        <v>373</v>
      </c>
      <c r="G82" s="288"/>
      <c r="H82" s="264" t="s">
        <v>382</v>
      </c>
      <c r="I82" s="264" t="s">
        <v>383</v>
      </c>
      <c r="J82" s="264"/>
      <c r="K82" s="278"/>
    </row>
    <row r="83" s="1" customFormat="1" ht="15" customHeight="1">
      <c r="B83" s="289"/>
      <c r="C83" s="290" t="s">
        <v>384</v>
      </c>
      <c r="D83" s="290"/>
      <c r="E83" s="290"/>
      <c r="F83" s="291" t="s">
        <v>379</v>
      </c>
      <c r="G83" s="290"/>
      <c r="H83" s="290" t="s">
        <v>385</v>
      </c>
      <c r="I83" s="290" t="s">
        <v>375</v>
      </c>
      <c r="J83" s="290">
        <v>15</v>
      </c>
      <c r="K83" s="278"/>
    </row>
    <row r="84" s="1" customFormat="1" ht="15" customHeight="1">
      <c r="B84" s="289"/>
      <c r="C84" s="290" t="s">
        <v>386</v>
      </c>
      <c r="D84" s="290"/>
      <c r="E84" s="290"/>
      <c r="F84" s="291" t="s">
        <v>379</v>
      </c>
      <c r="G84" s="290"/>
      <c r="H84" s="290" t="s">
        <v>387</v>
      </c>
      <c r="I84" s="290" t="s">
        <v>375</v>
      </c>
      <c r="J84" s="290">
        <v>15</v>
      </c>
      <c r="K84" s="278"/>
    </row>
    <row r="85" s="1" customFormat="1" ht="15" customHeight="1">
      <c r="B85" s="289"/>
      <c r="C85" s="290" t="s">
        <v>388</v>
      </c>
      <c r="D85" s="290"/>
      <c r="E85" s="290"/>
      <c r="F85" s="291" t="s">
        <v>379</v>
      </c>
      <c r="G85" s="290"/>
      <c r="H85" s="290" t="s">
        <v>389</v>
      </c>
      <c r="I85" s="290" t="s">
        <v>375</v>
      </c>
      <c r="J85" s="290">
        <v>20</v>
      </c>
      <c r="K85" s="278"/>
    </row>
    <row r="86" s="1" customFormat="1" ht="15" customHeight="1">
      <c r="B86" s="289"/>
      <c r="C86" s="290" t="s">
        <v>390</v>
      </c>
      <c r="D86" s="290"/>
      <c r="E86" s="290"/>
      <c r="F86" s="291" t="s">
        <v>379</v>
      </c>
      <c r="G86" s="290"/>
      <c r="H86" s="290" t="s">
        <v>391</v>
      </c>
      <c r="I86" s="290" t="s">
        <v>375</v>
      </c>
      <c r="J86" s="290">
        <v>20</v>
      </c>
      <c r="K86" s="278"/>
    </row>
    <row r="87" s="1" customFormat="1" ht="15" customHeight="1">
      <c r="B87" s="289"/>
      <c r="C87" s="264" t="s">
        <v>392</v>
      </c>
      <c r="D87" s="264"/>
      <c r="E87" s="264"/>
      <c r="F87" s="287" t="s">
        <v>379</v>
      </c>
      <c r="G87" s="288"/>
      <c r="H87" s="264" t="s">
        <v>393</v>
      </c>
      <c r="I87" s="264" t="s">
        <v>375</v>
      </c>
      <c r="J87" s="264">
        <v>50</v>
      </c>
      <c r="K87" s="278"/>
    </row>
    <row r="88" s="1" customFormat="1" ht="15" customHeight="1">
      <c r="B88" s="289"/>
      <c r="C88" s="264" t="s">
        <v>394</v>
      </c>
      <c r="D88" s="264"/>
      <c r="E88" s="264"/>
      <c r="F88" s="287" t="s">
        <v>379</v>
      </c>
      <c r="G88" s="288"/>
      <c r="H88" s="264" t="s">
        <v>395</v>
      </c>
      <c r="I88" s="264" t="s">
        <v>375</v>
      </c>
      <c r="J88" s="264">
        <v>20</v>
      </c>
      <c r="K88" s="278"/>
    </row>
    <row r="89" s="1" customFormat="1" ht="15" customHeight="1">
      <c r="B89" s="289"/>
      <c r="C89" s="264" t="s">
        <v>396</v>
      </c>
      <c r="D89" s="264"/>
      <c r="E89" s="264"/>
      <c r="F89" s="287" t="s">
        <v>379</v>
      </c>
      <c r="G89" s="288"/>
      <c r="H89" s="264" t="s">
        <v>397</v>
      </c>
      <c r="I89" s="264" t="s">
        <v>375</v>
      </c>
      <c r="J89" s="264">
        <v>20</v>
      </c>
      <c r="K89" s="278"/>
    </row>
    <row r="90" s="1" customFormat="1" ht="15" customHeight="1">
      <c r="B90" s="289"/>
      <c r="C90" s="264" t="s">
        <v>398</v>
      </c>
      <c r="D90" s="264"/>
      <c r="E90" s="264"/>
      <c r="F90" s="287" t="s">
        <v>379</v>
      </c>
      <c r="G90" s="288"/>
      <c r="H90" s="264" t="s">
        <v>399</v>
      </c>
      <c r="I90" s="264" t="s">
        <v>375</v>
      </c>
      <c r="J90" s="264">
        <v>50</v>
      </c>
      <c r="K90" s="278"/>
    </row>
    <row r="91" s="1" customFormat="1" ht="15" customHeight="1">
      <c r="B91" s="289"/>
      <c r="C91" s="264" t="s">
        <v>400</v>
      </c>
      <c r="D91" s="264"/>
      <c r="E91" s="264"/>
      <c r="F91" s="287" t="s">
        <v>379</v>
      </c>
      <c r="G91" s="288"/>
      <c r="H91" s="264" t="s">
        <v>400</v>
      </c>
      <c r="I91" s="264" t="s">
        <v>375</v>
      </c>
      <c r="J91" s="264">
        <v>50</v>
      </c>
      <c r="K91" s="278"/>
    </row>
    <row r="92" s="1" customFormat="1" ht="15" customHeight="1">
      <c r="B92" s="289"/>
      <c r="C92" s="264" t="s">
        <v>401</v>
      </c>
      <c r="D92" s="264"/>
      <c r="E92" s="264"/>
      <c r="F92" s="287" t="s">
        <v>379</v>
      </c>
      <c r="G92" s="288"/>
      <c r="H92" s="264" t="s">
        <v>402</v>
      </c>
      <c r="I92" s="264" t="s">
        <v>375</v>
      </c>
      <c r="J92" s="264">
        <v>255</v>
      </c>
      <c r="K92" s="278"/>
    </row>
    <row r="93" s="1" customFormat="1" ht="15" customHeight="1">
      <c r="B93" s="289"/>
      <c r="C93" s="264" t="s">
        <v>403</v>
      </c>
      <c r="D93" s="264"/>
      <c r="E93" s="264"/>
      <c r="F93" s="287" t="s">
        <v>373</v>
      </c>
      <c r="G93" s="288"/>
      <c r="H93" s="264" t="s">
        <v>404</v>
      </c>
      <c r="I93" s="264" t="s">
        <v>405</v>
      </c>
      <c r="J93" s="264"/>
      <c r="K93" s="278"/>
    </row>
    <row r="94" s="1" customFormat="1" ht="15" customHeight="1">
      <c r="B94" s="289"/>
      <c r="C94" s="264" t="s">
        <v>406</v>
      </c>
      <c r="D94" s="264"/>
      <c r="E94" s="264"/>
      <c r="F94" s="287" t="s">
        <v>373</v>
      </c>
      <c r="G94" s="288"/>
      <c r="H94" s="264" t="s">
        <v>407</v>
      </c>
      <c r="I94" s="264" t="s">
        <v>408</v>
      </c>
      <c r="J94" s="264"/>
      <c r="K94" s="278"/>
    </row>
    <row r="95" s="1" customFormat="1" ht="15" customHeight="1">
      <c r="B95" s="289"/>
      <c r="C95" s="264" t="s">
        <v>409</v>
      </c>
      <c r="D95" s="264"/>
      <c r="E95" s="264"/>
      <c r="F95" s="287" t="s">
        <v>373</v>
      </c>
      <c r="G95" s="288"/>
      <c r="H95" s="264" t="s">
        <v>409</v>
      </c>
      <c r="I95" s="264" t="s">
        <v>408</v>
      </c>
      <c r="J95" s="264"/>
      <c r="K95" s="278"/>
    </row>
    <row r="96" s="1" customFormat="1" ht="15" customHeight="1">
      <c r="B96" s="289"/>
      <c r="C96" s="264" t="s">
        <v>38</v>
      </c>
      <c r="D96" s="264"/>
      <c r="E96" s="264"/>
      <c r="F96" s="287" t="s">
        <v>373</v>
      </c>
      <c r="G96" s="288"/>
      <c r="H96" s="264" t="s">
        <v>410</v>
      </c>
      <c r="I96" s="264" t="s">
        <v>408</v>
      </c>
      <c r="J96" s="264"/>
      <c r="K96" s="278"/>
    </row>
    <row r="97" s="1" customFormat="1" ht="15" customHeight="1">
      <c r="B97" s="289"/>
      <c r="C97" s="264" t="s">
        <v>48</v>
      </c>
      <c r="D97" s="264"/>
      <c r="E97" s="264"/>
      <c r="F97" s="287" t="s">
        <v>373</v>
      </c>
      <c r="G97" s="288"/>
      <c r="H97" s="264" t="s">
        <v>411</v>
      </c>
      <c r="I97" s="264" t="s">
        <v>408</v>
      </c>
      <c r="J97" s="264"/>
      <c r="K97" s="278"/>
    </row>
    <row r="98" s="1" customFormat="1" ht="15" customHeight="1">
      <c r="B98" s="292"/>
      <c r="C98" s="293"/>
      <c r="D98" s="293"/>
      <c r="E98" s="293"/>
      <c r="F98" s="293"/>
      <c r="G98" s="293"/>
      <c r="H98" s="293"/>
      <c r="I98" s="293"/>
      <c r="J98" s="293"/>
      <c r="K98" s="294"/>
    </row>
    <row r="99" s="1" customFormat="1" ht="18.75" customHeight="1">
      <c r="B99" s="295"/>
      <c r="C99" s="296"/>
      <c r="D99" s="296"/>
      <c r="E99" s="296"/>
      <c r="F99" s="296"/>
      <c r="G99" s="296"/>
      <c r="H99" s="296"/>
      <c r="I99" s="296"/>
      <c r="J99" s="296"/>
      <c r="K99" s="295"/>
    </row>
    <row r="100" s="1" customFormat="1" ht="18.75" customHeight="1">
      <c r="B100" s="272"/>
      <c r="C100" s="272"/>
      <c r="D100" s="272"/>
      <c r="E100" s="272"/>
      <c r="F100" s="272"/>
      <c r="G100" s="272"/>
      <c r="H100" s="272"/>
      <c r="I100" s="272"/>
      <c r="J100" s="272"/>
      <c r="K100" s="272"/>
    </row>
    <row r="101" s="1" customFormat="1" ht="7.5" customHeight="1">
      <c r="B101" s="273"/>
      <c r="C101" s="274"/>
      <c r="D101" s="274"/>
      <c r="E101" s="274"/>
      <c r="F101" s="274"/>
      <c r="G101" s="274"/>
      <c r="H101" s="274"/>
      <c r="I101" s="274"/>
      <c r="J101" s="274"/>
      <c r="K101" s="275"/>
    </row>
    <row r="102" s="1" customFormat="1" ht="45" customHeight="1">
      <c r="B102" s="276"/>
      <c r="C102" s="277" t="s">
        <v>412</v>
      </c>
      <c r="D102" s="277"/>
      <c r="E102" s="277"/>
      <c r="F102" s="277"/>
      <c r="G102" s="277"/>
      <c r="H102" s="277"/>
      <c r="I102" s="277"/>
      <c r="J102" s="277"/>
      <c r="K102" s="278"/>
    </row>
    <row r="103" s="1" customFormat="1" ht="17.25" customHeight="1">
      <c r="B103" s="276"/>
      <c r="C103" s="279" t="s">
        <v>367</v>
      </c>
      <c r="D103" s="279"/>
      <c r="E103" s="279"/>
      <c r="F103" s="279" t="s">
        <v>368</v>
      </c>
      <c r="G103" s="280"/>
      <c r="H103" s="279" t="s">
        <v>54</v>
      </c>
      <c r="I103" s="279" t="s">
        <v>57</v>
      </c>
      <c r="J103" s="279" t="s">
        <v>369</v>
      </c>
      <c r="K103" s="278"/>
    </row>
    <row r="104" s="1" customFormat="1" ht="17.25" customHeight="1">
      <c r="B104" s="276"/>
      <c r="C104" s="281" t="s">
        <v>370</v>
      </c>
      <c r="D104" s="281"/>
      <c r="E104" s="281"/>
      <c r="F104" s="282" t="s">
        <v>371</v>
      </c>
      <c r="G104" s="283"/>
      <c r="H104" s="281"/>
      <c r="I104" s="281"/>
      <c r="J104" s="281" t="s">
        <v>372</v>
      </c>
      <c r="K104" s="278"/>
    </row>
    <row r="105" s="1" customFormat="1" ht="5.25" customHeight="1">
      <c r="B105" s="276"/>
      <c r="C105" s="279"/>
      <c r="D105" s="279"/>
      <c r="E105" s="279"/>
      <c r="F105" s="279"/>
      <c r="G105" s="297"/>
      <c r="H105" s="279"/>
      <c r="I105" s="279"/>
      <c r="J105" s="279"/>
      <c r="K105" s="278"/>
    </row>
    <row r="106" s="1" customFormat="1" ht="15" customHeight="1">
      <c r="B106" s="276"/>
      <c r="C106" s="264" t="s">
        <v>53</v>
      </c>
      <c r="D106" s="286"/>
      <c r="E106" s="286"/>
      <c r="F106" s="287" t="s">
        <v>373</v>
      </c>
      <c r="G106" s="264"/>
      <c r="H106" s="264" t="s">
        <v>413</v>
      </c>
      <c r="I106" s="264" t="s">
        <v>375</v>
      </c>
      <c r="J106" s="264">
        <v>20</v>
      </c>
      <c r="K106" s="278"/>
    </row>
    <row r="107" s="1" customFormat="1" ht="15" customHeight="1">
      <c r="B107" s="276"/>
      <c r="C107" s="264" t="s">
        <v>376</v>
      </c>
      <c r="D107" s="264"/>
      <c r="E107" s="264"/>
      <c r="F107" s="287" t="s">
        <v>373</v>
      </c>
      <c r="G107" s="264"/>
      <c r="H107" s="264" t="s">
        <v>413</v>
      </c>
      <c r="I107" s="264" t="s">
        <v>375</v>
      </c>
      <c r="J107" s="264">
        <v>120</v>
      </c>
      <c r="K107" s="278"/>
    </row>
    <row r="108" s="1" customFormat="1" ht="15" customHeight="1">
      <c r="B108" s="289"/>
      <c r="C108" s="264" t="s">
        <v>378</v>
      </c>
      <c r="D108" s="264"/>
      <c r="E108" s="264"/>
      <c r="F108" s="287" t="s">
        <v>379</v>
      </c>
      <c r="G108" s="264"/>
      <c r="H108" s="264" t="s">
        <v>413</v>
      </c>
      <c r="I108" s="264" t="s">
        <v>375</v>
      </c>
      <c r="J108" s="264">
        <v>50</v>
      </c>
      <c r="K108" s="278"/>
    </row>
    <row r="109" s="1" customFormat="1" ht="15" customHeight="1">
      <c r="B109" s="289"/>
      <c r="C109" s="264" t="s">
        <v>381</v>
      </c>
      <c r="D109" s="264"/>
      <c r="E109" s="264"/>
      <c r="F109" s="287" t="s">
        <v>373</v>
      </c>
      <c r="G109" s="264"/>
      <c r="H109" s="264" t="s">
        <v>413</v>
      </c>
      <c r="I109" s="264" t="s">
        <v>383</v>
      </c>
      <c r="J109" s="264"/>
      <c r="K109" s="278"/>
    </row>
    <row r="110" s="1" customFormat="1" ht="15" customHeight="1">
      <c r="B110" s="289"/>
      <c r="C110" s="264" t="s">
        <v>392</v>
      </c>
      <c r="D110" s="264"/>
      <c r="E110" s="264"/>
      <c r="F110" s="287" t="s">
        <v>379</v>
      </c>
      <c r="G110" s="264"/>
      <c r="H110" s="264" t="s">
        <v>413</v>
      </c>
      <c r="I110" s="264" t="s">
        <v>375</v>
      </c>
      <c r="J110" s="264">
        <v>50</v>
      </c>
      <c r="K110" s="278"/>
    </row>
    <row r="111" s="1" customFormat="1" ht="15" customHeight="1">
      <c r="B111" s="289"/>
      <c r="C111" s="264" t="s">
        <v>400</v>
      </c>
      <c r="D111" s="264"/>
      <c r="E111" s="264"/>
      <c r="F111" s="287" t="s">
        <v>379</v>
      </c>
      <c r="G111" s="264"/>
      <c r="H111" s="264" t="s">
        <v>413</v>
      </c>
      <c r="I111" s="264" t="s">
        <v>375</v>
      </c>
      <c r="J111" s="264">
        <v>50</v>
      </c>
      <c r="K111" s="278"/>
    </row>
    <row r="112" s="1" customFormat="1" ht="15" customHeight="1">
      <c r="B112" s="289"/>
      <c r="C112" s="264" t="s">
        <v>398</v>
      </c>
      <c r="D112" s="264"/>
      <c r="E112" s="264"/>
      <c r="F112" s="287" t="s">
        <v>379</v>
      </c>
      <c r="G112" s="264"/>
      <c r="H112" s="264" t="s">
        <v>413</v>
      </c>
      <c r="I112" s="264" t="s">
        <v>375</v>
      </c>
      <c r="J112" s="264">
        <v>50</v>
      </c>
      <c r="K112" s="278"/>
    </row>
    <row r="113" s="1" customFormat="1" ht="15" customHeight="1">
      <c r="B113" s="289"/>
      <c r="C113" s="264" t="s">
        <v>53</v>
      </c>
      <c r="D113" s="264"/>
      <c r="E113" s="264"/>
      <c r="F113" s="287" t="s">
        <v>373</v>
      </c>
      <c r="G113" s="264"/>
      <c r="H113" s="264" t="s">
        <v>414</v>
      </c>
      <c r="I113" s="264" t="s">
        <v>375</v>
      </c>
      <c r="J113" s="264">
        <v>20</v>
      </c>
      <c r="K113" s="278"/>
    </row>
    <row r="114" s="1" customFormat="1" ht="15" customHeight="1">
      <c r="B114" s="289"/>
      <c r="C114" s="264" t="s">
        <v>415</v>
      </c>
      <c r="D114" s="264"/>
      <c r="E114" s="264"/>
      <c r="F114" s="287" t="s">
        <v>373</v>
      </c>
      <c r="G114" s="264"/>
      <c r="H114" s="264" t="s">
        <v>416</v>
      </c>
      <c r="I114" s="264" t="s">
        <v>375</v>
      </c>
      <c r="J114" s="264">
        <v>120</v>
      </c>
      <c r="K114" s="278"/>
    </row>
    <row r="115" s="1" customFormat="1" ht="15" customHeight="1">
      <c r="B115" s="289"/>
      <c r="C115" s="264" t="s">
        <v>38</v>
      </c>
      <c r="D115" s="264"/>
      <c r="E115" s="264"/>
      <c r="F115" s="287" t="s">
        <v>373</v>
      </c>
      <c r="G115" s="264"/>
      <c r="H115" s="264" t="s">
        <v>417</v>
      </c>
      <c r="I115" s="264" t="s">
        <v>408</v>
      </c>
      <c r="J115" s="264"/>
      <c r="K115" s="278"/>
    </row>
    <row r="116" s="1" customFormat="1" ht="15" customHeight="1">
      <c r="B116" s="289"/>
      <c r="C116" s="264" t="s">
        <v>48</v>
      </c>
      <c r="D116" s="264"/>
      <c r="E116" s="264"/>
      <c r="F116" s="287" t="s">
        <v>373</v>
      </c>
      <c r="G116" s="264"/>
      <c r="H116" s="264" t="s">
        <v>418</v>
      </c>
      <c r="I116" s="264" t="s">
        <v>408</v>
      </c>
      <c r="J116" s="264"/>
      <c r="K116" s="278"/>
    </row>
    <row r="117" s="1" customFormat="1" ht="15" customHeight="1">
      <c r="B117" s="289"/>
      <c r="C117" s="264" t="s">
        <v>57</v>
      </c>
      <c r="D117" s="264"/>
      <c r="E117" s="264"/>
      <c r="F117" s="287" t="s">
        <v>373</v>
      </c>
      <c r="G117" s="264"/>
      <c r="H117" s="264" t="s">
        <v>419</v>
      </c>
      <c r="I117" s="264" t="s">
        <v>420</v>
      </c>
      <c r="J117" s="264"/>
      <c r="K117" s="278"/>
    </row>
    <row r="118" s="1" customFormat="1" ht="15" customHeight="1">
      <c r="B118" s="292"/>
      <c r="C118" s="298"/>
      <c r="D118" s="298"/>
      <c r="E118" s="298"/>
      <c r="F118" s="298"/>
      <c r="G118" s="298"/>
      <c r="H118" s="298"/>
      <c r="I118" s="298"/>
      <c r="J118" s="298"/>
      <c r="K118" s="294"/>
    </row>
    <row r="119" s="1" customFormat="1" ht="18.75" customHeight="1">
      <c r="B119" s="299"/>
      <c r="C119" s="300"/>
      <c r="D119" s="300"/>
      <c r="E119" s="300"/>
      <c r="F119" s="301"/>
      <c r="G119" s="300"/>
      <c r="H119" s="300"/>
      <c r="I119" s="300"/>
      <c r="J119" s="300"/>
      <c r="K119" s="299"/>
    </row>
    <row r="120" s="1" customFormat="1" ht="18.75" customHeight="1">
      <c r="B120" s="272"/>
      <c r="C120" s="272"/>
      <c r="D120" s="272"/>
      <c r="E120" s="272"/>
      <c r="F120" s="272"/>
      <c r="G120" s="272"/>
      <c r="H120" s="272"/>
      <c r="I120" s="272"/>
      <c r="J120" s="272"/>
      <c r="K120" s="272"/>
    </row>
    <row r="121" s="1" customFormat="1" ht="7.5" customHeight="1">
      <c r="B121" s="302"/>
      <c r="C121" s="303"/>
      <c r="D121" s="303"/>
      <c r="E121" s="303"/>
      <c r="F121" s="303"/>
      <c r="G121" s="303"/>
      <c r="H121" s="303"/>
      <c r="I121" s="303"/>
      <c r="J121" s="303"/>
      <c r="K121" s="304"/>
    </row>
    <row r="122" s="1" customFormat="1" ht="45" customHeight="1">
      <c r="B122" s="305"/>
      <c r="C122" s="255" t="s">
        <v>421</v>
      </c>
      <c r="D122" s="255"/>
      <c r="E122" s="255"/>
      <c r="F122" s="255"/>
      <c r="G122" s="255"/>
      <c r="H122" s="255"/>
      <c r="I122" s="255"/>
      <c r="J122" s="255"/>
      <c r="K122" s="306"/>
    </row>
    <row r="123" s="1" customFormat="1" ht="17.25" customHeight="1">
      <c r="B123" s="307"/>
      <c r="C123" s="279" t="s">
        <v>367</v>
      </c>
      <c r="D123" s="279"/>
      <c r="E123" s="279"/>
      <c r="F123" s="279" t="s">
        <v>368</v>
      </c>
      <c r="G123" s="280"/>
      <c r="H123" s="279" t="s">
        <v>54</v>
      </c>
      <c r="I123" s="279" t="s">
        <v>57</v>
      </c>
      <c r="J123" s="279" t="s">
        <v>369</v>
      </c>
      <c r="K123" s="308"/>
    </row>
    <row r="124" s="1" customFormat="1" ht="17.25" customHeight="1">
      <c r="B124" s="307"/>
      <c r="C124" s="281" t="s">
        <v>370</v>
      </c>
      <c r="D124" s="281"/>
      <c r="E124" s="281"/>
      <c r="F124" s="282" t="s">
        <v>371</v>
      </c>
      <c r="G124" s="283"/>
      <c r="H124" s="281"/>
      <c r="I124" s="281"/>
      <c r="J124" s="281" t="s">
        <v>372</v>
      </c>
      <c r="K124" s="308"/>
    </row>
    <row r="125" s="1" customFormat="1" ht="5.25" customHeight="1">
      <c r="B125" s="309"/>
      <c r="C125" s="284"/>
      <c r="D125" s="284"/>
      <c r="E125" s="284"/>
      <c r="F125" s="284"/>
      <c r="G125" s="310"/>
      <c r="H125" s="284"/>
      <c r="I125" s="284"/>
      <c r="J125" s="284"/>
      <c r="K125" s="311"/>
    </row>
    <row r="126" s="1" customFormat="1" ht="15" customHeight="1">
      <c r="B126" s="309"/>
      <c r="C126" s="264" t="s">
        <v>376</v>
      </c>
      <c r="D126" s="286"/>
      <c r="E126" s="286"/>
      <c r="F126" s="287" t="s">
        <v>373</v>
      </c>
      <c r="G126" s="264"/>
      <c r="H126" s="264" t="s">
        <v>413</v>
      </c>
      <c r="I126" s="264" t="s">
        <v>375</v>
      </c>
      <c r="J126" s="264">
        <v>120</v>
      </c>
      <c r="K126" s="312"/>
    </row>
    <row r="127" s="1" customFormat="1" ht="15" customHeight="1">
      <c r="B127" s="309"/>
      <c r="C127" s="264" t="s">
        <v>422</v>
      </c>
      <c r="D127" s="264"/>
      <c r="E127" s="264"/>
      <c r="F127" s="287" t="s">
        <v>373</v>
      </c>
      <c r="G127" s="264"/>
      <c r="H127" s="264" t="s">
        <v>423</v>
      </c>
      <c r="I127" s="264" t="s">
        <v>375</v>
      </c>
      <c r="J127" s="264" t="s">
        <v>424</v>
      </c>
      <c r="K127" s="312"/>
    </row>
    <row r="128" s="1" customFormat="1" ht="15" customHeight="1">
      <c r="B128" s="309"/>
      <c r="C128" s="264" t="s">
        <v>83</v>
      </c>
      <c r="D128" s="264"/>
      <c r="E128" s="264"/>
      <c r="F128" s="287" t="s">
        <v>373</v>
      </c>
      <c r="G128" s="264"/>
      <c r="H128" s="264" t="s">
        <v>425</v>
      </c>
      <c r="I128" s="264" t="s">
        <v>375</v>
      </c>
      <c r="J128" s="264" t="s">
        <v>424</v>
      </c>
      <c r="K128" s="312"/>
    </row>
    <row r="129" s="1" customFormat="1" ht="15" customHeight="1">
      <c r="B129" s="309"/>
      <c r="C129" s="264" t="s">
        <v>384</v>
      </c>
      <c r="D129" s="264"/>
      <c r="E129" s="264"/>
      <c r="F129" s="287" t="s">
        <v>379</v>
      </c>
      <c r="G129" s="264"/>
      <c r="H129" s="264" t="s">
        <v>385</v>
      </c>
      <c r="I129" s="264" t="s">
        <v>375</v>
      </c>
      <c r="J129" s="264">
        <v>15</v>
      </c>
      <c r="K129" s="312"/>
    </row>
    <row r="130" s="1" customFormat="1" ht="15" customHeight="1">
      <c r="B130" s="309"/>
      <c r="C130" s="290" t="s">
        <v>386</v>
      </c>
      <c r="D130" s="290"/>
      <c r="E130" s="290"/>
      <c r="F130" s="291" t="s">
        <v>379</v>
      </c>
      <c r="G130" s="290"/>
      <c r="H130" s="290" t="s">
        <v>387</v>
      </c>
      <c r="I130" s="290" t="s">
        <v>375</v>
      </c>
      <c r="J130" s="290">
        <v>15</v>
      </c>
      <c r="K130" s="312"/>
    </row>
    <row r="131" s="1" customFormat="1" ht="15" customHeight="1">
      <c r="B131" s="309"/>
      <c r="C131" s="290" t="s">
        <v>388</v>
      </c>
      <c r="D131" s="290"/>
      <c r="E131" s="290"/>
      <c r="F131" s="291" t="s">
        <v>379</v>
      </c>
      <c r="G131" s="290"/>
      <c r="H131" s="290" t="s">
        <v>389</v>
      </c>
      <c r="I131" s="290" t="s">
        <v>375</v>
      </c>
      <c r="J131" s="290">
        <v>20</v>
      </c>
      <c r="K131" s="312"/>
    </row>
    <row r="132" s="1" customFormat="1" ht="15" customHeight="1">
      <c r="B132" s="309"/>
      <c r="C132" s="290" t="s">
        <v>390</v>
      </c>
      <c r="D132" s="290"/>
      <c r="E132" s="290"/>
      <c r="F132" s="291" t="s">
        <v>379</v>
      </c>
      <c r="G132" s="290"/>
      <c r="H132" s="290" t="s">
        <v>391</v>
      </c>
      <c r="I132" s="290" t="s">
        <v>375</v>
      </c>
      <c r="J132" s="290">
        <v>20</v>
      </c>
      <c r="K132" s="312"/>
    </row>
    <row r="133" s="1" customFormat="1" ht="15" customHeight="1">
      <c r="B133" s="309"/>
      <c r="C133" s="264" t="s">
        <v>378</v>
      </c>
      <c r="D133" s="264"/>
      <c r="E133" s="264"/>
      <c r="F133" s="287" t="s">
        <v>379</v>
      </c>
      <c r="G133" s="264"/>
      <c r="H133" s="264" t="s">
        <v>413</v>
      </c>
      <c r="I133" s="264" t="s">
        <v>375</v>
      </c>
      <c r="J133" s="264">
        <v>50</v>
      </c>
      <c r="K133" s="312"/>
    </row>
    <row r="134" s="1" customFormat="1" ht="15" customHeight="1">
      <c r="B134" s="309"/>
      <c r="C134" s="264" t="s">
        <v>392</v>
      </c>
      <c r="D134" s="264"/>
      <c r="E134" s="264"/>
      <c r="F134" s="287" t="s">
        <v>379</v>
      </c>
      <c r="G134" s="264"/>
      <c r="H134" s="264" t="s">
        <v>413</v>
      </c>
      <c r="I134" s="264" t="s">
        <v>375</v>
      </c>
      <c r="J134" s="264">
        <v>50</v>
      </c>
      <c r="K134" s="312"/>
    </row>
    <row r="135" s="1" customFormat="1" ht="15" customHeight="1">
      <c r="B135" s="309"/>
      <c r="C135" s="264" t="s">
        <v>398</v>
      </c>
      <c r="D135" s="264"/>
      <c r="E135" s="264"/>
      <c r="F135" s="287" t="s">
        <v>379</v>
      </c>
      <c r="G135" s="264"/>
      <c r="H135" s="264" t="s">
        <v>413</v>
      </c>
      <c r="I135" s="264" t="s">
        <v>375</v>
      </c>
      <c r="J135" s="264">
        <v>50</v>
      </c>
      <c r="K135" s="312"/>
    </row>
    <row r="136" s="1" customFormat="1" ht="15" customHeight="1">
      <c r="B136" s="309"/>
      <c r="C136" s="264" t="s">
        <v>400</v>
      </c>
      <c r="D136" s="264"/>
      <c r="E136" s="264"/>
      <c r="F136" s="287" t="s">
        <v>379</v>
      </c>
      <c r="G136" s="264"/>
      <c r="H136" s="264" t="s">
        <v>413</v>
      </c>
      <c r="I136" s="264" t="s">
        <v>375</v>
      </c>
      <c r="J136" s="264">
        <v>50</v>
      </c>
      <c r="K136" s="312"/>
    </row>
    <row r="137" s="1" customFormat="1" ht="15" customHeight="1">
      <c r="B137" s="309"/>
      <c r="C137" s="264" t="s">
        <v>401</v>
      </c>
      <c r="D137" s="264"/>
      <c r="E137" s="264"/>
      <c r="F137" s="287" t="s">
        <v>379</v>
      </c>
      <c r="G137" s="264"/>
      <c r="H137" s="264" t="s">
        <v>426</v>
      </c>
      <c r="I137" s="264" t="s">
        <v>375</v>
      </c>
      <c r="J137" s="264">
        <v>255</v>
      </c>
      <c r="K137" s="312"/>
    </row>
    <row r="138" s="1" customFormat="1" ht="15" customHeight="1">
      <c r="B138" s="309"/>
      <c r="C138" s="264" t="s">
        <v>403</v>
      </c>
      <c r="D138" s="264"/>
      <c r="E138" s="264"/>
      <c r="F138" s="287" t="s">
        <v>373</v>
      </c>
      <c r="G138" s="264"/>
      <c r="H138" s="264" t="s">
        <v>427</v>
      </c>
      <c r="I138" s="264" t="s">
        <v>405</v>
      </c>
      <c r="J138" s="264"/>
      <c r="K138" s="312"/>
    </row>
    <row r="139" s="1" customFormat="1" ht="15" customHeight="1">
      <c r="B139" s="309"/>
      <c r="C139" s="264" t="s">
        <v>406</v>
      </c>
      <c r="D139" s="264"/>
      <c r="E139" s="264"/>
      <c r="F139" s="287" t="s">
        <v>373</v>
      </c>
      <c r="G139" s="264"/>
      <c r="H139" s="264" t="s">
        <v>428</v>
      </c>
      <c r="I139" s="264" t="s">
        <v>408</v>
      </c>
      <c r="J139" s="264"/>
      <c r="K139" s="312"/>
    </row>
    <row r="140" s="1" customFormat="1" ht="15" customHeight="1">
      <c r="B140" s="309"/>
      <c r="C140" s="264" t="s">
        <v>409</v>
      </c>
      <c r="D140" s="264"/>
      <c r="E140" s="264"/>
      <c r="F140" s="287" t="s">
        <v>373</v>
      </c>
      <c r="G140" s="264"/>
      <c r="H140" s="264" t="s">
        <v>409</v>
      </c>
      <c r="I140" s="264" t="s">
        <v>408</v>
      </c>
      <c r="J140" s="264"/>
      <c r="K140" s="312"/>
    </row>
    <row r="141" s="1" customFormat="1" ht="15" customHeight="1">
      <c r="B141" s="309"/>
      <c r="C141" s="264" t="s">
        <v>38</v>
      </c>
      <c r="D141" s="264"/>
      <c r="E141" s="264"/>
      <c r="F141" s="287" t="s">
        <v>373</v>
      </c>
      <c r="G141" s="264"/>
      <c r="H141" s="264" t="s">
        <v>429</v>
      </c>
      <c r="I141" s="264" t="s">
        <v>408</v>
      </c>
      <c r="J141" s="264"/>
      <c r="K141" s="312"/>
    </row>
    <row r="142" s="1" customFormat="1" ht="15" customHeight="1">
      <c r="B142" s="309"/>
      <c r="C142" s="264" t="s">
        <v>430</v>
      </c>
      <c r="D142" s="264"/>
      <c r="E142" s="264"/>
      <c r="F142" s="287" t="s">
        <v>373</v>
      </c>
      <c r="G142" s="264"/>
      <c r="H142" s="264" t="s">
        <v>431</v>
      </c>
      <c r="I142" s="264" t="s">
        <v>408</v>
      </c>
      <c r="J142" s="264"/>
      <c r="K142" s="312"/>
    </row>
    <row r="143" s="1" customFormat="1" ht="15" customHeight="1">
      <c r="B143" s="313"/>
      <c r="C143" s="314"/>
      <c r="D143" s="314"/>
      <c r="E143" s="314"/>
      <c r="F143" s="314"/>
      <c r="G143" s="314"/>
      <c r="H143" s="314"/>
      <c r="I143" s="314"/>
      <c r="J143" s="314"/>
      <c r="K143" s="315"/>
    </row>
    <row r="144" s="1" customFormat="1" ht="18.75" customHeight="1">
      <c r="B144" s="300"/>
      <c r="C144" s="300"/>
      <c r="D144" s="300"/>
      <c r="E144" s="300"/>
      <c r="F144" s="301"/>
      <c r="G144" s="300"/>
      <c r="H144" s="300"/>
      <c r="I144" s="300"/>
      <c r="J144" s="300"/>
      <c r="K144" s="300"/>
    </row>
    <row r="145" s="1" customFormat="1" ht="18.75" customHeight="1">
      <c r="B145" s="272"/>
      <c r="C145" s="272"/>
      <c r="D145" s="272"/>
      <c r="E145" s="272"/>
      <c r="F145" s="272"/>
      <c r="G145" s="272"/>
      <c r="H145" s="272"/>
      <c r="I145" s="272"/>
      <c r="J145" s="272"/>
      <c r="K145" s="272"/>
    </row>
    <row r="146" s="1" customFormat="1" ht="7.5" customHeight="1">
      <c r="B146" s="273"/>
      <c r="C146" s="274"/>
      <c r="D146" s="274"/>
      <c r="E146" s="274"/>
      <c r="F146" s="274"/>
      <c r="G146" s="274"/>
      <c r="H146" s="274"/>
      <c r="I146" s="274"/>
      <c r="J146" s="274"/>
      <c r="K146" s="275"/>
    </row>
    <row r="147" s="1" customFormat="1" ht="45" customHeight="1">
      <c r="B147" s="276"/>
      <c r="C147" s="277" t="s">
        <v>432</v>
      </c>
      <c r="D147" s="277"/>
      <c r="E147" s="277"/>
      <c r="F147" s="277"/>
      <c r="G147" s="277"/>
      <c r="H147" s="277"/>
      <c r="I147" s="277"/>
      <c r="J147" s="277"/>
      <c r="K147" s="278"/>
    </row>
    <row r="148" s="1" customFormat="1" ht="17.25" customHeight="1">
      <c r="B148" s="276"/>
      <c r="C148" s="279" t="s">
        <v>367</v>
      </c>
      <c r="D148" s="279"/>
      <c r="E148" s="279"/>
      <c r="F148" s="279" t="s">
        <v>368</v>
      </c>
      <c r="G148" s="280"/>
      <c r="H148" s="279" t="s">
        <v>54</v>
      </c>
      <c r="I148" s="279" t="s">
        <v>57</v>
      </c>
      <c r="J148" s="279" t="s">
        <v>369</v>
      </c>
      <c r="K148" s="278"/>
    </row>
    <row r="149" s="1" customFormat="1" ht="17.25" customHeight="1">
      <c r="B149" s="276"/>
      <c r="C149" s="281" t="s">
        <v>370</v>
      </c>
      <c r="D149" s="281"/>
      <c r="E149" s="281"/>
      <c r="F149" s="282" t="s">
        <v>371</v>
      </c>
      <c r="G149" s="283"/>
      <c r="H149" s="281"/>
      <c r="I149" s="281"/>
      <c r="J149" s="281" t="s">
        <v>372</v>
      </c>
      <c r="K149" s="278"/>
    </row>
    <row r="150" s="1" customFormat="1" ht="5.25" customHeight="1">
      <c r="B150" s="289"/>
      <c r="C150" s="284"/>
      <c r="D150" s="284"/>
      <c r="E150" s="284"/>
      <c r="F150" s="284"/>
      <c r="G150" s="285"/>
      <c r="H150" s="284"/>
      <c r="I150" s="284"/>
      <c r="J150" s="284"/>
      <c r="K150" s="312"/>
    </row>
    <row r="151" s="1" customFormat="1" ht="15" customHeight="1">
      <c r="B151" s="289"/>
      <c r="C151" s="316" t="s">
        <v>376</v>
      </c>
      <c r="D151" s="264"/>
      <c r="E151" s="264"/>
      <c r="F151" s="317" t="s">
        <v>373</v>
      </c>
      <c r="G151" s="264"/>
      <c r="H151" s="316" t="s">
        <v>413</v>
      </c>
      <c r="I151" s="316" t="s">
        <v>375</v>
      </c>
      <c r="J151" s="316">
        <v>120</v>
      </c>
      <c r="K151" s="312"/>
    </row>
    <row r="152" s="1" customFormat="1" ht="15" customHeight="1">
      <c r="B152" s="289"/>
      <c r="C152" s="316" t="s">
        <v>422</v>
      </c>
      <c r="D152" s="264"/>
      <c r="E152" s="264"/>
      <c r="F152" s="317" t="s">
        <v>373</v>
      </c>
      <c r="G152" s="264"/>
      <c r="H152" s="316" t="s">
        <v>433</v>
      </c>
      <c r="I152" s="316" t="s">
        <v>375</v>
      </c>
      <c r="J152" s="316" t="s">
        <v>424</v>
      </c>
      <c r="K152" s="312"/>
    </row>
    <row r="153" s="1" customFormat="1" ht="15" customHeight="1">
      <c r="B153" s="289"/>
      <c r="C153" s="316" t="s">
        <v>83</v>
      </c>
      <c r="D153" s="264"/>
      <c r="E153" s="264"/>
      <c r="F153" s="317" t="s">
        <v>373</v>
      </c>
      <c r="G153" s="264"/>
      <c r="H153" s="316" t="s">
        <v>434</v>
      </c>
      <c r="I153" s="316" t="s">
        <v>375</v>
      </c>
      <c r="J153" s="316" t="s">
        <v>424</v>
      </c>
      <c r="K153" s="312"/>
    </row>
    <row r="154" s="1" customFormat="1" ht="15" customHeight="1">
      <c r="B154" s="289"/>
      <c r="C154" s="316" t="s">
        <v>378</v>
      </c>
      <c r="D154" s="264"/>
      <c r="E154" s="264"/>
      <c r="F154" s="317" t="s">
        <v>379</v>
      </c>
      <c r="G154" s="264"/>
      <c r="H154" s="316" t="s">
        <v>413</v>
      </c>
      <c r="I154" s="316" t="s">
        <v>375</v>
      </c>
      <c r="J154" s="316">
        <v>50</v>
      </c>
      <c r="K154" s="312"/>
    </row>
    <row r="155" s="1" customFormat="1" ht="15" customHeight="1">
      <c r="B155" s="289"/>
      <c r="C155" s="316" t="s">
        <v>381</v>
      </c>
      <c r="D155" s="264"/>
      <c r="E155" s="264"/>
      <c r="F155" s="317" t="s">
        <v>373</v>
      </c>
      <c r="G155" s="264"/>
      <c r="H155" s="316" t="s">
        <v>413</v>
      </c>
      <c r="I155" s="316" t="s">
        <v>383</v>
      </c>
      <c r="J155" s="316"/>
      <c r="K155" s="312"/>
    </row>
    <row r="156" s="1" customFormat="1" ht="15" customHeight="1">
      <c r="B156" s="289"/>
      <c r="C156" s="316" t="s">
        <v>392</v>
      </c>
      <c r="D156" s="264"/>
      <c r="E156" s="264"/>
      <c r="F156" s="317" t="s">
        <v>379</v>
      </c>
      <c r="G156" s="264"/>
      <c r="H156" s="316" t="s">
        <v>413</v>
      </c>
      <c r="I156" s="316" t="s">
        <v>375</v>
      </c>
      <c r="J156" s="316">
        <v>50</v>
      </c>
      <c r="K156" s="312"/>
    </row>
    <row r="157" s="1" customFormat="1" ht="15" customHeight="1">
      <c r="B157" s="289"/>
      <c r="C157" s="316" t="s">
        <v>400</v>
      </c>
      <c r="D157" s="264"/>
      <c r="E157" s="264"/>
      <c r="F157" s="317" t="s">
        <v>379</v>
      </c>
      <c r="G157" s="264"/>
      <c r="H157" s="316" t="s">
        <v>413</v>
      </c>
      <c r="I157" s="316" t="s">
        <v>375</v>
      </c>
      <c r="J157" s="316">
        <v>50</v>
      </c>
      <c r="K157" s="312"/>
    </row>
    <row r="158" s="1" customFormat="1" ht="15" customHeight="1">
      <c r="B158" s="289"/>
      <c r="C158" s="316" t="s">
        <v>398</v>
      </c>
      <c r="D158" s="264"/>
      <c r="E158" s="264"/>
      <c r="F158" s="317" t="s">
        <v>379</v>
      </c>
      <c r="G158" s="264"/>
      <c r="H158" s="316" t="s">
        <v>413</v>
      </c>
      <c r="I158" s="316" t="s">
        <v>375</v>
      </c>
      <c r="J158" s="316">
        <v>50</v>
      </c>
      <c r="K158" s="312"/>
    </row>
    <row r="159" s="1" customFormat="1" ht="15" customHeight="1">
      <c r="B159" s="289"/>
      <c r="C159" s="316" t="s">
        <v>91</v>
      </c>
      <c r="D159" s="264"/>
      <c r="E159" s="264"/>
      <c r="F159" s="317" t="s">
        <v>373</v>
      </c>
      <c r="G159" s="264"/>
      <c r="H159" s="316" t="s">
        <v>435</v>
      </c>
      <c r="I159" s="316" t="s">
        <v>375</v>
      </c>
      <c r="J159" s="316" t="s">
        <v>436</v>
      </c>
      <c r="K159" s="312"/>
    </row>
    <row r="160" s="1" customFormat="1" ht="15" customHeight="1">
      <c r="B160" s="289"/>
      <c r="C160" s="316" t="s">
        <v>437</v>
      </c>
      <c r="D160" s="264"/>
      <c r="E160" s="264"/>
      <c r="F160" s="317" t="s">
        <v>373</v>
      </c>
      <c r="G160" s="264"/>
      <c r="H160" s="316" t="s">
        <v>438</v>
      </c>
      <c r="I160" s="316" t="s">
        <v>408</v>
      </c>
      <c r="J160" s="316"/>
      <c r="K160" s="312"/>
    </row>
    <row r="161" s="1" customFormat="1" ht="15" customHeight="1">
      <c r="B161" s="318"/>
      <c r="C161" s="298"/>
      <c r="D161" s="298"/>
      <c r="E161" s="298"/>
      <c r="F161" s="298"/>
      <c r="G161" s="298"/>
      <c r="H161" s="298"/>
      <c r="I161" s="298"/>
      <c r="J161" s="298"/>
      <c r="K161" s="319"/>
    </row>
    <row r="162" s="1" customFormat="1" ht="18.75" customHeight="1">
      <c r="B162" s="300"/>
      <c r="C162" s="310"/>
      <c r="D162" s="310"/>
      <c r="E162" s="310"/>
      <c r="F162" s="320"/>
      <c r="G162" s="310"/>
      <c r="H162" s="310"/>
      <c r="I162" s="310"/>
      <c r="J162" s="310"/>
      <c r="K162" s="300"/>
    </row>
    <row r="163" s="1" customFormat="1" ht="18.75" customHeight="1">
      <c r="B163" s="272"/>
      <c r="C163" s="272"/>
      <c r="D163" s="272"/>
      <c r="E163" s="272"/>
      <c r="F163" s="272"/>
      <c r="G163" s="272"/>
      <c r="H163" s="272"/>
      <c r="I163" s="272"/>
      <c r="J163" s="272"/>
      <c r="K163" s="272"/>
    </row>
    <row r="164" s="1" customFormat="1" ht="7.5" customHeight="1">
      <c r="B164" s="251"/>
      <c r="C164" s="252"/>
      <c r="D164" s="252"/>
      <c r="E164" s="252"/>
      <c r="F164" s="252"/>
      <c r="G164" s="252"/>
      <c r="H164" s="252"/>
      <c r="I164" s="252"/>
      <c r="J164" s="252"/>
      <c r="K164" s="253"/>
    </row>
    <row r="165" s="1" customFormat="1" ht="45" customHeight="1">
      <c r="B165" s="254"/>
      <c r="C165" s="255" t="s">
        <v>439</v>
      </c>
      <c r="D165" s="255"/>
      <c r="E165" s="255"/>
      <c r="F165" s="255"/>
      <c r="G165" s="255"/>
      <c r="H165" s="255"/>
      <c r="I165" s="255"/>
      <c r="J165" s="255"/>
      <c r="K165" s="256"/>
    </row>
    <row r="166" s="1" customFormat="1" ht="17.25" customHeight="1">
      <c r="B166" s="254"/>
      <c r="C166" s="279" t="s">
        <v>367</v>
      </c>
      <c r="D166" s="279"/>
      <c r="E166" s="279"/>
      <c r="F166" s="279" t="s">
        <v>368</v>
      </c>
      <c r="G166" s="321"/>
      <c r="H166" s="322" t="s">
        <v>54</v>
      </c>
      <c r="I166" s="322" t="s">
        <v>57</v>
      </c>
      <c r="J166" s="279" t="s">
        <v>369</v>
      </c>
      <c r="K166" s="256"/>
    </row>
    <row r="167" s="1" customFormat="1" ht="17.25" customHeight="1">
      <c r="B167" s="257"/>
      <c r="C167" s="281" t="s">
        <v>370</v>
      </c>
      <c r="D167" s="281"/>
      <c r="E167" s="281"/>
      <c r="F167" s="282" t="s">
        <v>371</v>
      </c>
      <c r="G167" s="323"/>
      <c r="H167" s="324"/>
      <c r="I167" s="324"/>
      <c r="J167" s="281" t="s">
        <v>372</v>
      </c>
      <c r="K167" s="259"/>
    </row>
    <row r="168" s="1" customFormat="1" ht="5.25" customHeight="1">
      <c r="B168" s="289"/>
      <c r="C168" s="284"/>
      <c r="D168" s="284"/>
      <c r="E168" s="284"/>
      <c r="F168" s="284"/>
      <c r="G168" s="285"/>
      <c r="H168" s="284"/>
      <c r="I168" s="284"/>
      <c r="J168" s="284"/>
      <c r="K168" s="312"/>
    </row>
    <row r="169" s="1" customFormat="1" ht="15" customHeight="1">
      <c r="B169" s="289"/>
      <c r="C169" s="264" t="s">
        <v>376</v>
      </c>
      <c r="D169" s="264"/>
      <c r="E169" s="264"/>
      <c r="F169" s="287" t="s">
        <v>373</v>
      </c>
      <c r="G169" s="264"/>
      <c r="H169" s="264" t="s">
        <v>413</v>
      </c>
      <c r="I169" s="264" t="s">
        <v>375</v>
      </c>
      <c r="J169" s="264">
        <v>120</v>
      </c>
      <c r="K169" s="312"/>
    </row>
    <row r="170" s="1" customFormat="1" ht="15" customHeight="1">
      <c r="B170" s="289"/>
      <c r="C170" s="264" t="s">
        <v>422</v>
      </c>
      <c r="D170" s="264"/>
      <c r="E170" s="264"/>
      <c r="F170" s="287" t="s">
        <v>373</v>
      </c>
      <c r="G170" s="264"/>
      <c r="H170" s="264" t="s">
        <v>423</v>
      </c>
      <c r="I170" s="264" t="s">
        <v>375</v>
      </c>
      <c r="J170" s="264" t="s">
        <v>424</v>
      </c>
      <c r="K170" s="312"/>
    </row>
    <row r="171" s="1" customFormat="1" ht="15" customHeight="1">
      <c r="B171" s="289"/>
      <c r="C171" s="264" t="s">
        <v>83</v>
      </c>
      <c r="D171" s="264"/>
      <c r="E171" s="264"/>
      <c r="F171" s="287" t="s">
        <v>373</v>
      </c>
      <c r="G171" s="264"/>
      <c r="H171" s="264" t="s">
        <v>440</v>
      </c>
      <c r="I171" s="264" t="s">
        <v>375</v>
      </c>
      <c r="J171" s="264" t="s">
        <v>424</v>
      </c>
      <c r="K171" s="312"/>
    </row>
    <row r="172" s="1" customFormat="1" ht="15" customHeight="1">
      <c r="B172" s="289"/>
      <c r="C172" s="264" t="s">
        <v>378</v>
      </c>
      <c r="D172" s="264"/>
      <c r="E172" s="264"/>
      <c r="F172" s="287" t="s">
        <v>379</v>
      </c>
      <c r="G172" s="264"/>
      <c r="H172" s="264" t="s">
        <v>440</v>
      </c>
      <c r="I172" s="264" t="s">
        <v>375</v>
      </c>
      <c r="J172" s="264">
        <v>50</v>
      </c>
      <c r="K172" s="312"/>
    </row>
    <row r="173" s="1" customFormat="1" ht="15" customHeight="1">
      <c r="B173" s="289"/>
      <c r="C173" s="264" t="s">
        <v>381</v>
      </c>
      <c r="D173" s="264"/>
      <c r="E173" s="264"/>
      <c r="F173" s="287" t="s">
        <v>373</v>
      </c>
      <c r="G173" s="264"/>
      <c r="H173" s="264" t="s">
        <v>440</v>
      </c>
      <c r="I173" s="264" t="s">
        <v>383</v>
      </c>
      <c r="J173" s="264"/>
      <c r="K173" s="312"/>
    </row>
    <row r="174" s="1" customFormat="1" ht="15" customHeight="1">
      <c r="B174" s="289"/>
      <c r="C174" s="264" t="s">
        <v>392</v>
      </c>
      <c r="D174" s="264"/>
      <c r="E174" s="264"/>
      <c r="F174" s="287" t="s">
        <v>379</v>
      </c>
      <c r="G174" s="264"/>
      <c r="H174" s="264" t="s">
        <v>440</v>
      </c>
      <c r="I174" s="264" t="s">
        <v>375</v>
      </c>
      <c r="J174" s="264">
        <v>50</v>
      </c>
      <c r="K174" s="312"/>
    </row>
    <row r="175" s="1" customFormat="1" ht="15" customHeight="1">
      <c r="B175" s="289"/>
      <c r="C175" s="264" t="s">
        <v>400</v>
      </c>
      <c r="D175" s="264"/>
      <c r="E175" s="264"/>
      <c r="F175" s="287" t="s">
        <v>379</v>
      </c>
      <c r="G175" s="264"/>
      <c r="H175" s="264" t="s">
        <v>440</v>
      </c>
      <c r="I175" s="264" t="s">
        <v>375</v>
      </c>
      <c r="J175" s="264">
        <v>50</v>
      </c>
      <c r="K175" s="312"/>
    </row>
    <row r="176" s="1" customFormat="1" ht="15" customHeight="1">
      <c r="B176" s="289"/>
      <c r="C176" s="264" t="s">
        <v>398</v>
      </c>
      <c r="D176" s="264"/>
      <c r="E176" s="264"/>
      <c r="F176" s="287" t="s">
        <v>379</v>
      </c>
      <c r="G176" s="264"/>
      <c r="H176" s="264" t="s">
        <v>440</v>
      </c>
      <c r="I176" s="264" t="s">
        <v>375</v>
      </c>
      <c r="J176" s="264">
        <v>50</v>
      </c>
      <c r="K176" s="312"/>
    </row>
    <row r="177" s="1" customFormat="1" ht="15" customHeight="1">
      <c r="B177" s="289"/>
      <c r="C177" s="264" t="s">
        <v>102</v>
      </c>
      <c r="D177" s="264"/>
      <c r="E177" s="264"/>
      <c r="F177" s="287" t="s">
        <v>373</v>
      </c>
      <c r="G177" s="264"/>
      <c r="H177" s="264" t="s">
        <v>441</v>
      </c>
      <c r="I177" s="264" t="s">
        <v>442</v>
      </c>
      <c r="J177" s="264"/>
      <c r="K177" s="312"/>
    </row>
    <row r="178" s="1" customFormat="1" ht="15" customHeight="1">
      <c r="B178" s="289"/>
      <c r="C178" s="264" t="s">
        <v>57</v>
      </c>
      <c r="D178" s="264"/>
      <c r="E178" s="264"/>
      <c r="F178" s="287" t="s">
        <v>373</v>
      </c>
      <c r="G178" s="264"/>
      <c r="H178" s="264" t="s">
        <v>443</v>
      </c>
      <c r="I178" s="264" t="s">
        <v>444</v>
      </c>
      <c r="J178" s="264">
        <v>1</v>
      </c>
      <c r="K178" s="312"/>
    </row>
    <row r="179" s="1" customFormat="1" ht="15" customHeight="1">
      <c r="B179" s="289"/>
      <c r="C179" s="264" t="s">
        <v>53</v>
      </c>
      <c r="D179" s="264"/>
      <c r="E179" s="264"/>
      <c r="F179" s="287" t="s">
        <v>373</v>
      </c>
      <c r="G179" s="264"/>
      <c r="H179" s="264" t="s">
        <v>445</v>
      </c>
      <c r="I179" s="264" t="s">
        <v>375</v>
      </c>
      <c r="J179" s="264">
        <v>20</v>
      </c>
      <c r="K179" s="312"/>
    </row>
    <row r="180" s="1" customFormat="1" ht="15" customHeight="1">
      <c r="B180" s="289"/>
      <c r="C180" s="264" t="s">
        <v>54</v>
      </c>
      <c r="D180" s="264"/>
      <c r="E180" s="264"/>
      <c r="F180" s="287" t="s">
        <v>373</v>
      </c>
      <c r="G180" s="264"/>
      <c r="H180" s="264" t="s">
        <v>446</v>
      </c>
      <c r="I180" s="264" t="s">
        <v>375</v>
      </c>
      <c r="J180" s="264">
        <v>255</v>
      </c>
      <c r="K180" s="312"/>
    </row>
    <row r="181" s="1" customFormat="1" ht="15" customHeight="1">
      <c r="B181" s="289"/>
      <c r="C181" s="264" t="s">
        <v>103</v>
      </c>
      <c r="D181" s="264"/>
      <c r="E181" s="264"/>
      <c r="F181" s="287" t="s">
        <v>373</v>
      </c>
      <c r="G181" s="264"/>
      <c r="H181" s="264" t="s">
        <v>337</v>
      </c>
      <c r="I181" s="264" t="s">
        <v>375</v>
      </c>
      <c r="J181" s="264">
        <v>10</v>
      </c>
      <c r="K181" s="312"/>
    </row>
    <row r="182" s="1" customFormat="1" ht="15" customHeight="1">
      <c r="B182" s="289"/>
      <c r="C182" s="264" t="s">
        <v>104</v>
      </c>
      <c r="D182" s="264"/>
      <c r="E182" s="264"/>
      <c r="F182" s="287" t="s">
        <v>373</v>
      </c>
      <c r="G182" s="264"/>
      <c r="H182" s="264" t="s">
        <v>447</v>
      </c>
      <c r="I182" s="264" t="s">
        <v>408</v>
      </c>
      <c r="J182" s="264"/>
      <c r="K182" s="312"/>
    </row>
    <row r="183" s="1" customFormat="1" ht="15" customHeight="1">
      <c r="B183" s="289"/>
      <c r="C183" s="264" t="s">
        <v>448</v>
      </c>
      <c r="D183" s="264"/>
      <c r="E183" s="264"/>
      <c r="F183" s="287" t="s">
        <v>373</v>
      </c>
      <c r="G183" s="264"/>
      <c r="H183" s="264" t="s">
        <v>449</v>
      </c>
      <c r="I183" s="264" t="s">
        <v>408</v>
      </c>
      <c r="J183" s="264"/>
      <c r="K183" s="312"/>
    </row>
    <row r="184" s="1" customFormat="1" ht="15" customHeight="1">
      <c r="B184" s="289"/>
      <c r="C184" s="264" t="s">
        <v>437</v>
      </c>
      <c r="D184" s="264"/>
      <c r="E184" s="264"/>
      <c r="F184" s="287" t="s">
        <v>373</v>
      </c>
      <c r="G184" s="264"/>
      <c r="H184" s="264" t="s">
        <v>450</v>
      </c>
      <c r="I184" s="264" t="s">
        <v>408</v>
      </c>
      <c r="J184" s="264"/>
      <c r="K184" s="312"/>
    </row>
    <row r="185" s="1" customFormat="1" ht="15" customHeight="1">
      <c r="B185" s="289"/>
      <c r="C185" s="264" t="s">
        <v>106</v>
      </c>
      <c r="D185" s="264"/>
      <c r="E185" s="264"/>
      <c r="F185" s="287" t="s">
        <v>379</v>
      </c>
      <c r="G185" s="264"/>
      <c r="H185" s="264" t="s">
        <v>451</v>
      </c>
      <c r="I185" s="264" t="s">
        <v>375</v>
      </c>
      <c r="J185" s="264">
        <v>50</v>
      </c>
      <c r="K185" s="312"/>
    </row>
    <row r="186" s="1" customFormat="1" ht="15" customHeight="1">
      <c r="B186" s="289"/>
      <c r="C186" s="264" t="s">
        <v>452</v>
      </c>
      <c r="D186" s="264"/>
      <c r="E186" s="264"/>
      <c r="F186" s="287" t="s">
        <v>379</v>
      </c>
      <c r="G186" s="264"/>
      <c r="H186" s="264" t="s">
        <v>453</v>
      </c>
      <c r="I186" s="264" t="s">
        <v>454</v>
      </c>
      <c r="J186" s="264"/>
      <c r="K186" s="312"/>
    </row>
    <row r="187" s="1" customFormat="1" ht="15" customHeight="1">
      <c r="B187" s="289"/>
      <c r="C187" s="264" t="s">
        <v>455</v>
      </c>
      <c r="D187" s="264"/>
      <c r="E187" s="264"/>
      <c r="F187" s="287" t="s">
        <v>379</v>
      </c>
      <c r="G187" s="264"/>
      <c r="H187" s="264" t="s">
        <v>456</v>
      </c>
      <c r="I187" s="264" t="s">
        <v>454</v>
      </c>
      <c r="J187" s="264"/>
      <c r="K187" s="312"/>
    </row>
    <row r="188" s="1" customFormat="1" ht="15" customHeight="1">
      <c r="B188" s="289"/>
      <c r="C188" s="264" t="s">
        <v>457</v>
      </c>
      <c r="D188" s="264"/>
      <c r="E188" s="264"/>
      <c r="F188" s="287" t="s">
        <v>379</v>
      </c>
      <c r="G188" s="264"/>
      <c r="H188" s="264" t="s">
        <v>458</v>
      </c>
      <c r="I188" s="264" t="s">
        <v>454</v>
      </c>
      <c r="J188" s="264"/>
      <c r="K188" s="312"/>
    </row>
    <row r="189" s="1" customFormat="1" ht="15" customHeight="1">
      <c r="B189" s="289"/>
      <c r="C189" s="325" t="s">
        <v>459</v>
      </c>
      <c r="D189" s="264"/>
      <c r="E189" s="264"/>
      <c r="F189" s="287" t="s">
        <v>379</v>
      </c>
      <c r="G189" s="264"/>
      <c r="H189" s="264" t="s">
        <v>460</v>
      </c>
      <c r="I189" s="264" t="s">
        <v>461</v>
      </c>
      <c r="J189" s="326" t="s">
        <v>462</v>
      </c>
      <c r="K189" s="312"/>
    </row>
    <row r="190" s="1" customFormat="1" ht="15" customHeight="1">
      <c r="B190" s="289"/>
      <c r="C190" s="325" t="s">
        <v>42</v>
      </c>
      <c r="D190" s="264"/>
      <c r="E190" s="264"/>
      <c r="F190" s="287" t="s">
        <v>373</v>
      </c>
      <c r="G190" s="264"/>
      <c r="H190" s="261" t="s">
        <v>463</v>
      </c>
      <c r="I190" s="264" t="s">
        <v>464</v>
      </c>
      <c r="J190" s="264"/>
      <c r="K190" s="312"/>
    </row>
    <row r="191" s="1" customFormat="1" ht="15" customHeight="1">
      <c r="B191" s="289"/>
      <c r="C191" s="325" t="s">
        <v>465</v>
      </c>
      <c r="D191" s="264"/>
      <c r="E191" s="264"/>
      <c r="F191" s="287" t="s">
        <v>373</v>
      </c>
      <c r="G191" s="264"/>
      <c r="H191" s="264" t="s">
        <v>466</v>
      </c>
      <c r="I191" s="264" t="s">
        <v>408</v>
      </c>
      <c r="J191" s="264"/>
      <c r="K191" s="312"/>
    </row>
    <row r="192" s="1" customFormat="1" ht="15" customHeight="1">
      <c r="B192" s="289"/>
      <c r="C192" s="325" t="s">
        <v>467</v>
      </c>
      <c r="D192" s="264"/>
      <c r="E192" s="264"/>
      <c r="F192" s="287" t="s">
        <v>373</v>
      </c>
      <c r="G192" s="264"/>
      <c r="H192" s="264" t="s">
        <v>468</v>
      </c>
      <c r="I192" s="264" t="s">
        <v>408</v>
      </c>
      <c r="J192" s="264"/>
      <c r="K192" s="312"/>
    </row>
    <row r="193" s="1" customFormat="1" ht="15" customHeight="1">
      <c r="B193" s="289"/>
      <c r="C193" s="325" t="s">
        <v>469</v>
      </c>
      <c r="D193" s="264"/>
      <c r="E193" s="264"/>
      <c r="F193" s="287" t="s">
        <v>379</v>
      </c>
      <c r="G193" s="264"/>
      <c r="H193" s="264" t="s">
        <v>470</v>
      </c>
      <c r="I193" s="264" t="s">
        <v>408</v>
      </c>
      <c r="J193" s="264"/>
      <c r="K193" s="312"/>
    </row>
    <row r="194" s="1" customFormat="1" ht="15" customHeight="1">
      <c r="B194" s="318"/>
      <c r="C194" s="327"/>
      <c r="D194" s="298"/>
      <c r="E194" s="298"/>
      <c r="F194" s="298"/>
      <c r="G194" s="298"/>
      <c r="H194" s="298"/>
      <c r="I194" s="298"/>
      <c r="J194" s="298"/>
      <c r="K194" s="319"/>
    </row>
    <row r="195" s="1" customFormat="1" ht="18.75" customHeight="1">
      <c r="B195" s="300"/>
      <c r="C195" s="310"/>
      <c r="D195" s="310"/>
      <c r="E195" s="310"/>
      <c r="F195" s="320"/>
      <c r="G195" s="310"/>
      <c r="H195" s="310"/>
      <c r="I195" s="310"/>
      <c r="J195" s="310"/>
      <c r="K195" s="300"/>
    </row>
    <row r="196" s="1" customFormat="1" ht="18.75" customHeight="1">
      <c r="B196" s="300"/>
      <c r="C196" s="310"/>
      <c r="D196" s="310"/>
      <c r="E196" s="310"/>
      <c r="F196" s="320"/>
      <c r="G196" s="310"/>
      <c r="H196" s="310"/>
      <c r="I196" s="310"/>
      <c r="J196" s="310"/>
      <c r="K196" s="300"/>
    </row>
    <row r="197" s="1" customFormat="1" ht="18.75" customHeight="1">
      <c r="B197" s="272"/>
      <c r="C197" s="272"/>
      <c r="D197" s="272"/>
      <c r="E197" s="272"/>
      <c r="F197" s="272"/>
      <c r="G197" s="272"/>
      <c r="H197" s="272"/>
      <c r="I197" s="272"/>
      <c r="J197" s="272"/>
      <c r="K197" s="272"/>
    </row>
    <row r="198" s="1" customFormat="1" ht="13.5">
      <c r="B198" s="251"/>
      <c r="C198" s="252"/>
      <c r="D198" s="252"/>
      <c r="E198" s="252"/>
      <c r="F198" s="252"/>
      <c r="G198" s="252"/>
      <c r="H198" s="252"/>
      <c r="I198" s="252"/>
      <c r="J198" s="252"/>
      <c r="K198" s="253"/>
    </row>
    <row r="199" s="1" customFormat="1" ht="21">
      <c r="B199" s="254"/>
      <c r="C199" s="255" t="s">
        <v>471</v>
      </c>
      <c r="D199" s="255"/>
      <c r="E199" s="255"/>
      <c r="F199" s="255"/>
      <c r="G199" s="255"/>
      <c r="H199" s="255"/>
      <c r="I199" s="255"/>
      <c r="J199" s="255"/>
      <c r="K199" s="256"/>
    </row>
    <row r="200" s="1" customFormat="1" ht="25.5" customHeight="1">
      <c r="B200" s="254"/>
      <c r="C200" s="328" t="s">
        <v>472</v>
      </c>
      <c r="D200" s="328"/>
      <c r="E200" s="328"/>
      <c r="F200" s="328" t="s">
        <v>473</v>
      </c>
      <c r="G200" s="329"/>
      <c r="H200" s="328" t="s">
        <v>474</v>
      </c>
      <c r="I200" s="328"/>
      <c r="J200" s="328"/>
      <c r="K200" s="256"/>
    </row>
    <row r="201" s="1" customFormat="1" ht="5.25" customHeight="1">
      <c r="B201" s="289"/>
      <c r="C201" s="284"/>
      <c r="D201" s="284"/>
      <c r="E201" s="284"/>
      <c r="F201" s="284"/>
      <c r="G201" s="310"/>
      <c r="H201" s="284"/>
      <c r="I201" s="284"/>
      <c r="J201" s="284"/>
      <c r="K201" s="312"/>
    </row>
    <row r="202" s="1" customFormat="1" ht="15" customHeight="1">
      <c r="B202" s="289"/>
      <c r="C202" s="264" t="s">
        <v>464</v>
      </c>
      <c r="D202" s="264"/>
      <c r="E202" s="264"/>
      <c r="F202" s="287" t="s">
        <v>43</v>
      </c>
      <c r="G202" s="264"/>
      <c r="H202" s="264" t="s">
        <v>475</v>
      </c>
      <c r="I202" s="264"/>
      <c r="J202" s="264"/>
      <c r="K202" s="312"/>
    </row>
    <row r="203" s="1" customFormat="1" ht="15" customHeight="1">
      <c r="B203" s="289"/>
      <c r="C203" s="264"/>
      <c r="D203" s="264"/>
      <c r="E203" s="264"/>
      <c r="F203" s="287" t="s">
        <v>44</v>
      </c>
      <c r="G203" s="264"/>
      <c r="H203" s="264" t="s">
        <v>476</v>
      </c>
      <c r="I203" s="264"/>
      <c r="J203" s="264"/>
      <c r="K203" s="312"/>
    </row>
    <row r="204" s="1" customFormat="1" ht="15" customHeight="1">
      <c r="B204" s="289"/>
      <c r="C204" s="264"/>
      <c r="D204" s="264"/>
      <c r="E204" s="264"/>
      <c r="F204" s="287" t="s">
        <v>47</v>
      </c>
      <c r="G204" s="264"/>
      <c r="H204" s="264" t="s">
        <v>477</v>
      </c>
      <c r="I204" s="264"/>
      <c r="J204" s="264"/>
      <c r="K204" s="312"/>
    </row>
    <row r="205" s="1" customFormat="1" ht="15" customHeight="1">
      <c r="B205" s="289"/>
      <c r="C205" s="264"/>
      <c r="D205" s="264"/>
      <c r="E205" s="264"/>
      <c r="F205" s="287" t="s">
        <v>45</v>
      </c>
      <c r="G205" s="264"/>
      <c r="H205" s="264" t="s">
        <v>478</v>
      </c>
      <c r="I205" s="264"/>
      <c r="J205" s="264"/>
      <c r="K205" s="312"/>
    </row>
    <row r="206" s="1" customFormat="1" ht="15" customHeight="1">
      <c r="B206" s="289"/>
      <c r="C206" s="264"/>
      <c r="D206" s="264"/>
      <c r="E206" s="264"/>
      <c r="F206" s="287" t="s">
        <v>46</v>
      </c>
      <c r="G206" s="264"/>
      <c r="H206" s="264" t="s">
        <v>479</v>
      </c>
      <c r="I206" s="264"/>
      <c r="J206" s="264"/>
      <c r="K206" s="312"/>
    </row>
    <row r="207" s="1" customFormat="1" ht="15" customHeight="1">
      <c r="B207" s="289"/>
      <c r="C207" s="264"/>
      <c r="D207" s="264"/>
      <c r="E207" s="264"/>
      <c r="F207" s="287"/>
      <c r="G207" s="264"/>
      <c r="H207" s="264"/>
      <c r="I207" s="264"/>
      <c r="J207" s="264"/>
      <c r="K207" s="312"/>
    </row>
    <row r="208" s="1" customFormat="1" ht="15" customHeight="1">
      <c r="B208" s="289"/>
      <c r="C208" s="264" t="s">
        <v>420</v>
      </c>
      <c r="D208" s="264"/>
      <c r="E208" s="264"/>
      <c r="F208" s="287" t="s">
        <v>77</v>
      </c>
      <c r="G208" s="264"/>
      <c r="H208" s="264" t="s">
        <v>480</v>
      </c>
      <c r="I208" s="264"/>
      <c r="J208" s="264"/>
      <c r="K208" s="312"/>
    </row>
    <row r="209" s="1" customFormat="1" ht="15" customHeight="1">
      <c r="B209" s="289"/>
      <c r="C209" s="264"/>
      <c r="D209" s="264"/>
      <c r="E209" s="264"/>
      <c r="F209" s="287" t="s">
        <v>316</v>
      </c>
      <c r="G209" s="264"/>
      <c r="H209" s="264" t="s">
        <v>317</v>
      </c>
      <c r="I209" s="264"/>
      <c r="J209" s="264"/>
      <c r="K209" s="312"/>
    </row>
    <row r="210" s="1" customFormat="1" ht="15" customHeight="1">
      <c r="B210" s="289"/>
      <c r="C210" s="264"/>
      <c r="D210" s="264"/>
      <c r="E210" s="264"/>
      <c r="F210" s="287" t="s">
        <v>314</v>
      </c>
      <c r="G210" s="264"/>
      <c r="H210" s="264" t="s">
        <v>481</v>
      </c>
      <c r="I210" s="264"/>
      <c r="J210" s="264"/>
      <c r="K210" s="312"/>
    </row>
    <row r="211" s="1" customFormat="1" ht="15" customHeight="1">
      <c r="B211" s="330"/>
      <c r="C211" s="264"/>
      <c r="D211" s="264"/>
      <c r="E211" s="264"/>
      <c r="F211" s="287" t="s">
        <v>318</v>
      </c>
      <c r="G211" s="325"/>
      <c r="H211" s="316" t="s">
        <v>319</v>
      </c>
      <c r="I211" s="316"/>
      <c r="J211" s="316"/>
      <c r="K211" s="331"/>
    </row>
    <row r="212" s="1" customFormat="1" ht="15" customHeight="1">
      <c r="B212" s="330"/>
      <c r="C212" s="264"/>
      <c r="D212" s="264"/>
      <c r="E212" s="264"/>
      <c r="F212" s="287" t="s">
        <v>320</v>
      </c>
      <c r="G212" s="325"/>
      <c r="H212" s="316" t="s">
        <v>482</v>
      </c>
      <c r="I212" s="316"/>
      <c r="J212" s="316"/>
      <c r="K212" s="331"/>
    </row>
    <row r="213" s="1" customFormat="1" ht="15" customHeight="1">
      <c r="B213" s="330"/>
      <c r="C213" s="264"/>
      <c r="D213" s="264"/>
      <c r="E213" s="264"/>
      <c r="F213" s="287"/>
      <c r="G213" s="325"/>
      <c r="H213" s="316"/>
      <c r="I213" s="316"/>
      <c r="J213" s="316"/>
      <c r="K213" s="331"/>
    </row>
    <row r="214" s="1" customFormat="1" ht="15" customHeight="1">
      <c r="B214" s="330"/>
      <c r="C214" s="264" t="s">
        <v>444</v>
      </c>
      <c r="D214" s="264"/>
      <c r="E214" s="264"/>
      <c r="F214" s="287">
        <v>1</v>
      </c>
      <c r="G214" s="325"/>
      <c r="H214" s="316" t="s">
        <v>483</v>
      </c>
      <c r="I214" s="316"/>
      <c r="J214" s="316"/>
      <c r="K214" s="331"/>
    </row>
    <row r="215" s="1" customFormat="1" ht="15" customHeight="1">
      <c r="B215" s="330"/>
      <c r="C215" s="264"/>
      <c r="D215" s="264"/>
      <c r="E215" s="264"/>
      <c r="F215" s="287">
        <v>2</v>
      </c>
      <c r="G215" s="325"/>
      <c r="H215" s="316" t="s">
        <v>484</v>
      </c>
      <c r="I215" s="316"/>
      <c r="J215" s="316"/>
      <c r="K215" s="331"/>
    </row>
    <row r="216" s="1" customFormat="1" ht="15" customHeight="1">
      <c r="B216" s="330"/>
      <c r="C216" s="264"/>
      <c r="D216" s="264"/>
      <c r="E216" s="264"/>
      <c r="F216" s="287">
        <v>3</v>
      </c>
      <c r="G216" s="325"/>
      <c r="H216" s="316" t="s">
        <v>485</v>
      </c>
      <c r="I216" s="316"/>
      <c r="J216" s="316"/>
      <c r="K216" s="331"/>
    </row>
    <row r="217" s="1" customFormat="1" ht="15" customHeight="1">
      <c r="B217" s="330"/>
      <c r="C217" s="264"/>
      <c r="D217" s="264"/>
      <c r="E217" s="264"/>
      <c r="F217" s="287">
        <v>4</v>
      </c>
      <c r="G217" s="325"/>
      <c r="H217" s="316" t="s">
        <v>486</v>
      </c>
      <c r="I217" s="316"/>
      <c r="J217" s="316"/>
      <c r="K217" s="331"/>
    </row>
    <row r="218" s="1" customFormat="1" ht="12.75" customHeight="1">
      <c r="B218" s="332"/>
      <c r="C218" s="333"/>
      <c r="D218" s="333"/>
      <c r="E218" s="333"/>
      <c r="F218" s="333"/>
      <c r="G218" s="333"/>
      <c r="H218" s="333"/>
      <c r="I218" s="333"/>
      <c r="J218" s="333"/>
      <c r="K218" s="33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Ochodnický</dc:creator>
  <cp:lastModifiedBy>Jan Ochodnický</cp:lastModifiedBy>
  <dcterms:created xsi:type="dcterms:W3CDTF">2023-09-21T12:22:11Z</dcterms:created>
  <dcterms:modified xsi:type="dcterms:W3CDTF">2023-09-21T12:22:16Z</dcterms:modified>
</cp:coreProperties>
</file>