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b_2023 - VNĚJŠÍ SÍTĚ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'10b_2023 - VNĚJŠÍ SÍTĚ'!$C$90:$K$189</definedName>
    <definedName name="_xlnm.Print_Area" localSheetId="1">'10b_2023 - VNĚJŠÍ SÍTĚ'!$C$4:$J$41,'10b_2023 - VNĚJŠÍ SÍTĚ'!$C$47:$J$70,'10b_2023 - VNĚJŠÍ SÍTĚ'!$C$76:$K$189</definedName>
    <definedName name="_xlnm.Print_Titles" localSheetId="1">'10b_2023 - VNĚJŠÍ SÍTĚ'!$90:$90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85"/>
  <c r="E7"/>
  <c r="E50"/>
  <c i="1" r="L50"/>
  <c r="AM50"/>
  <c r="AM49"/>
  <c r="L49"/>
  <c r="AM47"/>
  <c r="L47"/>
  <c r="L45"/>
  <c r="L44"/>
  <c i="2" r="BK106"/>
  <c r="J154"/>
  <c r="J174"/>
  <c r="J168"/>
  <c r="J187"/>
  <c r="BK177"/>
  <c r="BK166"/>
  <c r="J147"/>
  <c r="J94"/>
  <c r="J121"/>
  <c r="BK171"/>
  <c r="J106"/>
  <c r="J157"/>
  <c r="BK183"/>
  <c r="BK115"/>
  <c r="J177"/>
  <c r="J134"/>
  <c r="BK94"/>
  <c i="1" r="AS55"/>
  <c i="2" r="BK137"/>
  <c r="J160"/>
  <c r="J144"/>
  <c r="J115"/>
  <c r="BK112"/>
  <c r="BK128"/>
  <c r="J164"/>
  <c r="J97"/>
  <c r="BK160"/>
  <c r="BK187"/>
  <c r="J171"/>
  <c r="BK126"/>
  <c r="BK109"/>
  <c r="BK100"/>
  <c r="BK123"/>
  <c r="BK164"/>
  <c r="J103"/>
  <c r="J131"/>
  <c r="BK180"/>
  <c r="BK168"/>
  <c r="BK150"/>
  <c r="BK97"/>
  <c r="BK118"/>
  <c r="BK174"/>
  <c r="J109"/>
  <c r="J162"/>
  <c r="J137"/>
  <c r="BK131"/>
  <c r="J100"/>
  <c r="BK154"/>
  <c r="BK147"/>
  <c r="J126"/>
  <c r="BK157"/>
  <c r="J112"/>
  <c r="J180"/>
  <c r="BK103"/>
  <c r="J141"/>
  <c r="J128"/>
  <c r="J166"/>
  <c r="BK162"/>
  <c r="J123"/>
  <c r="J183"/>
  <c r="J150"/>
  <c r="BK134"/>
  <c r="BK144"/>
  <c r="J118"/>
  <c r="BK141"/>
  <c r="BK121"/>
  <c l="1" r="R140"/>
  <c r="R93"/>
  <c r="P146"/>
  <c r="P140"/>
  <c r="BK153"/>
  <c r="J153"/>
  <c r="J68"/>
  <c r="P93"/>
  <c r="P92"/>
  <c r="P91"/>
  <c i="1" r="AU56"/>
  <c i="2" r="P153"/>
  <c r="T140"/>
  <c r="R153"/>
  <c r="BK93"/>
  <c r="J93"/>
  <c r="J65"/>
  <c r="BK140"/>
  <c r="J140"/>
  <c r="J66"/>
  <c r="BK146"/>
  <c r="J146"/>
  <c r="J67"/>
  <c r="R146"/>
  <c r="T146"/>
  <c r="T93"/>
  <c r="T92"/>
  <c r="T91"/>
  <c r="T153"/>
  <c r="BK186"/>
  <c r="J186"/>
  <c r="J69"/>
  <c r="J56"/>
  <c r="E79"/>
  <c r="F88"/>
  <c r="BE100"/>
  <c r="BE141"/>
  <c r="BE164"/>
  <c r="BE177"/>
  <c r="BE109"/>
  <c r="BE154"/>
  <c r="BE157"/>
  <c r="BE160"/>
  <c r="BE162"/>
  <c r="BE187"/>
  <c r="BE103"/>
  <c r="BE128"/>
  <c r="BE134"/>
  <c r="BE118"/>
  <c r="BE147"/>
  <c r="BE150"/>
  <c r="BE112"/>
  <c r="BE115"/>
  <c r="BE121"/>
  <c r="BE123"/>
  <c r="BE126"/>
  <c r="BE171"/>
  <c r="BE174"/>
  <c r="BE183"/>
  <c r="BE94"/>
  <c r="BE131"/>
  <c r="BE166"/>
  <c r="BE168"/>
  <c r="BE97"/>
  <c r="BE106"/>
  <c r="BE137"/>
  <c r="BE144"/>
  <c r="BE180"/>
  <c i="1" r="AU55"/>
  <c i="2" r="F36"/>
  <c i="1" r="BA56"/>
  <c r="BA55"/>
  <c r="AW55"/>
  <c i="2" r="J36"/>
  <c i="1" r="AW56"/>
  <c i="2" r="F39"/>
  <c i="1" r="BD56"/>
  <c r="BD55"/>
  <c r="BD54"/>
  <c r="W33"/>
  <c r="AS54"/>
  <c i="2" r="F38"/>
  <c i="1" r="BC56"/>
  <c r="BC55"/>
  <c r="AY55"/>
  <c i="2" r="F37"/>
  <c i="1" r="BB56"/>
  <c r="BB55"/>
  <c r="BB54"/>
  <c r="W31"/>
  <c i="2" l="1" r="R92"/>
  <c r="R91"/>
  <c r="BK92"/>
  <c r="J92"/>
  <c r="J64"/>
  <c i="1" r="AU54"/>
  <c r="BC54"/>
  <c r="AY54"/>
  <c r="BA54"/>
  <c r="W30"/>
  <c i="2" r="F35"/>
  <c i="1" r="AZ56"/>
  <c r="AZ55"/>
  <c r="AZ54"/>
  <c r="W29"/>
  <c r="AX55"/>
  <c i="2" r="J35"/>
  <c i="1" r="AV56"/>
  <c r="AT56"/>
  <c r="AX54"/>
  <c i="2" l="1" r="BK91"/>
  <c r="J91"/>
  <c r="J32"/>
  <c i="1" r="AG56"/>
  <c r="AG55"/>
  <c r="AG54"/>
  <c r="AK26"/>
  <c r="AV54"/>
  <c r="AK29"/>
  <c r="W32"/>
  <c r="AV55"/>
  <c r="AT55"/>
  <c r="AN55"/>
  <c r="AW54"/>
  <c r="AK30"/>
  <c i="2" l="1" r="J41"/>
  <c r="J63"/>
  <c i="1" r="AK35"/>
  <c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<sst xmlns="http://schemas.openxmlformats.org/spreadsheetml/2006/main">
  <si>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</si>
  <si>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</si>
  <si>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</si>
  <si>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</si>
  <si>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</si>
  <si>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{9105ad64-c84c-4162-b659-813242e41b20}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</si>
  <si>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</si>
  <si>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</si>
  <si>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</si>
  <si>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</si>
  <si>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</si>
  <si>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</si>
  <si>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</si>
  <si>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</si>
  <si>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10b_2023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</si>
  <si>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</si>
  <si>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</si>
  <si>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</si>
  <si>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</si>
  <si>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/>
  </si>
  <si>
    <t>CC-CZ:</t>
  </si>
  <si>
    <t>Místo:</t>
  </si>
  <si>
    <t xml:space="preserve"> </t>
  </si>
  <si>
    <t>Datum:</t>
  </si>
  <si>
    <t>19. 9. 2023</t>
  </si>
  <si>
    <t>Zadavatel:</t>
  </si>
  <si>
    <t>IČ:</t>
  </si>
  <si>
    <t>MĚSTO OSTRAVA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</si>
  <si>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</si>
  <si>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</si>
  <si>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</si>
  <si>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</si>
  <si>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</si>
  <si>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</si>
  <si>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</si>
  <si>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</si>
  <si>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</si>
  <si>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</si>
  <si>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</si>
  <si>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</si>
  <si>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</si>
  <si>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</si>
  <si>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</si>
  <si>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</si>
  <si>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</si>
  <si>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</si>
  <si>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</si>
  <si>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</si>
  <si>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</si>
  <si>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</si>
  <si>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</si>
  <si>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</si>
  <si>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</si>
  <si>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</si>
  <si>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</si>
  <si>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</si>
  <si>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</si>
  <si>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</si>
  <si>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</si>
  <si>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</si>
  <si>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</si>
  <si>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</si>
  <si>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</si>
  <si>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</si>
  <si>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</si>
  <si>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</si>
  <si>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</si>
  <si>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</si>
  <si>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</si>
  <si>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</si>
  <si>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</si>
  <si>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</si>
  <si>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</si>
  <si>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</si>
  <si>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</si>
  <si>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</si>
  <si>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IO02.1_LAPOL</t>
  </si>
  <si>
    <t>STA</t>
  </si>
  <si>
    <t>1</t>
  </si>
  <si>
    <t>{fc3e24a5-e497-42eb-9672-08a2b821cbca}</t>
  </si>
  <si>
    <t>2</t>
  </si>
  <si>
    <t>/</t>
  </si>
  <si>
    <t>VNĚJŠÍ SÍTĚ</t>
  </si>
  <si>
    <t>Soupis</t>
  </si>
  <si>
    <t>{51e79053-ed96-4ed8-9d5b-4596b8bcdd6e}</t>
  </si>
  <si>
    <t>KRYCÍ LIST SOUPISU PRACÍ</t>
  </si>
  <si>
    <t>Objekt:</t>
  </si>
  <si>
    <t>10b_2023 - IO02.1_LAPOL</t>
  </si>
  <si>
    <t>Soupis:</t>
  </si>
  <si>
    <t>10b_2023 - VNĚJŠÍ SÍTĚ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</si>
  <si>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</si>
  <si>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</si>
  <si>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</si>
  <si>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</si>
  <si>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</si>
  <si>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</si>
  <si>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</si>
  <si>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</si>
  <si>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</si>
  <si>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</si>
  <si>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</si>
  <si>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</si>
  <si>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</si>
  <si>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</si>
  <si>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</si>
  <si>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</si>
  <si>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</si>
  <si>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</si>
  <si>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</si>
  <si>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</si>
  <si>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</si>
  <si>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</si>
  <si>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</si>
  <si>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</si>
  <si>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</si>
  <si>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</si>
  <si>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</si>
  <si>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</si>
  <si>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131451201</t>
  </si>
  <si>
    <t>Hloubení zapažených jam a zářezů strojně s urovnáním dna do předepsaného profilu a spádu v hornině třídy těžitelnosti II skupiny 5 do 20 m3</t>
  </si>
  <si>
    <t>m3</t>
  </si>
  <si>
    <t>CS ÚRS 2023 02</t>
  </si>
  <si>
    <t>4</t>
  </si>
  <si>
    <t>-1432220766</t>
  </si>
  <si>
    <t>Online PSC</t>
  </si>
  <si>
    <t>https://podminky.urs.cz/item/CS_URS_2023_02/131451201</t>
  </si>
  <si>
    <t>VV</t>
  </si>
  <si>
    <t>2,5*2,5*3,0</t>
  </si>
  <si>
    <t>132454203</t>
  </si>
  <si>
    <t>Hloubení zapažených rýh šířky přes 800 do 2 000 mm strojně s urovnáním dna do předepsaného profilu a spádu v hornině třídy těžitelnosti II skupiny 5 přes 50 do 100 m3</t>
  </si>
  <si>
    <t>-2144249446</t>
  </si>
  <si>
    <t>https://podminky.urs.cz/item/CS_URS_2023_02/132454203</t>
  </si>
  <si>
    <t>12*1,2*2,3</t>
  </si>
  <si>
    <t>3</t>
  </si>
  <si>
    <t>167151102</t>
  </si>
  <si>
    <t>Nakládání, skládání a překládání neulehlého výkopku nebo sypaniny strojně nakládání, množství do 100 m3, z horniny třídy těžitelnosti II, skupiny 4 a 5</t>
  </si>
  <si>
    <t>1334324178</t>
  </si>
  <si>
    <t>https://podminky.urs.cz/item/CS_URS_2023_02/167151102</t>
  </si>
  <si>
    <t>12*1,2*0,55+2,5*2,5*3,0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</si>
  <si>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</si>
  <si>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</si>
  <si>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-441688225</t>
  </si>
  <si>
    <t>https://podminky.urs.cz/item/CS_URS_2023_02/162351123</t>
  </si>
  <si>
    <t>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</si>
  <si>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</si>
  <si>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</si>
  <si>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-1853462881</t>
  </si>
  <si>
    <t>https://podminky.urs.cz/item/CS_URS_2023_02/162751137</t>
  </si>
  <si>
    <t>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</si>
  <si>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</si>
  <si>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</si>
  <si>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930862604</t>
  </si>
  <si>
    <t>https://podminky.urs.cz/item/CS_URS_2023_02/162751139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</si>
  <si>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</si>
  <si>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</si>
  <si>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</si>
  <si>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</si>
  <si>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-2127864122</t>
  </si>
  <si>
    <t>https://podminky.urs.cz/item/CS_URS_2023_02/171201221</t>
  </si>
  <si>
    <t>26,67*2,0</t>
  </si>
  <si>
    <t>8</t>
  </si>
  <si>
    <t>171251201</t>
  </si>
  <si>
    <t>Uložení sypaniny na skládky nebo meziskládky bez hutnění s upravením uložené sypaniny do předepsaného tvaru</t>
  </si>
  <si>
    <t>1201446331</t>
  </si>
  <si>
    <t>https://podminky.urs.cz/item/CS_URS_2023_02/171251201</t>
  </si>
  <si>
    <t>9</t>
  </si>
  <si>
    <t>174151101</t>
  </si>
  <si>
    <t>Zásyp sypaninou z jakékoliv horniny strojně s uložením výkopku ve vrstvách se zhutněním jam, šachet, rýh nebo kolem objektů v těchto vykopávkách</t>
  </si>
  <si>
    <t>1828638108</t>
  </si>
  <si>
    <t>https://podminky.urs.cz/item/CS_URS_2023_02/174151101</t>
  </si>
  <si>
    <t>2,3*0,2*2+12*1,2*1,85</t>
  </si>
  <si>
    <t>10</t>
  </si>
  <si>
    <t>M</t>
  </si>
  <si>
    <t>58343930</t>
  </si>
  <si>
    <t>kamenivo drcené hrubé frakce 16/32</t>
  </si>
  <si>
    <t>1478679975</t>
  </si>
  <si>
    <t>0,92*2,0</t>
  </si>
  <si>
    <t>11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</si>
  <si>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</si>
  <si>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</si>
  <si>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-1561881342</t>
  </si>
  <si>
    <t>https://podminky.urs.cz/item/CS_URS_2023_02/175151101</t>
  </si>
  <si>
    <t>12*1,2*0,45</t>
  </si>
  <si>
    <t>12</t>
  </si>
  <si>
    <t>58337303</t>
  </si>
  <si>
    <t>štěrkopísek frakce 0/8</t>
  </si>
  <si>
    <t>-713704016</t>
  </si>
  <si>
    <t>6,48*2,0</t>
  </si>
  <si>
    <t>13</t>
  </si>
  <si>
    <t>151101101</t>
  </si>
  <si>
    <t>Zřízení pažení a rozepření stěn rýh pro podzemní vedení příložné pro jakoukoliv mezerovitost, hloubky do 2 m</t>
  </si>
  <si>
    <t>m2</t>
  </si>
  <si>
    <t>-1585763759</t>
  </si>
  <si>
    <t>https://podminky.urs.cz/item/CS_URS_2023_02/151101101</t>
  </si>
  <si>
    <t>12*2,3*2</t>
  </si>
  <si>
    <t>14</t>
  </si>
  <si>
    <t>151101111</t>
  </si>
  <si>
    <t>Odstranění pažení a rozepření stěn rýh pro podzemní vedení s uložením materiálu na vzdálenost do 3 m od kraje výkopu příložné, hloubky do 2 m</t>
  </si>
  <si>
    <t>-1630262626</t>
  </si>
  <si>
    <t>https://podminky.urs.cz/item/CS_URS_2023_02/151101111</t>
  </si>
  <si>
    <t>151101102</t>
  </si>
  <si>
    <t>Zřízení pažení a rozepření stěn rýh pro podzemní vedení příložné pro jakoukoliv mezerovitost, hloubky přes 2 do 4 m</t>
  </si>
  <si>
    <t>2029088318</t>
  </si>
  <si>
    <t>https://podminky.urs.cz/item/CS_URS_2023_02/151101102</t>
  </si>
  <si>
    <t>2,5*3*4</t>
  </si>
  <si>
    <t>16</t>
  </si>
  <si>
    <t>151101112</t>
  </si>
  <si>
    <t>Odstranění pažení a rozepření stěn rýh pro podzemní vedení s uložením materiálu na vzdálenost do 3 m od kraje výkopu příložné, hloubky přes 2 do 4 m</t>
  </si>
  <si>
    <t>1335529885</t>
  </si>
  <si>
    <t>https://podminky.urs.cz/item/CS_URS_2023_02/151101112</t>
  </si>
  <si>
    <t>Svislé a kompletní konstrukce</t>
  </si>
  <si>
    <t>17</t>
  </si>
  <si>
    <t>386131114</t>
  </si>
  <si>
    <t>Montáž odlučovačů tuků a olejů polyetylenových, průtoku 7 l/s</t>
  </si>
  <si>
    <t>kus</t>
  </si>
  <si>
    <t>1933883512</t>
  </si>
  <si>
    <t>https://podminky.urs.cz/item/CS_URS_2023_02/386131114</t>
  </si>
  <si>
    <t>18</t>
  </si>
  <si>
    <t>56241550</t>
  </si>
  <si>
    <t>odlučovač tuků plastový AS-FAKU EO/PB 7NS</t>
  </si>
  <si>
    <t>-2093087806</t>
  </si>
  <si>
    <t>Vodorovné konstrukce</t>
  </si>
  <si>
    <t>19</t>
  </si>
  <si>
    <t>451573111</t>
  </si>
  <si>
    <t>Lože pod potrubí, stoky a drobné objekty v otevřeném výkopu z písku a štěrkopísku do 63 mm</t>
  </si>
  <si>
    <t>46688768</t>
  </si>
  <si>
    <t>https://podminky.urs.cz/item/CS_URS_2023_02/451573111</t>
  </si>
  <si>
    <t>12*1,2*0,1</t>
  </si>
  <si>
    <t>20</t>
  </si>
  <si>
    <t>452311141</t>
  </si>
  <si>
    <t>Podkladní a zajišťovací konstrukce z betonu prostého v otevřeném výkopu bez zvýšených nároků na prostředí desky pod potrubí, stoky a drobné objekty z betonu tř. C 16/20</t>
  </si>
  <si>
    <t>900299333</t>
  </si>
  <si>
    <t>https://podminky.urs.cz/item/CS_URS_2023_02/452311141</t>
  </si>
  <si>
    <t>2,5*2,5*0,15</t>
  </si>
  <si>
    <t>Trubní vedení</t>
  </si>
  <si>
    <t>871315221</t>
  </si>
  <si>
    <t>Kanalizační potrubí z tvrdého PVC v otevřeném výkopu ve sklonu do 20 %, hladkého plnostěnného jednovrstvého, tuhost třídy SN 8 DN 160</t>
  </si>
  <si>
    <t>m</t>
  </si>
  <si>
    <t>1733672068</t>
  </si>
  <si>
    <t>https://podminky.urs.cz/item/CS_URS_2023_02/871315221</t>
  </si>
  <si>
    <t>22</t>
  </si>
  <si>
    <t>894411111</t>
  </si>
  <si>
    <t>Zřízení šachet kanalizačních z betonových dílců tř. C 25/30, na potrubí DN do 315</t>
  </si>
  <si>
    <t>-391584803</t>
  </si>
  <si>
    <t>https://podminky.urs.cz/item/CS_URS_2023_02/894411111</t>
  </si>
  <si>
    <t>23</t>
  </si>
  <si>
    <t>59225102</t>
  </si>
  <si>
    <t>dílec betonový pro studny kruhové 100x100x9cm</t>
  </si>
  <si>
    <t>1863139660</t>
  </si>
  <si>
    <t>24</t>
  </si>
  <si>
    <t>59224072</t>
  </si>
  <si>
    <t>skruž betonová DN 1000x250 přechodová, 100x25x9cm</t>
  </si>
  <si>
    <t>550851738</t>
  </si>
  <si>
    <t>25</t>
  </si>
  <si>
    <t>59224011</t>
  </si>
  <si>
    <t>prstenec šachtový vyrovnávací betonový 625x100x60mm</t>
  </si>
  <si>
    <t>673534312</t>
  </si>
  <si>
    <t>26</t>
  </si>
  <si>
    <t>28661935</t>
  </si>
  <si>
    <t xml:space="preserve">poklop šachtový litinový  DN 600 pro třídu zatížení D400</t>
  </si>
  <si>
    <t>1969380732</t>
  </si>
  <si>
    <t>27</t>
  </si>
  <si>
    <t>894812201</t>
  </si>
  <si>
    <t>Revizní a čistící šachta z polypropylenu PP pro hladké trouby DN 425 šachtové dno (DN šachty / DN trubního vedení) DN 425/150 průtočné</t>
  </si>
  <si>
    <t>-1821093188</t>
  </si>
  <si>
    <t>https://podminky.urs.cz/item/CS_URS_2023_02/894812201</t>
  </si>
  <si>
    <t>28</t>
  </si>
  <si>
    <t>894812233</t>
  </si>
  <si>
    <t>Revizní a čistící šachta z polypropylenu PP pro hladké trouby DN 425 roura šachtová korugovaná bez hrdla, světlé hloubky 3000 mm</t>
  </si>
  <si>
    <t>-1207189208</t>
  </si>
  <si>
    <t>https://podminky.urs.cz/item/CS_URS_2023_02/894812233</t>
  </si>
  <si>
    <t>29</t>
  </si>
  <si>
    <t>894812262</t>
  </si>
  <si>
    <t>Revizní a čistící šachta z polypropylenu PP pro hladké trouby DN 425 poklop litinový (pro třídu zatížení) plný do teleskopické trubky (D400)</t>
  </si>
  <si>
    <t>-473051773</t>
  </si>
  <si>
    <t>https://podminky.urs.cz/item/CS_URS_2023_02/894812262</t>
  </si>
  <si>
    <t>30</t>
  </si>
  <si>
    <t>899623151</t>
  </si>
  <si>
    <t>Obetonování potrubí nebo zdiva stok betonem prostým v otevřeném výkopu, betonem tř. C 16/20</t>
  </si>
  <si>
    <t>-229223898</t>
  </si>
  <si>
    <t>https://podminky.urs.cz/item/CS_URS_2023_02/899623151</t>
  </si>
  <si>
    <t>(2,3*1,4*0,2)*4</t>
  </si>
  <si>
    <t>31</t>
  </si>
  <si>
    <t>892351111</t>
  </si>
  <si>
    <t>Tlakové zkoušky vodou na potrubí DN 150 nebo 200</t>
  </si>
  <si>
    <t>107090624</t>
  </si>
  <si>
    <t>https://podminky.urs.cz/item/CS_URS_2023_02/892351111</t>
  </si>
  <si>
    <t>32</t>
  </si>
  <si>
    <t>892372111</t>
  </si>
  <si>
    <t>Tlakové zkoušky vodou zabezpečení konců potrubí při tlakových zkouškách DN do 300</t>
  </si>
  <si>
    <t>-1090952606</t>
  </si>
  <si>
    <t>https://podminky.urs.cz/item/CS_URS_2023_02/892372111</t>
  </si>
  <si>
    <t>998</t>
  </si>
  <si>
    <t>Přesun hmot</t>
  </si>
  <si>
    <t>33</t>
  </si>
  <si>
    <t>998276101</t>
  </si>
  <si>
    <t>Přesun hmot pro trubní vedení hloubené z trub z plastických hmot nebo sklolaminátových pro vodovody nebo kanalizace v otevřeném výkopu dopravní vzdálenost do 15 m</t>
  </si>
  <si>
    <t>-459893390</t>
  </si>
  <si>
    <t>https://podminky.urs.cz/item/CS_URS_2023_02/998276101</t>
  </si>
  <si>
    <t>4,169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</si>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</sst>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451201" TargetMode="External" /><Relationship Id="rId2" Type="http://schemas.openxmlformats.org/officeDocument/2006/relationships/hyperlink" Target="https://podminky.urs.cz/item/CS_URS_2023_02/132454203" TargetMode="External" /><Relationship Id="rId3" Type="http://schemas.openxmlformats.org/officeDocument/2006/relationships/hyperlink" Target="https://podminky.urs.cz/item/CS_URS_2023_02/167151102" TargetMode="External" /><Relationship Id="rId4" Type="http://schemas.openxmlformats.org/officeDocument/2006/relationships/hyperlink" Target="https://podminky.urs.cz/item/CS_URS_2023_02/162351123" TargetMode="External" /><Relationship Id="rId5" Type="http://schemas.openxmlformats.org/officeDocument/2006/relationships/hyperlink" Target="https://podminky.urs.cz/item/CS_URS_2023_02/162751137" TargetMode="External" /><Relationship Id="rId6" Type="http://schemas.openxmlformats.org/officeDocument/2006/relationships/hyperlink" Target="https://podminky.urs.cz/item/CS_URS_2023_02/162751139" TargetMode="External" /><Relationship Id="rId7" Type="http://schemas.openxmlformats.org/officeDocument/2006/relationships/hyperlink" Target="https://podminky.urs.cz/item/CS_URS_2023_02/17120122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174151101" TargetMode="External" /><Relationship Id="rId10" Type="http://schemas.openxmlformats.org/officeDocument/2006/relationships/hyperlink" Target="https://podminky.urs.cz/item/CS_URS_2023_02/175151101" TargetMode="External" /><Relationship Id="rId11" Type="http://schemas.openxmlformats.org/officeDocument/2006/relationships/hyperlink" Target="https://podminky.urs.cz/item/CS_URS_2023_02/151101101" TargetMode="External" /><Relationship Id="rId12" Type="http://schemas.openxmlformats.org/officeDocument/2006/relationships/hyperlink" Target="https://podminky.urs.cz/item/CS_URS_2023_02/151101111" TargetMode="External" /><Relationship Id="rId13" Type="http://schemas.openxmlformats.org/officeDocument/2006/relationships/hyperlink" Target="https://podminky.urs.cz/item/CS_URS_2023_02/151101102" TargetMode="External" /><Relationship Id="rId14" Type="http://schemas.openxmlformats.org/officeDocument/2006/relationships/hyperlink" Target="https://podminky.urs.cz/item/CS_URS_2023_02/151101112" TargetMode="External" /><Relationship Id="rId15" Type="http://schemas.openxmlformats.org/officeDocument/2006/relationships/hyperlink" Target="https://podminky.urs.cz/item/CS_URS_2023_02/386131114" TargetMode="External" /><Relationship Id="rId16" Type="http://schemas.openxmlformats.org/officeDocument/2006/relationships/hyperlink" Target="https://podminky.urs.cz/item/CS_URS_2023_02/451573111" TargetMode="External" /><Relationship Id="rId17" Type="http://schemas.openxmlformats.org/officeDocument/2006/relationships/hyperlink" Target="https://podminky.urs.cz/item/CS_URS_2023_02/452311141" TargetMode="External" /><Relationship Id="rId18" Type="http://schemas.openxmlformats.org/officeDocument/2006/relationships/hyperlink" Target="https://podminky.urs.cz/item/CS_URS_2023_02/871315221" TargetMode="External" /><Relationship Id="rId19" Type="http://schemas.openxmlformats.org/officeDocument/2006/relationships/hyperlink" Target="https://podminky.urs.cz/item/CS_URS_2023_02/894411111" TargetMode="External" /><Relationship Id="rId20" Type="http://schemas.openxmlformats.org/officeDocument/2006/relationships/hyperlink" Target="https://podminky.urs.cz/item/CS_URS_2023_02/894812201" TargetMode="External" /><Relationship Id="rId21" Type="http://schemas.openxmlformats.org/officeDocument/2006/relationships/hyperlink" Target="https://podminky.urs.cz/item/CS_URS_2023_02/894812233" TargetMode="External" /><Relationship Id="rId22" Type="http://schemas.openxmlformats.org/officeDocument/2006/relationships/hyperlink" Target="https://podminky.urs.cz/item/CS_URS_2023_02/894812262" TargetMode="External" /><Relationship Id="rId23" Type="http://schemas.openxmlformats.org/officeDocument/2006/relationships/hyperlink" Target="https://podminky.urs.cz/item/CS_URS_2023_02/899623151" TargetMode="External" /><Relationship Id="rId24" Type="http://schemas.openxmlformats.org/officeDocument/2006/relationships/hyperlink" Target="https://podminky.urs.cz/item/CS_URS_2023_02/892351111" TargetMode="External" /><Relationship Id="rId25" Type="http://schemas.openxmlformats.org/officeDocument/2006/relationships/hyperlink" Target="https://podminky.urs.cz/item/CS_URS_2023_02/892372111" TargetMode="External" /><Relationship Id="rId26" Type="http://schemas.openxmlformats.org/officeDocument/2006/relationships/hyperlink" Target="https://podminky.urs.cz/item/CS_URS_2023_02/99827610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10b_2023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MULTIFUNKČNÍ DŮM MUGLINOV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'10b_2023 - VNĚJŠÍ SÍTĚ'!J32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'10b_2023 - VNĚJŠÍ SÍTĚ'!P91</f>
        <v>0</v>
      </c>
      <c r="AV56" s="129">
        <f>'10b_2023 - VNĚJŠÍ SÍTĚ'!J35</f>
        <v>0</v>
      </c>
      <c r="AW56" s="129">
        <f>'10b_2023 - VNĚJŠÍ SÍTĚ'!J36</f>
        <v>0</v>
      </c>
      <c r="AX56" s="129">
        <f>'10b_2023 - VNĚJŠÍ SÍTĚ'!J37</f>
        <v>0</v>
      </c>
      <c r="AY56" s="129">
        <f>'10b_2023 - VNĚJŠÍ SÍTĚ'!J38</f>
        <v>0</v>
      </c>
      <c r="AZ56" s="129">
        <f>'10b_2023 - VNĚJŠÍ SÍTĚ'!F35</f>
        <v>0</v>
      </c>
      <c r="BA56" s="129">
        <f>'10b_2023 - VNĚJŠÍ SÍTĚ'!F36</f>
        <v>0</v>
      </c>
      <c r="BB56" s="129">
        <f>'10b_2023 - VNĚJŠÍ SÍTĚ'!F37</f>
        <v>0</v>
      </c>
      <c r="BC56" s="129">
        <f>'10b_2023 - VNĚJŠÍ SÍTĚ'!F38</f>
        <v>0</v>
      </c>
      <c r="BD56" s="131">
        <f>'10b_2023 - VNĚJŠÍ SÍTĚ'!F39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TnKVyadAnBTBRDWqNc9rz9lK/jmGcH6B6rkhEYiv3mCfs0PHnoJbRcWCU3Xy3kpXnTtpcnEvULny7veV1Aa90Q==" hashValue="vkba6ArtyMdOQHEA7xe/iLAa8PSSJURyBDD3RUeEaghhx0ZWb2QYYfvTgVv2UNpol6ZmZfz+BClaaAWjsn4I1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0b_2023 - VNĚJŠÍ SÍ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80</v>
      </c>
    </row>
    <row r="4" s="1" customFormat="1" ht="24.96" customHeight="1">
      <c r="B4" s="19"/>
      <c r="D4" s="135" t="s">
        <v>85</v>
      </c>
      <c r="L4" s="19"/>
      <c r="M4" s="13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7" t="s">
        <v>16</v>
      </c>
      <c r="L6" s="19"/>
    </row>
    <row r="7" s="1" customFormat="1" ht="16.5" customHeight="1">
      <c r="B7" s="19"/>
      <c r="E7" s="138" t="str">
        <f>'Rekapitulace stavby'!K6</f>
        <v>MULTIFUNKČNÍ DŮM MUGLINOV</v>
      </c>
      <c r="F7" s="137"/>
      <c r="G7" s="137"/>
      <c r="H7" s="137"/>
      <c r="L7" s="19"/>
    </row>
    <row r="8" s="1" customFormat="1" ht="12" customHeight="1">
      <c r="B8" s="19"/>
      <c r="D8" s="137" t="s">
        <v>86</v>
      </c>
      <c r="L8" s="19"/>
    </row>
    <row r="9" s="2" customFormat="1" ht="16.5" customHeight="1">
      <c r="A9" s="37"/>
      <c r="B9" s="43"/>
      <c r="C9" s="37"/>
      <c r="D9" s="37"/>
      <c r="E9" s="138" t="s">
        <v>87</v>
      </c>
      <c r="F9" s="37"/>
      <c r="G9" s="37"/>
      <c r="H9" s="37"/>
      <c r="I9" s="37"/>
      <c r="J9" s="37"/>
      <c r="K9" s="37"/>
      <c r="L9" s="1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7" t="s">
        <v>88</v>
      </c>
      <c r="E10" s="37"/>
      <c r="F10" s="37"/>
      <c r="G10" s="37"/>
      <c r="H10" s="37"/>
      <c r="I10" s="37"/>
      <c r="J10" s="37"/>
      <c r="K10" s="37"/>
      <c r="L10" s="1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0" t="s">
        <v>89</v>
      </c>
      <c r="F11" s="37"/>
      <c r="G11" s="37"/>
      <c r="H11" s="37"/>
      <c r="I11" s="37"/>
      <c r="J11" s="37"/>
      <c r="K11" s="37"/>
      <c r="L11" s="1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7" t="s">
        <v>18</v>
      </c>
      <c r="E13" s="37"/>
      <c r="F13" s="132" t="s">
        <v>19</v>
      </c>
      <c r="G13" s="37"/>
      <c r="H13" s="37"/>
      <c r="I13" s="137" t="s">
        <v>20</v>
      </c>
      <c r="J13" s="132" t="s">
        <v>19</v>
      </c>
      <c r="K13" s="37"/>
      <c r="L13" s="1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21</v>
      </c>
      <c r="E14" s="37"/>
      <c r="F14" s="132" t="s">
        <v>22</v>
      </c>
      <c r="G14" s="37"/>
      <c r="H14" s="37"/>
      <c r="I14" s="137" t="s">
        <v>23</v>
      </c>
      <c r="J14" s="141" t="str">
        <f>'Rekapitulace stavby'!AN8</f>
        <v>19. 9. 2023</v>
      </c>
      <c r="K14" s="37"/>
      <c r="L14" s="1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7" t="s">
        <v>25</v>
      </c>
      <c r="E16" s="37"/>
      <c r="F16" s="37"/>
      <c r="G16" s="37"/>
      <c r="H16" s="37"/>
      <c r="I16" s="137" t="s">
        <v>26</v>
      </c>
      <c r="J16" s="132" t="s">
        <v>19</v>
      </c>
      <c r="K16" s="37"/>
      <c r="L16" s="13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37" t="s">
        <v>28</v>
      </c>
      <c r="J17" s="132" t="s">
        <v>19</v>
      </c>
      <c r="K17" s="37"/>
      <c r="L17" s="13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3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7" t="s">
        <v>29</v>
      </c>
      <c r="E19" s="37"/>
      <c r="F19" s="37"/>
      <c r="G19" s="37"/>
      <c r="H19" s="37"/>
      <c r="I19" s="137" t="s">
        <v>26</v>
      </c>
      <c r="J19" s="32" t="str">
        <f>'Rekapitulace stavby'!AN13</f>
        <v>Vyplň údaj</v>
      </c>
      <c r="K19" s="37"/>
      <c r="L19" s="13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37" t="s">
        <v>28</v>
      </c>
      <c r="J20" s="32" t="str">
        <f>'Rekapitulace stavby'!AN14</f>
        <v>Vyplň údaj</v>
      </c>
      <c r="K20" s="37"/>
      <c r="L20" s="13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3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7" t="s">
        <v>31</v>
      </c>
      <c r="E22" s="37"/>
      <c r="F22" s="37"/>
      <c r="G22" s="37"/>
      <c r="H22" s="37"/>
      <c r="I22" s="137" t="s">
        <v>26</v>
      </c>
      <c r="J22" s="132" t="s">
        <v>19</v>
      </c>
      <c r="K22" s="37"/>
      <c r="L22" s="13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37" t="s">
        <v>28</v>
      </c>
      <c r="J23" s="132" t="s">
        <v>19</v>
      </c>
      <c r="K23" s="37"/>
      <c r="L23" s="13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3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7" t="s">
        <v>34</v>
      </c>
      <c r="E25" s="37"/>
      <c r="F25" s="37"/>
      <c r="G25" s="37"/>
      <c r="H25" s="37"/>
      <c r="I25" s="137" t="s">
        <v>26</v>
      </c>
      <c r="J25" s="132" t="s">
        <v>19</v>
      </c>
      <c r="K25" s="37"/>
      <c r="L25" s="13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37" t="s">
        <v>28</v>
      </c>
      <c r="J26" s="132" t="s">
        <v>19</v>
      </c>
      <c r="K26" s="37"/>
      <c r="L26" s="13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3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7" t="s">
        <v>36</v>
      </c>
      <c r="E28" s="37"/>
      <c r="F28" s="37"/>
      <c r="G28" s="37"/>
      <c r="H28" s="37"/>
      <c r="I28" s="37"/>
      <c r="J28" s="37"/>
      <c r="K28" s="37"/>
      <c r="L28" s="13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2"/>
      <c r="B29" s="143"/>
      <c r="C29" s="142"/>
      <c r="D29" s="142"/>
      <c r="E29" s="144" t="s">
        <v>19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3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13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38</v>
      </c>
      <c r="E32" s="37"/>
      <c r="F32" s="37"/>
      <c r="G32" s="37"/>
      <c r="H32" s="37"/>
      <c r="I32" s="37"/>
      <c r="J32" s="148">
        <f>ROUND(J91, 2)</f>
        <v>0</v>
      </c>
      <c r="K32" s="37"/>
      <c r="L32" s="13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6"/>
      <c r="E33" s="146"/>
      <c r="F33" s="146"/>
      <c r="G33" s="146"/>
      <c r="H33" s="146"/>
      <c r="I33" s="146"/>
      <c r="J33" s="146"/>
      <c r="K33" s="146"/>
      <c r="L33" s="13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40</v>
      </c>
      <c r="G34" s="37"/>
      <c r="H34" s="37"/>
      <c r="I34" s="149" t="s">
        <v>39</v>
      </c>
      <c r="J34" s="149" t="s">
        <v>41</v>
      </c>
      <c r="K34" s="37"/>
      <c r="L34" s="13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42</v>
      </c>
      <c r="E35" s="137" t="s">
        <v>43</v>
      </c>
      <c r="F35" s="151">
        <f>ROUND((SUM(BE91:BE189)),  2)</f>
        <v>0</v>
      </c>
      <c r="G35" s="37"/>
      <c r="H35" s="37"/>
      <c r="I35" s="152">
        <v>0.20999999999999999</v>
      </c>
      <c r="J35" s="151">
        <f>ROUND(((SUM(BE91:BE189))*I35),  2)</f>
        <v>0</v>
      </c>
      <c r="K35" s="37"/>
      <c r="L35" s="13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7" t="s">
        <v>44</v>
      </c>
      <c r="F36" s="151">
        <f>ROUND((SUM(BF91:BF189)),  2)</f>
        <v>0</v>
      </c>
      <c r="G36" s="37"/>
      <c r="H36" s="37"/>
      <c r="I36" s="152">
        <v>0.14999999999999999</v>
      </c>
      <c r="J36" s="151">
        <f>ROUND(((SUM(BF91:BF189))*I36),  2)</f>
        <v>0</v>
      </c>
      <c r="K36" s="37"/>
      <c r="L36" s="13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45</v>
      </c>
      <c r="F37" s="151">
        <f>ROUND((SUM(BG91:BG189)),  2)</f>
        <v>0</v>
      </c>
      <c r="G37" s="37"/>
      <c r="H37" s="37"/>
      <c r="I37" s="152">
        <v>0.20999999999999999</v>
      </c>
      <c r="J37" s="151">
        <f>0</f>
        <v>0</v>
      </c>
      <c r="K37" s="37"/>
      <c r="L37" s="13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7" t="s">
        <v>46</v>
      </c>
      <c r="F38" s="151">
        <f>ROUND((SUM(BH91:BH189)),  2)</f>
        <v>0</v>
      </c>
      <c r="G38" s="37"/>
      <c r="H38" s="37"/>
      <c r="I38" s="152">
        <v>0.14999999999999999</v>
      </c>
      <c r="J38" s="151">
        <f>0</f>
        <v>0</v>
      </c>
      <c r="K38" s="37"/>
      <c r="L38" s="13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7" t="s">
        <v>47</v>
      </c>
      <c r="F39" s="151">
        <f>ROUND((SUM(BI91:BI189)),  2)</f>
        <v>0</v>
      </c>
      <c r="G39" s="37"/>
      <c r="H39" s="37"/>
      <c r="I39" s="152">
        <v>0</v>
      </c>
      <c r="J39" s="151">
        <f>0</f>
        <v>0</v>
      </c>
      <c r="K39" s="37"/>
      <c r="L39" s="13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3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3"/>
      <c r="D41" s="154" t="s">
        <v>48</v>
      </c>
      <c r="E41" s="155"/>
      <c r="F41" s="155"/>
      <c r="G41" s="156" t="s">
        <v>49</v>
      </c>
      <c r="H41" s="157" t="s">
        <v>50</v>
      </c>
      <c r="I41" s="155"/>
      <c r="J41" s="158">
        <f>SUM(J32:J39)</f>
        <v>0</v>
      </c>
      <c r="K41" s="159"/>
      <c r="L41" s="13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39"/>
      <c r="J47" s="39"/>
      <c r="K47" s="39"/>
      <c r="L47" s="13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3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3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4" t="str">
        <f>E7</f>
        <v>MULTIFUNKČNÍ DŮM MUGLINOV</v>
      </c>
      <c r="F50" s="31"/>
      <c r="G50" s="31"/>
      <c r="H50" s="31"/>
      <c r="I50" s="39"/>
      <c r="J50" s="39"/>
      <c r="K50" s="39"/>
      <c r="L50" s="13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4" t="s">
        <v>87</v>
      </c>
      <c r="F52" s="39"/>
      <c r="G52" s="39"/>
      <c r="H52" s="39"/>
      <c r="I52" s="39"/>
      <c r="J52" s="39"/>
      <c r="K52" s="39"/>
      <c r="L52" s="13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39"/>
      <c r="J53" s="39"/>
      <c r="K53" s="39"/>
      <c r="L53" s="13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10b_2023 - VNĚJŠÍ SÍTĚ</v>
      </c>
      <c r="F54" s="39"/>
      <c r="G54" s="39"/>
      <c r="H54" s="39"/>
      <c r="I54" s="39"/>
      <c r="J54" s="39"/>
      <c r="K54" s="39"/>
      <c r="L54" s="13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3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19. 9. 2023</v>
      </c>
      <c r="K56" s="39"/>
      <c r="L56" s="13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3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MĚSTO OSTRAVA</v>
      </c>
      <c r="G58" s="39"/>
      <c r="H58" s="39"/>
      <c r="I58" s="31" t="s">
        <v>31</v>
      </c>
      <c r="J58" s="35" t="str">
        <f>E23</f>
        <v>PPS KANIA S.R.O.</v>
      </c>
      <c r="K58" s="39"/>
      <c r="L58" s="13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JAN OCHODNICKÝ</v>
      </c>
      <c r="K59" s="39"/>
      <c r="L59" s="13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5" t="s">
        <v>91</v>
      </c>
      <c r="D61" s="166"/>
      <c r="E61" s="166"/>
      <c r="F61" s="166"/>
      <c r="G61" s="166"/>
      <c r="H61" s="166"/>
      <c r="I61" s="166"/>
      <c r="J61" s="167" t="s">
        <v>92</v>
      </c>
      <c r="K61" s="166"/>
      <c r="L61" s="13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68" t="s">
        <v>70</v>
      </c>
      <c r="D63" s="39"/>
      <c r="E63" s="39"/>
      <c r="F63" s="39"/>
      <c r="G63" s="39"/>
      <c r="H63" s="39"/>
      <c r="I63" s="39"/>
      <c r="J63" s="101">
        <f>J91</f>
        <v>0</v>
      </c>
      <c r="K63" s="39"/>
      <c r="L63" s="13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J92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4"/>
      <c r="D65" s="176" t="s">
        <v>95</v>
      </c>
      <c r="E65" s="177"/>
      <c r="F65" s="177"/>
      <c r="G65" s="177"/>
      <c r="H65" s="177"/>
      <c r="I65" s="177"/>
      <c r="J65" s="178">
        <f>J93</f>
        <v>0</v>
      </c>
      <c r="K65" s="124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4"/>
      <c r="D66" s="176" t="s">
        <v>96</v>
      </c>
      <c r="E66" s="177"/>
      <c r="F66" s="177"/>
      <c r="G66" s="177"/>
      <c r="H66" s="177"/>
      <c r="I66" s="177"/>
      <c r="J66" s="178">
        <f>J140</f>
        <v>0</v>
      </c>
      <c r="K66" s="124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24"/>
      <c r="D67" s="176" t="s">
        <v>97</v>
      </c>
      <c r="E67" s="177"/>
      <c r="F67" s="177"/>
      <c r="G67" s="177"/>
      <c r="H67" s="177"/>
      <c r="I67" s="177"/>
      <c r="J67" s="178">
        <f>J146</f>
        <v>0</v>
      </c>
      <c r="K67" s="124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4"/>
      <c r="D68" s="176" t="s">
        <v>98</v>
      </c>
      <c r="E68" s="177"/>
      <c r="F68" s="177"/>
      <c r="G68" s="177"/>
      <c r="H68" s="177"/>
      <c r="I68" s="177"/>
      <c r="J68" s="178">
        <f>J153</f>
        <v>0</v>
      </c>
      <c r="K68" s="124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4"/>
      <c r="D69" s="176" t="s">
        <v>99</v>
      </c>
      <c r="E69" s="177"/>
      <c r="F69" s="177"/>
      <c r="G69" s="177"/>
      <c r="H69" s="177"/>
      <c r="I69" s="177"/>
      <c r="J69" s="178">
        <f>J186</f>
        <v>0</v>
      </c>
      <c r="K69" s="124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100</v>
      </c>
      <c r="D76" s="39"/>
      <c r="E76" s="39"/>
      <c r="F76" s="39"/>
      <c r="G76" s="39"/>
      <c r="H76" s="39"/>
      <c r="I76" s="39"/>
      <c r="J76" s="39"/>
      <c r="K76" s="39"/>
      <c r="L76" s="13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64" t="str">
        <f>E7</f>
        <v>MULTIFUNKČNÍ DŮM MUGLINOV</v>
      </c>
      <c r="F79" s="31"/>
      <c r="G79" s="31"/>
      <c r="H79" s="31"/>
      <c r="I79" s="39"/>
      <c r="J79" s="39"/>
      <c r="K79" s="39"/>
      <c r="L79" s="13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" customFormat="1" ht="12" customHeight="1">
      <c r="B80" s="20"/>
      <c r="C80" s="31" t="s">
        <v>86</v>
      </c>
      <c r="D80" s="21"/>
      <c r="E80" s="21"/>
      <c r="F80" s="21"/>
      <c r="G80" s="21"/>
      <c r="H80" s="21"/>
      <c r="I80" s="21"/>
      <c r="J80" s="21"/>
      <c r="K80" s="21"/>
      <c r="L80" s="19"/>
    </row>
    <row r="81" s="2" customFormat="1" ht="16.5" customHeight="1">
      <c r="A81" s="37"/>
      <c r="B81" s="38"/>
      <c r="C81" s="39"/>
      <c r="D81" s="39"/>
      <c r="E81" s="164" t="s">
        <v>87</v>
      </c>
      <c r="F81" s="39"/>
      <c r="G81" s="39"/>
      <c r="H81" s="39"/>
      <c r="I81" s="39"/>
      <c r="J81" s="39"/>
      <c r="K81" s="39"/>
      <c r="L81" s="13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88</v>
      </c>
      <c r="D82" s="39"/>
      <c r="E82" s="39"/>
      <c r="F82" s="39"/>
      <c r="G82" s="39"/>
      <c r="H82" s="39"/>
      <c r="I82" s="39"/>
      <c r="J82" s="39"/>
      <c r="K82" s="39"/>
      <c r="L82" s="13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E11</f>
        <v>10b_2023 - VNĚJŠÍ SÍTĚ</v>
      </c>
      <c r="F83" s="39"/>
      <c r="G83" s="39"/>
      <c r="H83" s="39"/>
      <c r="I83" s="39"/>
      <c r="J83" s="39"/>
      <c r="K83" s="39"/>
      <c r="L83" s="13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F14</f>
        <v xml:space="preserve"> </v>
      </c>
      <c r="G85" s="39"/>
      <c r="H85" s="39"/>
      <c r="I85" s="31" t="s">
        <v>23</v>
      </c>
      <c r="J85" s="71" t="str">
        <f>IF(J14="","",J14)</f>
        <v>19. 9. 2023</v>
      </c>
      <c r="K85" s="39"/>
      <c r="L85" s="13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E17</f>
        <v>MĚSTO OSTRAVA</v>
      </c>
      <c r="G87" s="39"/>
      <c r="H87" s="39"/>
      <c r="I87" s="31" t="s">
        <v>31</v>
      </c>
      <c r="J87" s="35" t="str">
        <f>E23</f>
        <v>PPS KANIA S.R.O.</v>
      </c>
      <c r="K87" s="39"/>
      <c r="L87" s="13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29</v>
      </c>
      <c r="D88" s="39"/>
      <c r="E88" s="39"/>
      <c r="F88" s="26" t="str">
        <f>IF(E20="","",E20)</f>
        <v>Vyplň údaj</v>
      </c>
      <c r="G88" s="39"/>
      <c r="H88" s="39"/>
      <c r="I88" s="31" t="s">
        <v>34</v>
      </c>
      <c r="J88" s="35" t="str">
        <f>E26</f>
        <v>JAN OCHODNICKÝ</v>
      </c>
      <c r="K88" s="39"/>
      <c r="L88" s="13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80"/>
      <c r="B90" s="181"/>
      <c r="C90" s="182" t="s">
        <v>101</v>
      </c>
      <c r="D90" s="183" t="s">
        <v>57</v>
      </c>
      <c r="E90" s="183" t="s">
        <v>53</v>
      </c>
      <c r="F90" s="183" t="s">
        <v>54</v>
      </c>
      <c r="G90" s="183" t="s">
        <v>102</v>
      </c>
      <c r="H90" s="183" t="s">
        <v>103</v>
      </c>
      <c r="I90" s="183" t="s">
        <v>104</v>
      </c>
      <c r="J90" s="183" t="s">
        <v>92</v>
      </c>
      <c r="K90" s="184" t="s">
        <v>105</v>
      </c>
      <c r="L90" s="185"/>
      <c r="M90" s="91" t="s">
        <v>19</v>
      </c>
      <c r="N90" s="92" t="s">
        <v>42</v>
      </c>
      <c r="O90" s="92" t="s">
        <v>106</v>
      </c>
      <c r="P90" s="92" t="s">
        <v>107</v>
      </c>
      <c r="Q90" s="92" t="s">
        <v>108</v>
      </c>
      <c r="R90" s="92" t="s">
        <v>109</v>
      </c>
      <c r="S90" s="92" t="s">
        <v>110</v>
      </c>
      <c r="T90" s="93" t="s">
        <v>111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37"/>
      <c r="B91" s="38"/>
      <c r="C91" s="98" t="s">
        <v>112</v>
      </c>
      <c r="D91" s="39"/>
      <c r="E91" s="39"/>
      <c r="F91" s="39"/>
      <c r="G91" s="39"/>
      <c r="H91" s="39"/>
      <c r="I91" s="39"/>
      <c r="J91" s="186">
        <f>BK91</f>
        <v>0</v>
      </c>
      <c r="K91" s="39"/>
      <c r="L91" s="43"/>
      <c r="M91" s="94"/>
      <c r="N91" s="187"/>
      <c r="O91" s="95"/>
      <c r="P91" s="188">
        <f>P92</f>
        <v>0</v>
      </c>
      <c r="Q91" s="95"/>
      <c r="R91" s="188">
        <f>R92</f>
        <v>19.304717999999998</v>
      </c>
      <c r="S91" s="95"/>
      <c r="T91" s="189">
        <f>T92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71</v>
      </c>
      <c r="AU91" s="16" t="s">
        <v>93</v>
      </c>
      <c r="BK91" s="190">
        <f>BK92</f>
        <v>0</v>
      </c>
    </row>
    <row r="92" s="12" customFormat="1" ht="25.92" customHeight="1">
      <c r="A92" s="12"/>
      <c r="B92" s="191"/>
      <c r="C92" s="192"/>
      <c r="D92" s="193" t="s">
        <v>71</v>
      </c>
      <c r="E92" s="194" t="s">
        <v>113</v>
      </c>
      <c r="F92" s="194" t="s">
        <v>114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P93+P140+P146+P153+P186</f>
        <v>0</v>
      </c>
      <c r="Q92" s="199"/>
      <c r="R92" s="200">
        <f>R93+R140+R146+R153+R186</f>
        <v>19.304717999999998</v>
      </c>
      <c r="S92" s="199"/>
      <c r="T92" s="201">
        <f>T93+T140+T146+T153+T186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78</v>
      </c>
      <c r="AT92" s="203" t="s">
        <v>71</v>
      </c>
      <c r="AU92" s="203" t="s">
        <v>72</v>
      </c>
      <c r="AY92" s="202" t="s">
        <v>115</v>
      </c>
      <c r="BK92" s="204">
        <f>BK93+BK140+BK146+BK153+BK186</f>
        <v>0</v>
      </c>
    </row>
    <row r="93" s="12" customFormat="1" ht="22.8" customHeight="1">
      <c r="A93" s="12"/>
      <c r="B93" s="191"/>
      <c r="C93" s="192"/>
      <c r="D93" s="193" t="s">
        <v>71</v>
      </c>
      <c r="E93" s="205" t="s">
        <v>78</v>
      </c>
      <c r="F93" s="205" t="s">
        <v>116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SUM(P94:P139)</f>
        <v>0</v>
      </c>
      <c r="Q93" s="199"/>
      <c r="R93" s="200">
        <f>SUM(R94:R139)</f>
        <v>14.871867999999999</v>
      </c>
      <c r="S93" s="199"/>
      <c r="T93" s="201">
        <f>SUM(T94:T139)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78</v>
      </c>
      <c r="AT93" s="203" t="s">
        <v>71</v>
      </c>
      <c r="AU93" s="203" t="s">
        <v>78</v>
      </c>
      <c r="AY93" s="202" t="s">
        <v>115</v>
      </c>
      <c r="BK93" s="204">
        <f>SUM(BK94:BK139)</f>
        <v>0</v>
      </c>
    </row>
    <row r="94" s="2" customFormat="1" ht="24.15" customHeight="1">
      <c r="A94" s="37"/>
      <c r="B94" s="38"/>
      <c r="C94" s="207" t="s">
        <v>78</v>
      </c>
      <c r="D94" s="207" t="s">
        <v>117</v>
      </c>
      <c r="E94" s="208" t="s">
        <v>118</v>
      </c>
      <c r="F94" s="209" t="s">
        <v>119</v>
      </c>
      <c r="G94" s="210" t="s">
        <v>120</v>
      </c>
      <c r="H94" s="211">
        <v>18.75</v>
      </c>
      <c r="I94" s="212"/>
      <c r="J94" s="213">
        <f>ROUND(I94*H94,2)</f>
        <v>0</v>
      </c>
      <c r="K94" s="209" t="s">
        <v>121</v>
      </c>
      <c r="L94" s="43"/>
      <c r="M94" s="214" t="s">
        <v>19</v>
      </c>
      <c r="N94" s="215" t="s">
        <v>43</v>
      </c>
      <c r="O94" s="83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8" t="s">
        <v>122</v>
      </c>
      <c r="AT94" s="218" t="s">
        <v>117</v>
      </c>
      <c r="AU94" s="218" t="s">
        <v>80</v>
      </c>
      <c r="AY94" s="16" t="s">
        <v>115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6" t="s">
        <v>78</v>
      </c>
      <c r="BK94" s="219">
        <f>ROUND(I94*H94,2)</f>
        <v>0</v>
      </c>
      <c r="BL94" s="16" t="s">
        <v>122</v>
      </c>
      <c r="BM94" s="218" t="s">
        <v>123</v>
      </c>
    </row>
    <row r="95" s="2" customFormat="1">
      <c r="A95" s="37"/>
      <c r="B95" s="38"/>
      <c r="C95" s="39"/>
      <c r="D95" s="220" t="s">
        <v>124</v>
      </c>
      <c r="E95" s="39"/>
      <c r="F95" s="221" t="s">
        <v>125</v>
      </c>
      <c r="G95" s="39"/>
      <c r="H95" s="39"/>
      <c r="I95" s="222"/>
      <c r="J95" s="39"/>
      <c r="K95" s="39"/>
      <c r="L95" s="43"/>
      <c r="M95" s="223"/>
      <c r="N95" s="224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80</v>
      </c>
    </row>
    <row r="96" s="13" customFormat="1">
      <c r="A96" s="13"/>
      <c r="B96" s="225"/>
      <c r="C96" s="226"/>
      <c r="D96" s="227" t="s">
        <v>126</v>
      </c>
      <c r="E96" s="228" t="s">
        <v>19</v>
      </c>
      <c r="F96" s="229" t="s">
        <v>127</v>
      </c>
      <c r="G96" s="226"/>
      <c r="H96" s="230">
        <v>18.75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126</v>
      </c>
      <c r="AU96" s="236" t="s">
        <v>80</v>
      </c>
      <c r="AV96" s="13" t="s">
        <v>80</v>
      </c>
      <c r="AW96" s="13" t="s">
        <v>33</v>
      </c>
      <c r="AX96" s="13" t="s">
        <v>78</v>
      </c>
      <c r="AY96" s="236" t="s">
        <v>115</v>
      </c>
    </row>
    <row r="97" s="2" customFormat="1" ht="24.15" customHeight="1">
      <c r="A97" s="37"/>
      <c r="B97" s="38"/>
      <c r="C97" s="207" t="s">
        <v>80</v>
      </c>
      <c r="D97" s="207" t="s">
        <v>117</v>
      </c>
      <c r="E97" s="208" t="s">
        <v>128</v>
      </c>
      <c r="F97" s="209" t="s">
        <v>129</v>
      </c>
      <c r="G97" s="210" t="s">
        <v>120</v>
      </c>
      <c r="H97" s="211">
        <v>33.119999999999997</v>
      </c>
      <c r="I97" s="212"/>
      <c r="J97" s="213">
        <f>ROUND(I97*H97,2)</f>
        <v>0</v>
      </c>
      <c r="K97" s="209" t="s">
        <v>121</v>
      </c>
      <c r="L97" s="43"/>
      <c r="M97" s="214" t="s">
        <v>19</v>
      </c>
      <c r="N97" s="215" t="s">
        <v>43</v>
      </c>
      <c r="O97" s="83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8" t="s">
        <v>122</v>
      </c>
      <c r="AT97" s="218" t="s">
        <v>117</v>
      </c>
      <c r="AU97" s="218" t="s">
        <v>80</v>
      </c>
      <c r="AY97" s="16" t="s">
        <v>115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6" t="s">
        <v>78</v>
      </c>
      <c r="BK97" s="219">
        <f>ROUND(I97*H97,2)</f>
        <v>0</v>
      </c>
      <c r="BL97" s="16" t="s">
        <v>122</v>
      </c>
      <c r="BM97" s="218" t="s">
        <v>130</v>
      </c>
    </row>
    <row r="98" s="2" customFormat="1">
      <c r="A98" s="37"/>
      <c r="B98" s="38"/>
      <c r="C98" s="39"/>
      <c r="D98" s="220" t="s">
        <v>124</v>
      </c>
      <c r="E98" s="39"/>
      <c r="F98" s="221" t="s">
        <v>131</v>
      </c>
      <c r="G98" s="39"/>
      <c r="H98" s="39"/>
      <c r="I98" s="222"/>
      <c r="J98" s="39"/>
      <c r="K98" s="39"/>
      <c r="L98" s="43"/>
      <c r="M98" s="223"/>
      <c r="N98" s="224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124</v>
      </c>
      <c r="AU98" s="16" t="s">
        <v>80</v>
      </c>
    </row>
    <row r="99" s="13" customFormat="1">
      <c r="A99" s="13"/>
      <c r="B99" s="225"/>
      <c r="C99" s="226"/>
      <c r="D99" s="227" t="s">
        <v>126</v>
      </c>
      <c r="E99" s="228" t="s">
        <v>19</v>
      </c>
      <c r="F99" s="229" t="s">
        <v>132</v>
      </c>
      <c r="G99" s="226"/>
      <c r="H99" s="230">
        <v>33.119999999999997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126</v>
      </c>
      <c r="AU99" s="236" t="s">
        <v>80</v>
      </c>
      <c r="AV99" s="13" t="s">
        <v>80</v>
      </c>
      <c r="AW99" s="13" t="s">
        <v>33</v>
      </c>
      <c r="AX99" s="13" t="s">
        <v>78</v>
      </c>
      <c r="AY99" s="236" t="s">
        <v>115</v>
      </c>
    </row>
    <row r="100" s="2" customFormat="1" ht="24.15" customHeight="1">
      <c r="A100" s="37"/>
      <c r="B100" s="38"/>
      <c r="C100" s="207" t="s">
        <v>133</v>
      </c>
      <c r="D100" s="207" t="s">
        <v>117</v>
      </c>
      <c r="E100" s="208" t="s">
        <v>134</v>
      </c>
      <c r="F100" s="209" t="s">
        <v>135</v>
      </c>
      <c r="G100" s="210" t="s">
        <v>120</v>
      </c>
      <c r="H100" s="211">
        <v>26.670000000000002</v>
      </c>
      <c r="I100" s="212"/>
      <c r="J100" s="213">
        <f>ROUND(I100*H100,2)</f>
        <v>0</v>
      </c>
      <c r="K100" s="209" t="s">
        <v>121</v>
      </c>
      <c r="L100" s="43"/>
      <c r="M100" s="214" t="s">
        <v>19</v>
      </c>
      <c r="N100" s="215" t="s">
        <v>43</v>
      </c>
      <c r="O100" s="83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8" t="s">
        <v>122</v>
      </c>
      <c r="AT100" s="218" t="s">
        <v>117</v>
      </c>
      <c r="AU100" s="218" t="s">
        <v>80</v>
      </c>
      <c r="AY100" s="16" t="s">
        <v>115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6" t="s">
        <v>78</v>
      </c>
      <c r="BK100" s="219">
        <f>ROUND(I100*H100,2)</f>
        <v>0</v>
      </c>
      <c r="BL100" s="16" t="s">
        <v>122</v>
      </c>
      <c r="BM100" s="218" t="s">
        <v>136</v>
      </c>
    </row>
    <row r="101" s="2" customFormat="1">
      <c r="A101" s="37"/>
      <c r="B101" s="38"/>
      <c r="C101" s="39"/>
      <c r="D101" s="220" t="s">
        <v>124</v>
      </c>
      <c r="E101" s="39"/>
      <c r="F101" s="221" t="s">
        <v>137</v>
      </c>
      <c r="G101" s="39"/>
      <c r="H101" s="39"/>
      <c r="I101" s="222"/>
      <c r="J101" s="39"/>
      <c r="K101" s="39"/>
      <c r="L101" s="43"/>
      <c r="M101" s="223"/>
      <c r="N101" s="224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124</v>
      </c>
      <c r="AU101" s="16" t="s">
        <v>80</v>
      </c>
    </row>
    <row r="102" s="13" customFormat="1">
      <c r="A102" s="13"/>
      <c r="B102" s="225"/>
      <c r="C102" s="226"/>
      <c r="D102" s="227" t="s">
        <v>126</v>
      </c>
      <c r="E102" s="228" t="s">
        <v>19</v>
      </c>
      <c r="F102" s="229" t="s">
        <v>138</v>
      </c>
      <c r="G102" s="226"/>
      <c r="H102" s="230">
        <v>26.670000000000002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126</v>
      </c>
      <c r="AU102" s="236" t="s">
        <v>80</v>
      </c>
      <c r="AV102" s="13" t="s">
        <v>80</v>
      </c>
      <c r="AW102" s="13" t="s">
        <v>33</v>
      </c>
      <c r="AX102" s="13" t="s">
        <v>78</v>
      </c>
      <c r="AY102" s="236" t="s">
        <v>115</v>
      </c>
    </row>
    <row r="103" s="2" customFormat="1" ht="37.8" customHeight="1">
      <c r="A103" s="37"/>
      <c r="B103" s="38"/>
      <c r="C103" s="207" t="s">
        <v>122</v>
      </c>
      <c r="D103" s="207" t="s">
        <v>117</v>
      </c>
      <c r="E103" s="208" t="s">
        <v>139</v>
      </c>
      <c r="F103" s="209" t="s">
        <v>140</v>
      </c>
      <c r="G103" s="210" t="s">
        <v>120</v>
      </c>
      <c r="H103" s="211">
        <v>26.670000000000002</v>
      </c>
      <c r="I103" s="212"/>
      <c r="J103" s="213">
        <f>ROUND(I103*H103,2)</f>
        <v>0</v>
      </c>
      <c r="K103" s="209" t="s">
        <v>121</v>
      </c>
      <c r="L103" s="43"/>
      <c r="M103" s="214" t="s">
        <v>19</v>
      </c>
      <c r="N103" s="215" t="s">
        <v>43</v>
      </c>
      <c r="O103" s="83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8" t="s">
        <v>122</v>
      </c>
      <c r="AT103" s="218" t="s">
        <v>117</v>
      </c>
      <c r="AU103" s="218" t="s">
        <v>80</v>
      </c>
      <c r="AY103" s="16" t="s">
        <v>115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78</v>
      </c>
      <c r="BK103" s="219">
        <f>ROUND(I103*H103,2)</f>
        <v>0</v>
      </c>
      <c r="BL103" s="16" t="s">
        <v>122</v>
      </c>
      <c r="BM103" s="218" t="s">
        <v>141</v>
      </c>
    </row>
    <row r="104" s="2" customFormat="1">
      <c r="A104" s="37"/>
      <c r="B104" s="38"/>
      <c r="C104" s="39"/>
      <c r="D104" s="220" t="s">
        <v>124</v>
      </c>
      <c r="E104" s="39"/>
      <c r="F104" s="221" t="s">
        <v>142</v>
      </c>
      <c r="G104" s="39"/>
      <c r="H104" s="39"/>
      <c r="I104" s="222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80</v>
      </c>
    </row>
    <row r="105" s="13" customFormat="1">
      <c r="A105" s="13"/>
      <c r="B105" s="225"/>
      <c r="C105" s="226"/>
      <c r="D105" s="227" t="s">
        <v>126</v>
      </c>
      <c r="E105" s="228" t="s">
        <v>19</v>
      </c>
      <c r="F105" s="229" t="s">
        <v>138</v>
      </c>
      <c r="G105" s="226"/>
      <c r="H105" s="230">
        <v>26.670000000000002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126</v>
      </c>
      <c r="AU105" s="236" t="s">
        <v>80</v>
      </c>
      <c r="AV105" s="13" t="s">
        <v>80</v>
      </c>
      <c r="AW105" s="13" t="s">
        <v>33</v>
      </c>
      <c r="AX105" s="13" t="s">
        <v>78</v>
      </c>
      <c r="AY105" s="236" t="s">
        <v>115</v>
      </c>
    </row>
    <row r="106" s="2" customFormat="1" ht="37.8" customHeight="1">
      <c r="A106" s="37"/>
      <c r="B106" s="38"/>
      <c r="C106" s="207" t="s">
        <v>143</v>
      </c>
      <c r="D106" s="207" t="s">
        <v>117</v>
      </c>
      <c r="E106" s="208" t="s">
        <v>144</v>
      </c>
      <c r="F106" s="209" t="s">
        <v>145</v>
      </c>
      <c r="G106" s="210" t="s">
        <v>120</v>
      </c>
      <c r="H106" s="211">
        <v>26.670000000000002</v>
      </c>
      <c r="I106" s="212"/>
      <c r="J106" s="213">
        <f>ROUND(I106*H106,2)</f>
        <v>0</v>
      </c>
      <c r="K106" s="209" t="s">
        <v>121</v>
      </c>
      <c r="L106" s="43"/>
      <c r="M106" s="214" t="s">
        <v>19</v>
      </c>
      <c r="N106" s="215" t="s">
        <v>43</v>
      </c>
      <c r="O106" s="83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8" t="s">
        <v>122</v>
      </c>
      <c r="AT106" s="218" t="s">
        <v>117</v>
      </c>
      <c r="AU106" s="218" t="s">
        <v>80</v>
      </c>
      <c r="AY106" s="16" t="s">
        <v>115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78</v>
      </c>
      <c r="BK106" s="219">
        <f>ROUND(I106*H106,2)</f>
        <v>0</v>
      </c>
      <c r="BL106" s="16" t="s">
        <v>122</v>
      </c>
      <c r="BM106" s="218" t="s">
        <v>146</v>
      </c>
    </row>
    <row r="107" s="2" customFormat="1">
      <c r="A107" s="37"/>
      <c r="B107" s="38"/>
      <c r="C107" s="39"/>
      <c r="D107" s="220" t="s">
        <v>124</v>
      </c>
      <c r="E107" s="39"/>
      <c r="F107" s="221" t="s">
        <v>147</v>
      </c>
      <c r="G107" s="39"/>
      <c r="H107" s="39"/>
      <c r="I107" s="222"/>
      <c r="J107" s="39"/>
      <c r="K107" s="39"/>
      <c r="L107" s="43"/>
      <c r="M107" s="223"/>
      <c r="N107" s="22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124</v>
      </c>
      <c r="AU107" s="16" t="s">
        <v>80</v>
      </c>
    </row>
    <row r="108" s="13" customFormat="1">
      <c r="A108" s="13"/>
      <c r="B108" s="225"/>
      <c r="C108" s="226"/>
      <c r="D108" s="227" t="s">
        <v>126</v>
      </c>
      <c r="E108" s="228" t="s">
        <v>19</v>
      </c>
      <c r="F108" s="229" t="s">
        <v>138</v>
      </c>
      <c r="G108" s="226"/>
      <c r="H108" s="230">
        <v>26.670000000000002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126</v>
      </c>
      <c r="AU108" s="236" t="s">
        <v>80</v>
      </c>
      <c r="AV108" s="13" t="s">
        <v>80</v>
      </c>
      <c r="AW108" s="13" t="s">
        <v>33</v>
      </c>
      <c r="AX108" s="13" t="s">
        <v>78</v>
      </c>
      <c r="AY108" s="236" t="s">
        <v>115</v>
      </c>
    </row>
    <row r="109" s="2" customFormat="1" ht="37.8" customHeight="1">
      <c r="A109" s="37"/>
      <c r="B109" s="38"/>
      <c r="C109" s="207" t="s">
        <v>148</v>
      </c>
      <c r="D109" s="207" t="s">
        <v>117</v>
      </c>
      <c r="E109" s="208" t="s">
        <v>149</v>
      </c>
      <c r="F109" s="209" t="s">
        <v>150</v>
      </c>
      <c r="G109" s="210" t="s">
        <v>120</v>
      </c>
      <c r="H109" s="211">
        <v>26.670000000000002</v>
      </c>
      <c r="I109" s="212"/>
      <c r="J109" s="213">
        <f>ROUND(I109*H109,2)</f>
        <v>0</v>
      </c>
      <c r="K109" s="209" t="s">
        <v>121</v>
      </c>
      <c r="L109" s="43"/>
      <c r="M109" s="214" t="s">
        <v>19</v>
      </c>
      <c r="N109" s="215" t="s">
        <v>43</v>
      </c>
      <c r="O109" s="83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8" t="s">
        <v>122</v>
      </c>
      <c r="AT109" s="218" t="s">
        <v>117</v>
      </c>
      <c r="AU109" s="218" t="s">
        <v>80</v>
      </c>
      <c r="AY109" s="16" t="s">
        <v>115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6" t="s">
        <v>78</v>
      </c>
      <c r="BK109" s="219">
        <f>ROUND(I109*H109,2)</f>
        <v>0</v>
      </c>
      <c r="BL109" s="16" t="s">
        <v>122</v>
      </c>
      <c r="BM109" s="218" t="s">
        <v>151</v>
      </c>
    </row>
    <row r="110" s="2" customFormat="1">
      <c r="A110" s="37"/>
      <c r="B110" s="38"/>
      <c r="C110" s="39"/>
      <c r="D110" s="220" t="s">
        <v>124</v>
      </c>
      <c r="E110" s="39"/>
      <c r="F110" s="221" t="s">
        <v>152</v>
      </c>
      <c r="G110" s="39"/>
      <c r="H110" s="39"/>
      <c r="I110" s="222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124</v>
      </c>
      <c r="AU110" s="16" t="s">
        <v>80</v>
      </c>
    </row>
    <row r="111" s="13" customFormat="1">
      <c r="A111" s="13"/>
      <c r="B111" s="225"/>
      <c r="C111" s="226"/>
      <c r="D111" s="227" t="s">
        <v>126</v>
      </c>
      <c r="E111" s="228" t="s">
        <v>19</v>
      </c>
      <c r="F111" s="229" t="s">
        <v>138</v>
      </c>
      <c r="G111" s="226"/>
      <c r="H111" s="230">
        <v>26.670000000000002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126</v>
      </c>
      <c r="AU111" s="236" t="s">
        <v>80</v>
      </c>
      <c r="AV111" s="13" t="s">
        <v>80</v>
      </c>
      <c r="AW111" s="13" t="s">
        <v>33</v>
      </c>
      <c r="AX111" s="13" t="s">
        <v>78</v>
      </c>
      <c r="AY111" s="236" t="s">
        <v>115</v>
      </c>
    </row>
    <row r="112" s="2" customFormat="1" ht="24.15" customHeight="1">
      <c r="A112" s="37"/>
      <c r="B112" s="38"/>
      <c r="C112" s="207" t="s">
        <v>153</v>
      </c>
      <c r="D112" s="207" t="s">
        <v>117</v>
      </c>
      <c r="E112" s="208" t="s">
        <v>154</v>
      </c>
      <c r="F112" s="209" t="s">
        <v>155</v>
      </c>
      <c r="G112" s="210" t="s">
        <v>156</v>
      </c>
      <c r="H112" s="211">
        <v>53.340000000000003</v>
      </c>
      <c r="I112" s="212"/>
      <c r="J112" s="213">
        <f>ROUND(I112*H112,2)</f>
        <v>0</v>
      </c>
      <c r="K112" s="209" t="s">
        <v>121</v>
      </c>
      <c r="L112" s="43"/>
      <c r="M112" s="214" t="s">
        <v>19</v>
      </c>
      <c r="N112" s="215" t="s">
        <v>43</v>
      </c>
      <c r="O112" s="83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8" t="s">
        <v>122</v>
      </c>
      <c r="AT112" s="218" t="s">
        <v>117</v>
      </c>
      <c r="AU112" s="218" t="s">
        <v>80</v>
      </c>
      <c r="AY112" s="16" t="s">
        <v>115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6" t="s">
        <v>78</v>
      </c>
      <c r="BK112" s="219">
        <f>ROUND(I112*H112,2)</f>
        <v>0</v>
      </c>
      <c r="BL112" s="16" t="s">
        <v>122</v>
      </c>
      <c r="BM112" s="218" t="s">
        <v>157</v>
      </c>
    </row>
    <row r="113" s="2" customFormat="1">
      <c r="A113" s="37"/>
      <c r="B113" s="38"/>
      <c r="C113" s="39"/>
      <c r="D113" s="220" t="s">
        <v>124</v>
      </c>
      <c r="E113" s="39"/>
      <c r="F113" s="221" t="s">
        <v>158</v>
      </c>
      <c r="G113" s="39"/>
      <c r="H113" s="39"/>
      <c r="I113" s="222"/>
      <c r="J113" s="39"/>
      <c r="K113" s="39"/>
      <c r="L113" s="43"/>
      <c r="M113" s="223"/>
      <c r="N113" s="22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124</v>
      </c>
      <c r="AU113" s="16" t="s">
        <v>80</v>
      </c>
    </row>
    <row r="114" s="13" customFormat="1">
      <c r="A114" s="13"/>
      <c r="B114" s="225"/>
      <c r="C114" s="226"/>
      <c r="D114" s="227" t="s">
        <v>126</v>
      </c>
      <c r="E114" s="228" t="s">
        <v>19</v>
      </c>
      <c r="F114" s="229" t="s">
        <v>159</v>
      </c>
      <c r="G114" s="226"/>
      <c r="H114" s="230">
        <v>53.340000000000003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126</v>
      </c>
      <c r="AU114" s="236" t="s">
        <v>80</v>
      </c>
      <c r="AV114" s="13" t="s">
        <v>80</v>
      </c>
      <c r="AW114" s="13" t="s">
        <v>33</v>
      </c>
      <c r="AX114" s="13" t="s">
        <v>78</v>
      </c>
      <c r="AY114" s="236" t="s">
        <v>115</v>
      </c>
    </row>
    <row r="115" s="2" customFormat="1" ht="24.15" customHeight="1">
      <c r="A115" s="37"/>
      <c r="B115" s="38"/>
      <c r="C115" s="207" t="s">
        <v>160</v>
      </c>
      <c r="D115" s="207" t="s">
        <v>117</v>
      </c>
      <c r="E115" s="208" t="s">
        <v>161</v>
      </c>
      <c r="F115" s="209" t="s">
        <v>162</v>
      </c>
      <c r="G115" s="210" t="s">
        <v>120</v>
      </c>
      <c r="H115" s="211">
        <v>26.670000000000002</v>
      </c>
      <c r="I115" s="212"/>
      <c r="J115" s="213">
        <f>ROUND(I115*H115,2)</f>
        <v>0</v>
      </c>
      <c r="K115" s="209" t="s">
        <v>121</v>
      </c>
      <c r="L115" s="43"/>
      <c r="M115" s="214" t="s">
        <v>19</v>
      </c>
      <c r="N115" s="215" t="s">
        <v>43</v>
      </c>
      <c r="O115" s="83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8" t="s">
        <v>122</v>
      </c>
      <c r="AT115" s="218" t="s">
        <v>117</v>
      </c>
      <c r="AU115" s="218" t="s">
        <v>80</v>
      </c>
      <c r="AY115" s="16" t="s">
        <v>115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6" t="s">
        <v>78</v>
      </c>
      <c r="BK115" s="219">
        <f>ROUND(I115*H115,2)</f>
        <v>0</v>
      </c>
      <c r="BL115" s="16" t="s">
        <v>122</v>
      </c>
      <c r="BM115" s="218" t="s">
        <v>163</v>
      </c>
    </row>
    <row r="116" s="2" customFormat="1">
      <c r="A116" s="37"/>
      <c r="B116" s="38"/>
      <c r="C116" s="39"/>
      <c r="D116" s="220" t="s">
        <v>124</v>
      </c>
      <c r="E116" s="39"/>
      <c r="F116" s="221" t="s">
        <v>164</v>
      </c>
      <c r="G116" s="39"/>
      <c r="H116" s="39"/>
      <c r="I116" s="222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124</v>
      </c>
      <c r="AU116" s="16" t="s">
        <v>80</v>
      </c>
    </row>
    <row r="117" s="13" customFormat="1">
      <c r="A117" s="13"/>
      <c r="B117" s="225"/>
      <c r="C117" s="226"/>
      <c r="D117" s="227" t="s">
        <v>126</v>
      </c>
      <c r="E117" s="228" t="s">
        <v>19</v>
      </c>
      <c r="F117" s="229" t="s">
        <v>138</v>
      </c>
      <c r="G117" s="226"/>
      <c r="H117" s="230">
        <v>26.670000000000002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126</v>
      </c>
      <c r="AU117" s="236" t="s">
        <v>80</v>
      </c>
      <c r="AV117" s="13" t="s">
        <v>80</v>
      </c>
      <c r="AW117" s="13" t="s">
        <v>33</v>
      </c>
      <c r="AX117" s="13" t="s">
        <v>78</v>
      </c>
      <c r="AY117" s="236" t="s">
        <v>115</v>
      </c>
    </row>
    <row r="118" s="2" customFormat="1" ht="24.15" customHeight="1">
      <c r="A118" s="37"/>
      <c r="B118" s="38"/>
      <c r="C118" s="207" t="s">
        <v>165</v>
      </c>
      <c r="D118" s="207" t="s">
        <v>117</v>
      </c>
      <c r="E118" s="208" t="s">
        <v>166</v>
      </c>
      <c r="F118" s="209" t="s">
        <v>167</v>
      </c>
      <c r="G118" s="210" t="s">
        <v>120</v>
      </c>
      <c r="H118" s="211">
        <v>27.559999999999999</v>
      </c>
      <c r="I118" s="212"/>
      <c r="J118" s="213">
        <f>ROUND(I118*H118,2)</f>
        <v>0</v>
      </c>
      <c r="K118" s="209" t="s">
        <v>121</v>
      </c>
      <c r="L118" s="43"/>
      <c r="M118" s="214" t="s">
        <v>19</v>
      </c>
      <c r="N118" s="215" t="s">
        <v>43</v>
      </c>
      <c r="O118" s="83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8" t="s">
        <v>122</v>
      </c>
      <c r="AT118" s="218" t="s">
        <v>117</v>
      </c>
      <c r="AU118" s="218" t="s">
        <v>80</v>
      </c>
      <c r="AY118" s="16" t="s">
        <v>115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6" t="s">
        <v>78</v>
      </c>
      <c r="BK118" s="219">
        <f>ROUND(I118*H118,2)</f>
        <v>0</v>
      </c>
      <c r="BL118" s="16" t="s">
        <v>122</v>
      </c>
      <c r="BM118" s="218" t="s">
        <v>168</v>
      </c>
    </row>
    <row r="119" s="2" customFormat="1">
      <c r="A119" s="37"/>
      <c r="B119" s="38"/>
      <c r="C119" s="39"/>
      <c r="D119" s="220" t="s">
        <v>124</v>
      </c>
      <c r="E119" s="39"/>
      <c r="F119" s="221" t="s">
        <v>169</v>
      </c>
      <c r="G119" s="39"/>
      <c r="H119" s="39"/>
      <c r="I119" s="222"/>
      <c r="J119" s="39"/>
      <c r="K119" s="39"/>
      <c r="L119" s="43"/>
      <c r="M119" s="223"/>
      <c r="N119" s="22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124</v>
      </c>
      <c r="AU119" s="16" t="s">
        <v>80</v>
      </c>
    </row>
    <row r="120" s="13" customFormat="1">
      <c r="A120" s="13"/>
      <c r="B120" s="225"/>
      <c r="C120" s="226"/>
      <c r="D120" s="227" t="s">
        <v>126</v>
      </c>
      <c r="E120" s="228" t="s">
        <v>19</v>
      </c>
      <c r="F120" s="229" t="s">
        <v>170</v>
      </c>
      <c r="G120" s="226"/>
      <c r="H120" s="230">
        <v>27.559999999999999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126</v>
      </c>
      <c r="AU120" s="236" t="s">
        <v>80</v>
      </c>
      <c r="AV120" s="13" t="s">
        <v>80</v>
      </c>
      <c r="AW120" s="13" t="s">
        <v>33</v>
      </c>
      <c r="AX120" s="13" t="s">
        <v>78</v>
      </c>
      <c r="AY120" s="236" t="s">
        <v>115</v>
      </c>
    </row>
    <row r="121" s="2" customFormat="1" ht="16.5" customHeight="1">
      <c r="A121" s="37"/>
      <c r="B121" s="38"/>
      <c r="C121" s="237" t="s">
        <v>171</v>
      </c>
      <c r="D121" s="237" t="s">
        <v>172</v>
      </c>
      <c r="E121" s="238" t="s">
        <v>173</v>
      </c>
      <c r="F121" s="239" t="s">
        <v>174</v>
      </c>
      <c r="G121" s="240" t="s">
        <v>156</v>
      </c>
      <c r="H121" s="241">
        <v>1.8400000000000001</v>
      </c>
      <c r="I121" s="242"/>
      <c r="J121" s="243">
        <f>ROUND(I121*H121,2)</f>
        <v>0</v>
      </c>
      <c r="K121" s="239" t="s">
        <v>121</v>
      </c>
      <c r="L121" s="244"/>
      <c r="M121" s="245" t="s">
        <v>19</v>
      </c>
      <c r="N121" s="246" t="s">
        <v>43</v>
      </c>
      <c r="O121" s="83"/>
      <c r="P121" s="216">
        <f>O121*H121</f>
        <v>0</v>
      </c>
      <c r="Q121" s="216">
        <v>1</v>
      </c>
      <c r="R121" s="216">
        <f>Q121*H121</f>
        <v>1.8400000000000001</v>
      </c>
      <c r="S121" s="216">
        <v>0</v>
      </c>
      <c r="T121" s="21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8" t="s">
        <v>160</v>
      </c>
      <c r="AT121" s="218" t="s">
        <v>172</v>
      </c>
      <c r="AU121" s="218" t="s">
        <v>80</v>
      </c>
      <c r="AY121" s="16" t="s">
        <v>115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6" t="s">
        <v>78</v>
      </c>
      <c r="BK121" s="219">
        <f>ROUND(I121*H121,2)</f>
        <v>0</v>
      </c>
      <c r="BL121" s="16" t="s">
        <v>122</v>
      </c>
      <c r="BM121" s="218" t="s">
        <v>175</v>
      </c>
    </row>
    <row r="122" s="13" customFormat="1">
      <c r="A122" s="13"/>
      <c r="B122" s="225"/>
      <c r="C122" s="226"/>
      <c r="D122" s="227" t="s">
        <v>126</v>
      </c>
      <c r="E122" s="228" t="s">
        <v>19</v>
      </c>
      <c r="F122" s="229" t="s">
        <v>176</v>
      </c>
      <c r="G122" s="226"/>
      <c r="H122" s="230">
        <v>1.8400000000000001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126</v>
      </c>
      <c r="AU122" s="236" t="s">
        <v>80</v>
      </c>
      <c r="AV122" s="13" t="s">
        <v>80</v>
      </c>
      <c r="AW122" s="13" t="s">
        <v>33</v>
      </c>
      <c r="AX122" s="13" t="s">
        <v>78</v>
      </c>
      <c r="AY122" s="236" t="s">
        <v>115</v>
      </c>
    </row>
    <row r="123" s="2" customFormat="1" ht="33" customHeight="1">
      <c r="A123" s="37"/>
      <c r="B123" s="38"/>
      <c r="C123" s="207" t="s">
        <v>177</v>
      </c>
      <c r="D123" s="207" t="s">
        <v>117</v>
      </c>
      <c r="E123" s="208" t="s">
        <v>178</v>
      </c>
      <c r="F123" s="209" t="s">
        <v>179</v>
      </c>
      <c r="G123" s="210" t="s">
        <v>120</v>
      </c>
      <c r="H123" s="211">
        <v>6.4800000000000004</v>
      </c>
      <c r="I123" s="212"/>
      <c r="J123" s="213">
        <f>ROUND(I123*H123,2)</f>
        <v>0</v>
      </c>
      <c r="K123" s="209" t="s">
        <v>121</v>
      </c>
      <c r="L123" s="43"/>
      <c r="M123" s="214" t="s">
        <v>19</v>
      </c>
      <c r="N123" s="215" t="s">
        <v>43</v>
      </c>
      <c r="O123" s="83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8" t="s">
        <v>122</v>
      </c>
      <c r="AT123" s="218" t="s">
        <v>117</v>
      </c>
      <c r="AU123" s="218" t="s">
        <v>80</v>
      </c>
      <c r="AY123" s="16" t="s">
        <v>115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6" t="s">
        <v>78</v>
      </c>
      <c r="BK123" s="219">
        <f>ROUND(I123*H123,2)</f>
        <v>0</v>
      </c>
      <c r="BL123" s="16" t="s">
        <v>122</v>
      </c>
      <c r="BM123" s="218" t="s">
        <v>180</v>
      </c>
    </row>
    <row r="124" s="2" customFormat="1">
      <c r="A124" s="37"/>
      <c r="B124" s="38"/>
      <c r="C124" s="39"/>
      <c r="D124" s="220" t="s">
        <v>124</v>
      </c>
      <c r="E124" s="39"/>
      <c r="F124" s="221" t="s">
        <v>181</v>
      </c>
      <c r="G124" s="39"/>
      <c r="H124" s="39"/>
      <c r="I124" s="222"/>
      <c r="J124" s="39"/>
      <c r="K124" s="39"/>
      <c r="L124" s="43"/>
      <c r="M124" s="223"/>
      <c r="N124" s="224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80</v>
      </c>
    </row>
    <row r="125" s="13" customFormat="1">
      <c r="A125" s="13"/>
      <c r="B125" s="225"/>
      <c r="C125" s="226"/>
      <c r="D125" s="227" t="s">
        <v>126</v>
      </c>
      <c r="E125" s="228" t="s">
        <v>19</v>
      </c>
      <c r="F125" s="229" t="s">
        <v>182</v>
      </c>
      <c r="G125" s="226"/>
      <c r="H125" s="230">
        <v>6.4800000000000004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126</v>
      </c>
      <c r="AU125" s="236" t="s">
        <v>80</v>
      </c>
      <c r="AV125" s="13" t="s">
        <v>80</v>
      </c>
      <c r="AW125" s="13" t="s">
        <v>33</v>
      </c>
      <c r="AX125" s="13" t="s">
        <v>78</v>
      </c>
      <c r="AY125" s="236" t="s">
        <v>115</v>
      </c>
    </row>
    <row r="126" s="2" customFormat="1" ht="16.5" customHeight="1">
      <c r="A126" s="37"/>
      <c r="B126" s="38"/>
      <c r="C126" s="237" t="s">
        <v>183</v>
      </c>
      <c r="D126" s="237" t="s">
        <v>172</v>
      </c>
      <c r="E126" s="238" t="s">
        <v>184</v>
      </c>
      <c r="F126" s="239" t="s">
        <v>185</v>
      </c>
      <c r="G126" s="240" t="s">
        <v>156</v>
      </c>
      <c r="H126" s="241">
        <v>12.960000000000001</v>
      </c>
      <c r="I126" s="242"/>
      <c r="J126" s="243">
        <f>ROUND(I126*H126,2)</f>
        <v>0</v>
      </c>
      <c r="K126" s="239" t="s">
        <v>121</v>
      </c>
      <c r="L126" s="244"/>
      <c r="M126" s="245" t="s">
        <v>19</v>
      </c>
      <c r="N126" s="246" t="s">
        <v>43</v>
      </c>
      <c r="O126" s="83"/>
      <c r="P126" s="216">
        <f>O126*H126</f>
        <v>0</v>
      </c>
      <c r="Q126" s="216">
        <v>1</v>
      </c>
      <c r="R126" s="216">
        <f>Q126*H126</f>
        <v>12.960000000000001</v>
      </c>
      <c r="S126" s="216">
        <v>0</v>
      </c>
      <c r="T126" s="21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8" t="s">
        <v>160</v>
      </c>
      <c r="AT126" s="218" t="s">
        <v>172</v>
      </c>
      <c r="AU126" s="218" t="s">
        <v>80</v>
      </c>
      <c r="AY126" s="16" t="s">
        <v>115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6" t="s">
        <v>78</v>
      </c>
      <c r="BK126" s="219">
        <f>ROUND(I126*H126,2)</f>
        <v>0</v>
      </c>
      <c r="BL126" s="16" t="s">
        <v>122</v>
      </c>
      <c r="BM126" s="218" t="s">
        <v>186</v>
      </c>
    </row>
    <row r="127" s="13" customFormat="1">
      <c r="A127" s="13"/>
      <c r="B127" s="225"/>
      <c r="C127" s="226"/>
      <c r="D127" s="227" t="s">
        <v>126</v>
      </c>
      <c r="E127" s="228" t="s">
        <v>19</v>
      </c>
      <c r="F127" s="229" t="s">
        <v>187</v>
      </c>
      <c r="G127" s="226"/>
      <c r="H127" s="230">
        <v>12.960000000000001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126</v>
      </c>
      <c r="AU127" s="236" t="s">
        <v>80</v>
      </c>
      <c r="AV127" s="13" t="s">
        <v>80</v>
      </c>
      <c r="AW127" s="13" t="s">
        <v>33</v>
      </c>
      <c r="AX127" s="13" t="s">
        <v>78</v>
      </c>
      <c r="AY127" s="236" t="s">
        <v>115</v>
      </c>
    </row>
    <row r="128" s="2" customFormat="1" ht="21.75" customHeight="1">
      <c r="A128" s="37"/>
      <c r="B128" s="38"/>
      <c r="C128" s="207" t="s">
        <v>188</v>
      </c>
      <c r="D128" s="207" t="s">
        <v>117</v>
      </c>
      <c r="E128" s="208" t="s">
        <v>189</v>
      </c>
      <c r="F128" s="209" t="s">
        <v>190</v>
      </c>
      <c r="G128" s="210" t="s">
        <v>191</v>
      </c>
      <c r="H128" s="211">
        <v>55.200000000000003</v>
      </c>
      <c r="I128" s="212"/>
      <c r="J128" s="213">
        <f>ROUND(I128*H128,2)</f>
        <v>0</v>
      </c>
      <c r="K128" s="209" t="s">
        <v>121</v>
      </c>
      <c r="L128" s="43"/>
      <c r="M128" s="214" t="s">
        <v>19</v>
      </c>
      <c r="N128" s="215" t="s">
        <v>43</v>
      </c>
      <c r="O128" s="83"/>
      <c r="P128" s="216">
        <f>O128*H128</f>
        <v>0</v>
      </c>
      <c r="Q128" s="216">
        <v>0.00084000000000000003</v>
      </c>
      <c r="R128" s="216">
        <f>Q128*H128</f>
        <v>0.046368000000000006</v>
      </c>
      <c r="S128" s="216">
        <v>0</v>
      </c>
      <c r="T128" s="21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8" t="s">
        <v>122</v>
      </c>
      <c r="AT128" s="218" t="s">
        <v>117</v>
      </c>
      <c r="AU128" s="218" t="s">
        <v>80</v>
      </c>
      <c r="AY128" s="16" t="s">
        <v>115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6" t="s">
        <v>78</v>
      </c>
      <c r="BK128" s="219">
        <f>ROUND(I128*H128,2)</f>
        <v>0</v>
      </c>
      <c r="BL128" s="16" t="s">
        <v>122</v>
      </c>
      <c r="BM128" s="218" t="s">
        <v>192</v>
      </c>
    </row>
    <row r="129" s="2" customFormat="1">
      <c r="A129" s="37"/>
      <c r="B129" s="38"/>
      <c r="C129" s="39"/>
      <c r="D129" s="220" t="s">
        <v>124</v>
      </c>
      <c r="E129" s="39"/>
      <c r="F129" s="221" t="s">
        <v>193</v>
      </c>
      <c r="G129" s="39"/>
      <c r="H129" s="39"/>
      <c r="I129" s="222"/>
      <c r="J129" s="39"/>
      <c r="K129" s="39"/>
      <c r="L129" s="43"/>
      <c r="M129" s="223"/>
      <c r="N129" s="22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124</v>
      </c>
      <c r="AU129" s="16" t="s">
        <v>80</v>
      </c>
    </row>
    <row r="130" s="13" customFormat="1">
      <c r="A130" s="13"/>
      <c r="B130" s="225"/>
      <c r="C130" s="226"/>
      <c r="D130" s="227" t="s">
        <v>126</v>
      </c>
      <c r="E130" s="228" t="s">
        <v>19</v>
      </c>
      <c r="F130" s="229" t="s">
        <v>194</v>
      </c>
      <c r="G130" s="226"/>
      <c r="H130" s="230">
        <v>55.200000000000003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126</v>
      </c>
      <c r="AU130" s="236" t="s">
        <v>80</v>
      </c>
      <c r="AV130" s="13" t="s">
        <v>80</v>
      </c>
      <c r="AW130" s="13" t="s">
        <v>33</v>
      </c>
      <c r="AX130" s="13" t="s">
        <v>78</v>
      </c>
      <c r="AY130" s="236" t="s">
        <v>115</v>
      </c>
    </row>
    <row r="131" s="2" customFormat="1" ht="24.15" customHeight="1">
      <c r="A131" s="37"/>
      <c r="B131" s="38"/>
      <c r="C131" s="207" t="s">
        <v>195</v>
      </c>
      <c r="D131" s="207" t="s">
        <v>117</v>
      </c>
      <c r="E131" s="208" t="s">
        <v>196</v>
      </c>
      <c r="F131" s="209" t="s">
        <v>197</v>
      </c>
      <c r="G131" s="210" t="s">
        <v>191</v>
      </c>
      <c r="H131" s="211">
        <v>55.200000000000003</v>
      </c>
      <c r="I131" s="212"/>
      <c r="J131" s="213">
        <f>ROUND(I131*H131,2)</f>
        <v>0</v>
      </c>
      <c r="K131" s="209" t="s">
        <v>121</v>
      </c>
      <c r="L131" s="43"/>
      <c r="M131" s="214" t="s">
        <v>19</v>
      </c>
      <c r="N131" s="215" t="s">
        <v>43</v>
      </c>
      <c r="O131" s="83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8" t="s">
        <v>122</v>
      </c>
      <c r="AT131" s="218" t="s">
        <v>117</v>
      </c>
      <c r="AU131" s="218" t="s">
        <v>80</v>
      </c>
      <c r="AY131" s="16" t="s">
        <v>115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6" t="s">
        <v>78</v>
      </c>
      <c r="BK131" s="219">
        <f>ROUND(I131*H131,2)</f>
        <v>0</v>
      </c>
      <c r="BL131" s="16" t="s">
        <v>122</v>
      </c>
      <c r="BM131" s="218" t="s">
        <v>198</v>
      </c>
    </row>
    <row r="132" s="2" customFormat="1">
      <c r="A132" s="37"/>
      <c r="B132" s="38"/>
      <c r="C132" s="39"/>
      <c r="D132" s="220" t="s">
        <v>124</v>
      </c>
      <c r="E132" s="39"/>
      <c r="F132" s="221" t="s">
        <v>199</v>
      </c>
      <c r="G132" s="39"/>
      <c r="H132" s="39"/>
      <c r="I132" s="222"/>
      <c r="J132" s="39"/>
      <c r="K132" s="39"/>
      <c r="L132" s="43"/>
      <c r="M132" s="223"/>
      <c r="N132" s="224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124</v>
      </c>
      <c r="AU132" s="16" t="s">
        <v>80</v>
      </c>
    </row>
    <row r="133" s="13" customFormat="1">
      <c r="A133" s="13"/>
      <c r="B133" s="225"/>
      <c r="C133" s="226"/>
      <c r="D133" s="227" t="s">
        <v>126</v>
      </c>
      <c r="E133" s="228" t="s">
        <v>19</v>
      </c>
      <c r="F133" s="229" t="s">
        <v>194</v>
      </c>
      <c r="G133" s="226"/>
      <c r="H133" s="230">
        <v>55.200000000000003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126</v>
      </c>
      <c r="AU133" s="236" t="s">
        <v>80</v>
      </c>
      <c r="AV133" s="13" t="s">
        <v>80</v>
      </c>
      <c r="AW133" s="13" t="s">
        <v>33</v>
      </c>
      <c r="AX133" s="13" t="s">
        <v>78</v>
      </c>
      <c r="AY133" s="236" t="s">
        <v>115</v>
      </c>
    </row>
    <row r="134" s="2" customFormat="1" ht="24.15" customHeight="1">
      <c r="A134" s="37"/>
      <c r="B134" s="38"/>
      <c r="C134" s="207" t="s">
        <v>8</v>
      </c>
      <c r="D134" s="207" t="s">
        <v>117</v>
      </c>
      <c r="E134" s="208" t="s">
        <v>200</v>
      </c>
      <c r="F134" s="209" t="s">
        <v>201</v>
      </c>
      <c r="G134" s="210" t="s">
        <v>191</v>
      </c>
      <c r="H134" s="211">
        <v>30</v>
      </c>
      <c r="I134" s="212"/>
      <c r="J134" s="213">
        <f>ROUND(I134*H134,2)</f>
        <v>0</v>
      </c>
      <c r="K134" s="209" t="s">
        <v>121</v>
      </c>
      <c r="L134" s="43"/>
      <c r="M134" s="214" t="s">
        <v>19</v>
      </c>
      <c r="N134" s="215" t="s">
        <v>43</v>
      </c>
      <c r="O134" s="83"/>
      <c r="P134" s="216">
        <f>O134*H134</f>
        <v>0</v>
      </c>
      <c r="Q134" s="216">
        <v>0.00084999999999999995</v>
      </c>
      <c r="R134" s="216">
        <f>Q134*H134</f>
        <v>0.025499999999999998</v>
      </c>
      <c r="S134" s="216">
        <v>0</v>
      </c>
      <c r="T134" s="21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8" t="s">
        <v>122</v>
      </c>
      <c r="AT134" s="218" t="s">
        <v>117</v>
      </c>
      <c r="AU134" s="218" t="s">
        <v>80</v>
      </c>
      <c r="AY134" s="16" t="s">
        <v>115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6" t="s">
        <v>78</v>
      </c>
      <c r="BK134" s="219">
        <f>ROUND(I134*H134,2)</f>
        <v>0</v>
      </c>
      <c r="BL134" s="16" t="s">
        <v>122</v>
      </c>
      <c r="BM134" s="218" t="s">
        <v>202</v>
      </c>
    </row>
    <row r="135" s="2" customFormat="1">
      <c r="A135" s="37"/>
      <c r="B135" s="38"/>
      <c r="C135" s="39"/>
      <c r="D135" s="220" t="s">
        <v>124</v>
      </c>
      <c r="E135" s="39"/>
      <c r="F135" s="221" t="s">
        <v>203</v>
      </c>
      <c r="G135" s="39"/>
      <c r="H135" s="39"/>
      <c r="I135" s="222"/>
      <c r="J135" s="39"/>
      <c r="K135" s="39"/>
      <c r="L135" s="43"/>
      <c r="M135" s="223"/>
      <c r="N135" s="224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124</v>
      </c>
      <c r="AU135" s="16" t="s">
        <v>80</v>
      </c>
    </row>
    <row r="136" s="13" customFormat="1">
      <c r="A136" s="13"/>
      <c r="B136" s="225"/>
      <c r="C136" s="226"/>
      <c r="D136" s="227" t="s">
        <v>126</v>
      </c>
      <c r="E136" s="228" t="s">
        <v>19</v>
      </c>
      <c r="F136" s="229" t="s">
        <v>204</v>
      </c>
      <c r="G136" s="226"/>
      <c r="H136" s="230">
        <v>30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126</v>
      </c>
      <c r="AU136" s="236" t="s">
        <v>80</v>
      </c>
      <c r="AV136" s="13" t="s">
        <v>80</v>
      </c>
      <c r="AW136" s="13" t="s">
        <v>33</v>
      </c>
      <c r="AX136" s="13" t="s">
        <v>78</v>
      </c>
      <c r="AY136" s="236" t="s">
        <v>115</v>
      </c>
    </row>
    <row r="137" s="2" customFormat="1" ht="24.15" customHeight="1">
      <c r="A137" s="37"/>
      <c r="B137" s="38"/>
      <c r="C137" s="207" t="s">
        <v>205</v>
      </c>
      <c r="D137" s="207" t="s">
        <v>117</v>
      </c>
      <c r="E137" s="208" t="s">
        <v>206</v>
      </c>
      <c r="F137" s="209" t="s">
        <v>207</v>
      </c>
      <c r="G137" s="210" t="s">
        <v>191</v>
      </c>
      <c r="H137" s="211">
        <v>30</v>
      </c>
      <c r="I137" s="212"/>
      <c r="J137" s="213">
        <f>ROUND(I137*H137,2)</f>
        <v>0</v>
      </c>
      <c r="K137" s="209" t="s">
        <v>121</v>
      </c>
      <c r="L137" s="43"/>
      <c r="M137" s="214" t="s">
        <v>19</v>
      </c>
      <c r="N137" s="215" t="s">
        <v>43</v>
      </c>
      <c r="O137" s="83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8" t="s">
        <v>122</v>
      </c>
      <c r="AT137" s="218" t="s">
        <v>117</v>
      </c>
      <c r="AU137" s="218" t="s">
        <v>80</v>
      </c>
      <c r="AY137" s="16" t="s">
        <v>115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6" t="s">
        <v>78</v>
      </c>
      <c r="BK137" s="219">
        <f>ROUND(I137*H137,2)</f>
        <v>0</v>
      </c>
      <c r="BL137" s="16" t="s">
        <v>122</v>
      </c>
      <c r="BM137" s="218" t="s">
        <v>208</v>
      </c>
    </row>
    <row r="138" s="2" customFormat="1">
      <c r="A138" s="37"/>
      <c r="B138" s="38"/>
      <c r="C138" s="39"/>
      <c r="D138" s="220" t="s">
        <v>124</v>
      </c>
      <c r="E138" s="39"/>
      <c r="F138" s="221" t="s">
        <v>209</v>
      </c>
      <c r="G138" s="39"/>
      <c r="H138" s="39"/>
      <c r="I138" s="222"/>
      <c r="J138" s="39"/>
      <c r="K138" s="39"/>
      <c r="L138" s="43"/>
      <c r="M138" s="223"/>
      <c r="N138" s="224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124</v>
      </c>
      <c r="AU138" s="16" t="s">
        <v>80</v>
      </c>
    </row>
    <row r="139" s="13" customFormat="1">
      <c r="A139" s="13"/>
      <c r="B139" s="225"/>
      <c r="C139" s="226"/>
      <c r="D139" s="227" t="s">
        <v>126</v>
      </c>
      <c r="E139" s="228" t="s">
        <v>19</v>
      </c>
      <c r="F139" s="229" t="s">
        <v>204</v>
      </c>
      <c r="G139" s="226"/>
      <c r="H139" s="230">
        <v>30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126</v>
      </c>
      <c r="AU139" s="236" t="s">
        <v>80</v>
      </c>
      <c r="AV139" s="13" t="s">
        <v>80</v>
      </c>
      <c r="AW139" s="13" t="s">
        <v>33</v>
      </c>
      <c r="AX139" s="13" t="s">
        <v>78</v>
      </c>
      <c r="AY139" s="236" t="s">
        <v>115</v>
      </c>
    </row>
    <row r="140" s="12" customFormat="1" ht="22.8" customHeight="1">
      <c r="A140" s="12"/>
      <c r="B140" s="191"/>
      <c r="C140" s="192"/>
      <c r="D140" s="193" t="s">
        <v>71</v>
      </c>
      <c r="E140" s="205" t="s">
        <v>133</v>
      </c>
      <c r="F140" s="205" t="s">
        <v>210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SUM(P141:P145)</f>
        <v>0</v>
      </c>
      <c r="Q140" s="199"/>
      <c r="R140" s="200">
        <f>SUM(R141:R145)</f>
        <v>0.26400000000000001</v>
      </c>
      <c r="S140" s="199"/>
      <c r="T140" s="201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78</v>
      </c>
      <c r="AT140" s="203" t="s">
        <v>71</v>
      </c>
      <c r="AU140" s="203" t="s">
        <v>78</v>
      </c>
      <c r="AY140" s="202" t="s">
        <v>115</v>
      </c>
      <c r="BK140" s="204">
        <f>SUM(BK141:BK145)</f>
        <v>0</v>
      </c>
    </row>
    <row r="141" s="2" customFormat="1" ht="16.5" customHeight="1">
      <c r="A141" s="37"/>
      <c r="B141" s="38"/>
      <c r="C141" s="207" t="s">
        <v>211</v>
      </c>
      <c r="D141" s="207" t="s">
        <v>117</v>
      </c>
      <c r="E141" s="208" t="s">
        <v>212</v>
      </c>
      <c r="F141" s="209" t="s">
        <v>213</v>
      </c>
      <c r="G141" s="210" t="s">
        <v>214</v>
      </c>
      <c r="H141" s="211">
        <v>1</v>
      </c>
      <c r="I141" s="212"/>
      <c r="J141" s="213">
        <f>ROUND(I141*H141,2)</f>
        <v>0</v>
      </c>
      <c r="K141" s="209" t="s">
        <v>121</v>
      </c>
      <c r="L141" s="43"/>
      <c r="M141" s="214" t="s">
        <v>19</v>
      </c>
      <c r="N141" s="215" t="s">
        <v>43</v>
      </c>
      <c r="O141" s="83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8" t="s">
        <v>122</v>
      </c>
      <c r="AT141" s="218" t="s">
        <v>117</v>
      </c>
      <c r="AU141" s="218" t="s">
        <v>80</v>
      </c>
      <c r="AY141" s="16" t="s">
        <v>115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6" t="s">
        <v>78</v>
      </c>
      <c r="BK141" s="219">
        <f>ROUND(I141*H141,2)</f>
        <v>0</v>
      </c>
      <c r="BL141" s="16" t="s">
        <v>122</v>
      </c>
      <c r="BM141" s="218" t="s">
        <v>215</v>
      </c>
    </row>
    <row r="142" s="2" customFormat="1">
      <c r="A142" s="37"/>
      <c r="B142" s="38"/>
      <c r="C142" s="39"/>
      <c r="D142" s="220" t="s">
        <v>124</v>
      </c>
      <c r="E142" s="39"/>
      <c r="F142" s="221" t="s">
        <v>216</v>
      </c>
      <c r="G142" s="39"/>
      <c r="H142" s="39"/>
      <c r="I142" s="222"/>
      <c r="J142" s="39"/>
      <c r="K142" s="39"/>
      <c r="L142" s="43"/>
      <c r="M142" s="223"/>
      <c r="N142" s="224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80</v>
      </c>
    </row>
    <row r="143" s="13" customFormat="1">
      <c r="A143" s="13"/>
      <c r="B143" s="225"/>
      <c r="C143" s="226"/>
      <c r="D143" s="227" t="s">
        <v>126</v>
      </c>
      <c r="E143" s="228" t="s">
        <v>19</v>
      </c>
      <c r="F143" s="229" t="s">
        <v>78</v>
      </c>
      <c r="G143" s="226"/>
      <c r="H143" s="230">
        <v>1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126</v>
      </c>
      <c r="AU143" s="236" t="s">
        <v>80</v>
      </c>
      <c r="AV143" s="13" t="s">
        <v>80</v>
      </c>
      <c r="AW143" s="13" t="s">
        <v>33</v>
      </c>
      <c r="AX143" s="13" t="s">
        <v>78</v>
      </c>
      <c r="AY143" s="236" t="s">
        <v>115</v>
      </c>
    </row>
    <row r="144" s="2" customFormat="1" ht="16.5" customHeight="1">
      <c r="A144" s="37"/>
      <c r="B144" s="38"/>
      <c r="C144" s="237" t="s">
        <v>217</v>
      </c>
      <c r="D144" s="237" t="s">
        <v>172</v>
      </c>
      <c r="E144" s="238" t="s">
        <v>218</v>
      </c>
      <c r="F144" s="239" t="s">
        <v>219</v>
      </c>
      <c r="G144" s="240" t="s">
        <v>214</v>
      </c>
      <c r="H144" s="241">
        <v>1</v>
      </c>
      <c r="I144" s="242"/>
      <c r="J144" s="243">
        <f>ROUND(I144*H144,2)</f>
        <v>0</v>
      </c>
      <c r="K144" s="239" t="s">
        <v>121</v>
      </c>
      <c r="L144" s="244"/>
      <c r="M144" s="245" t="s">
        <v>19</v>
      </c>
      <c r="N144" s="246" t="s">
        <v>43</v>
      </c>
      <c r="O144" s="83"/>
      <c r="P144" s="216">
        <f>O144*H144</f>
        <v>0</v>
      </c>
      <c r="Q144" s="216">
        <v>0.26400000000000001</v>
      </c>
      <c r="R144" s="216">
        <f>Q144*H144</f>
        <v>0.26400000000000001</v>
      </c>
      <c r="S144" s="216">
        <v>0</v>
      </c>
      <c r="T144" s="21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8" t="s">
        <v>160</v>
      </c>
      <c r="AT144" s="218" t="s">
        <v>172</v>
      </c>
      <c r="AU144" s="218" t="s">
        <v>80</v>
      </c>
      <c r="AY144" s="16" t="s">
        <v>115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6" t="s">
        <v>78</v>
      </c>
      <c r="BK144" s="219">
        <f>ROUND(I144*H144,2)</f>
        <v>0</v>
      </c>
      <c r="BL144" s="16" t="s">
        <v>122</v>
      </c>
      <c r="BM144" s="218" t="s">
        <v>220</v>
      </c>
    </row>
    <row r="145" s="13" customFormat="1">
      <c r="A145" s="13"/>
      <c r="B145" s="225"/>
      <c r="C145" s="226"/>
      <c r="D145" s="227" t="s">
        <v>126</v>
      </c>
      <c r="E145" s="228" t="s">
        <v>19</v>
      </c>
      <c r="F145" s="229" t="s">
        <v>78</v>
      </c>
      <c r="G145" s="226"/>
      <c r="H145" s="230">
        <v>1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126</v>
      </c>
      <c r="AU145" s="236" t="s">
        <v>80</v>
      </c>
      <c r="AV145" s="13" t="s">
        <v>80</v>
      </c>
      <c r="AW145" s="13" t="s">
        <v>33</v>
      </c>
      <c r="AX145" s="13" t="s">
        <v>78</v>
      </c>
      <c r="AY145" s="236" t="s">
        <v>115</v>
      </c>
    </row>
    <row r="146" s="12" customFormat="1" ht="22.8" customHeight="1">
      <c r="A146" s="12"/>
      <c r="B146" s="191"/>
      <c r="C146" s="192"/>
      <c r="D146" s="193" t="s">
        <v>71</v>
      </c>
      <c r="E146" s="205" t="s">
        <v>122</v>
      </c>
      <c r="F146" s="205" t="s">
        <v>221</v>
      </c>
      <c r="G146" s="192"/>
      <c r="H146" s="192"/>
      <c r="I146" s="195"/>
      <c r="J146" s="206">
        <f>BK146</f>
        <v>0</v>
      </c>
      <c r="K146" s="192"/>
      <c r="L146" s="197"/>
      <c r="M146" s="198"/>
      <c r="N146" s="199"/>
      <c r="O146" s="199"/>
      <c r="P146" s="200">
        <f>SUM(P147:P152)</f>
        <v>0</v>
      </c>
      <c r="Q146" s="199"/>
      <c r="R146" s="200">
        <f>SUM(R147:R152)</f>
        <v>0</v>
      </c>
      <c r="S146" s="199"/>
      <c r="T146" s="201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78</v>
      </c>
      <c r="AT146" s="203" t="s">
        <v>71</v>
      </c>
      <c r="AU146" s="203" t="s">
        <v>78</v>
      </c>
      <c r="AY146" s="202" t="s">
        <v>115</v>
      </c>
      <c r="BK146" s="204">
        <f>SUM(BK147:BK152)</f>
        <v>0</v>
      </c>
    </row>
    <row r="147" s="2" customFormat="1" ht="16.5" customHeight="1">
      <c r="A147" s="37"/>
      <c r="B147" s="38"/>
      <c r="C147" s="207" t="s">
        <v>222</v>
      </c>
      <c r="D147" s="207" t="s">
        <v>117</v>
      </c>
      <c r="E147" s="208" t="s">
        <v>223</v>
      </c>
      <c r="F147" s="209" t="s">
        <v>224</v>
      </c>
      <c r="G147" s="210" t="s">
        <v>120</v>
      </c>
      <c r="H147" s="211">
        <v>1.44</v>
      </c>
      <c r="I147" s="212"/>
      <c r="J147" s="213">
        <f>ROUND(I147*H147,2)</f>
        <v>0</v>
      </c>
      <c r="K147" s="209" t="s">
        <v>121</v>
      </c>
      <c r="L147" s="43"/>
      <c r="M147" s="214" t="s">
        <v>19</v>
      </c>
      <c r="N147" s="215" t="s">
        <v>43</v>
      </c>
      <c r="O147" s="83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8" t="s">
        <v>122</v>
      </c>
      <c r="AT147" s="218" t="s">
        <v>117</v>
      </c>
      <c r="AU147" s="218" t="s">
        <v>80</v>
      </c>
      <c r="AY147" s="16" t="s">
        <v>115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6" t="s">
        <v>78</v>
      </c>
      <c r="BK147" s="219">
        <f>ROUND(I147*H147,2)</f>
        <v>0</v>
      </c>
      <c r="BL147" s="16" t="s">
        <v>122</v>
      </c>
      <c r="BM147" s="218" t="s">
        <v>225</v>
      </c>
    </row>
    <row r="148" s="2" customFormat="1">
      <c r="A148" s="37"/>
      <c r="B148" s="38"/>
      <c r="C148" s="39"/>
      <c r="D148" s="220" t="s">
        <v>124</v>
      </c>
      <c r="E148" s="39"/>
      <c r="F148" s="221" t="s">
        <v>226</v>
      </c>
      <c r="G148" s="39"/>
      <c r="H148" s="39"/>
      <c r="I148" s="222"/>
      <c r="J148" s="39"/>
      <c r="K148" s="39"/>
      <c r="L148" s="43"/>
      <c r="M148" s="223"/>
      <c r="N148" s="224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124</v>
      </c>
      <c r="AU148" s="16" t="s">
        <v>80</v>
      </c>
    </row>
    <row r="149" s="13" customFormat="1">
      <c r="A149" s="13"/>
      <c r="B149" s="225"/>
      <c r="C149" s="226"/>
      <c r="D149" s="227" t="s">
        <v>126</v>
      </c>
      <c r="E149" s="228" t="s">
        <v>19</v>
      </c>
      <c r="F149" s="229" t="s">
        <v>227</v>
      </c>
      <c r="G149" s="226"/>
      <c r="H149" s="230">
        <v>1.44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126</v>
      </c>
      <c r="AU149" s="236" t="s">
        <v>80</v>
      </c>
      <c r="AV149" s="13" t="s">
        <v>80</v>
      </c>
      <c r="AW149" s="13" t="s">
        <v>33</v>
      </c>
      <c r="AX149" s="13" t="s">
        <v>78</v>
      </c>
      <c r="AY149" s="236" t="s">
        <v>115</v>
      </c>
    </row>
    <row r="150" s="2" customFormat="1" ht="24.15" customHeight="1">
      <c r="A150" s="37"/>
      <c r="B150" s="38"/>
      <c r="C150" s="207" t="s">
        <v>228</v>
      </c>
      <c r="D150" s="207" t="s">
        <v>117</v>
      </c>
      <c r="E150" s="208" t="s">
        <v>229</v>
      </c>
      <c r="F150" s="209" t="s">
        <v>230</v>
      </c>
      <c r="G150" s="210" t="s">
        <v>120</v>
      </c>
      <c r="H150" s="211">
        <v>0.93799999999999994</v>
      </c>
      <c r="I150" s="212"/>
      <c r="J150" s="213">
        <f>ROUND(I150*H150,2)</f>
        <v>0</v>
      </c>
      <c r="K150" s="209" t="s">
        <v>121</v>
      </c>
      <c r="L150" s="43"/>
      <c r="M150" s="214" t="s">
        <v>19</v>
      </c>
      <c r="N150" s="215" t="s">
        <v>43</v>
      </c>
      <c r="O150" s="83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8" t="s">
        <v>122</v>
      </c>
      <c r="AT150" s="218" t="s">
        <v>117</v>
      </c>
      <c r="AU150" s="218" t="s">
        <v>80</v>
      </c>
      <c r="AY150" s="16" t="s">
        <v>115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6" t="s">
        <v>78</v>
      </c>
      <c r="BK150" s="219">
        <f>ROUND(I150*H150,2)</f>
        <v>0</v>
      </c>
      <c r="BL150" s="16" t="s">
        <v>122</v>
      </c>
      <c r="BM150" s="218" t="s">
        <v>231</v>
      </c>
    </row>
    <row r="151" s="2" customFormat="1">
      <c r="A151" s="37"/>
      <c r="B151" s="38"/>
      <c r="C151" s="39"/>
      <c r="D151" s="220" t="s">
        <v>124</v>
      </c>
      <c r="E151" s="39"/>
      <c r="F151" s="221" t="s">
        <v>232</v>
      </c>
      <c r="G151" s="39"/>
      <c r="H151" s="39"/>
      <c r="I151" s="222"/>
      <c r="J151" s="39"/>
      <c r="K151" s="39"/>
      <c r="L151" s="43"/>
      <c r="M151" s="223"/>
      <c r="N151" s="224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124</v>
      </c>
      <c r="AU151" s="16" t="s">
        <v>80</v>
      </c>
    </row>
    <row r="152" s="13" customFormat="1">
      <c r="A152" s="13"/>
      <c r="B152" s="225"/>
      <c r="C152" s="226"/>
      <c r="D152" s="227" t="s">
        <v>126</v>
      </c>
      <c r="E152" s="228" t="s">
        <v>19</v>
      </c>
      <c r="F152" s="229" t="s">
        <v>233</v>
      </c>
      <c r="G152" s="226"/>
      <c r="H152" s="230">
        <v>0.93799999999999994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126</v>
      </c>
      <c r="AU152" s="236" t="s">
        <v>80</v>
      </c>
      <c r="AV152" s="13" t="s">
        <v>80</v>
      </c>
      <c r="AW152" s="13" t="s">
        <v>33</v>
      </c>
      <c r="AX152" s="13" t="s">
        <v>78</v>
      </c>
      <c r="AY152" s="236" t="s">
        <v>115</v>
      </c>
    </row>
    <row r="153" s="12" customFormat="1" ht="22.8" customHeight="1">
      <c r="A153" s="12"/>
      <c r="B153" s="191"/>
      <c r="C153" s="192"/>
      <c r="D153" s="193" t="s">
        <v>71</v>
      </c>
      <c r="E153" s="205" t="s">
        <v>160</v>
      </c>
      <c r="F153" s="205" t="s">
        <v>234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SUM(P154:P185)</f>
        <v>0</v>
      </c>
      <c r="Q153" s="199"/>
      <c r="R153" s="200">
        <f>SUM(R154:R185)</f>
        <v>4.1688499999999999</v>
      </c>
      <c r="S153" s="199"/>
      <c r="T153" s="201">
        <f>SUM(T154:T185)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78</v>
      </c>
      <c r="AT153" s="203" t="s">
        <v>71</v>
      </c>
      <c r="AU153" s="203" t="s">
        <v>78</v>
      </c>
      <c r="AY153" s="202" t="s">
        <v>115</v>
      </c>
      <c r="BK153" s="204">
        <f>SUM(BK154:BK185)</f>
        <v>0</v>
      </c>
    </row>
    <row r="154" s="2" customFormat="1" ht="24.15" customHeight="1">
      <c r="A154" s="37"/>
      <c r="B154" s="38"/>
      <c r="C154" s="207" t="s">
        <v>7</v>
      </c>
      <c r="D154" s="207" t="s">
        <v>117</v>
      </c>
      <c r="E154" s="208" t="s">
        <v>235</v>
      </c>
      <c r="F154" s="209" t="s">
        <v>236</v>
      </c>
      <c r="G154" s="210" t="s">
        <v>237</v>
      </c>
      <c r="H154" s="211">
        <v>12</v>
      </c>
      <c r="I154" s="212"/>
      <c r="J154" s="213">
        <f>ROUND(I154*H154,2)</f>
        <v>0</v>
      </c>
      <c r="K154" s="209" t="s">
        <v>121</v>
      </c>
      <c r="L154" s="43"/>
      <c r="M154" s="214" t="s">
        <v>19</v>
      </c>
      <c r="N154" s="215" t="s">
        <v>43</v>
      </c>
      <c r="O154" s="83"/>
      <c r="P154" s="216">
        <f>O154*H154</f>
        <v>0</v>
      </c>
      <c r="Q154" s="216">
        <v>0.0027599999999999999</v>
      </c>
      <c r="R154" s="216">
        <f>Q154*H154</f>
        <v>0.033119999999999997</v>
      </c>
      <c r="S154" s="216">
        <v>0</v>
      </c>
      <c r="T154" s="21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8" t="s">
        <v>122</v>
      </c>
      <c r="AT154" s="218" t="s">
        <v>117</v>
      </c>
      <c r="AU154" s="218" t="s">
        <v>80</v>
      </c>
      <c r="AY154" s="16" t="s">
        <v>115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6" t="s">
        <v>78</v>
      </c>
      <c r="BK154" s="219">
        <f>ROUND(I154*H154,2)</f>
        <v>0</v>
      </c>
      <c r="BL154" s="16" t="s">
        <v>122</v>
      </c>
      <c r="BM154" s="218" t="s">
        <v>238</v>
      </c>
    </row>
    <row r="155" s="2" customFormat="1">
      <c r="A155" s="37"/>
      <c r="B155" s="38"/>
      <c r="C155" s="39"/>
      <c r="D155" s="220" t="s">
        <v>124</v>
      </c>
      <c r="E155" s="39"/>
      <c r="F155" s="221" t="s">
        <v>239</v>
      </c>
      <c r="G155" s="39"/>
      <c r="H155" s="39"/>
      <c r="I155" s="222"/>
      <c r="J155" s="39"/>
      <c r="K155" s="39"/>
      <c r="L155" s="43"/>
      <c r="M155" s="223"/>
      <c r="N155" s="224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80</v>
      </c>
    </row>
    <row r="156" s="13" customFormat="1">
      <c r="A156" s="13"/>
      <c r="B156" s="225"/>
      <c r="C156" s="226"/>
      <c r="D156" s="227" t="s">
        <v>126</v>
      </c>
      <c r="E156" s="228" t="s">
        <v>19</v>
      </c>
      <c r="F156" s="229" t="s">
        <v>183</v>
      </c>
      <c r="G156" s="226"/>
      <c r="H156" s="230">
        <v>12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126</v>
      </c>
      <c r="AU156" s="236" t="s">
        <v>80</v>
      </c>
      <c r="AV156" s="13" t="s">
        <v>80</v>
      </c>
      <c r="AW156" s="13" t="s">
        <v>33</v>
      </c>
      <c r="AX156" s="13" t="s">
        <v>78</v>
      </c>
      <c r="AY156" s="236" t="s">
        <v>115</v>
      </c>
    </row>
    <row r="157" s="2" customFormat="1" ht="16.5" customHeight="1">
      <c r="A157" s="37"/>
      <c r="B157" s="38"/>
      <c r="C157" s="207" t="s">
        <v>240</v>
      </c>
      <c r="D157" s="207" t="s">
        <v>117</v>
      </c>
      <c r="E157" s="208" t="s">
        <v>241</v>
      </c>
      <c r="F157" s="209" t="s">
        <v>242</v>
      </c>
      <c r="G157" s="210" t="s">
        <v>214</v>
      </c>
      <c r="H157" s="211">
        <v>1</v>
      </c>
      <c r="I157" s="212"/>
      <c r="J157" s="213">
        <f>ROUND(I157*H157,2)</f>
        <v>0</v>
      </c>
      <c r="K157" s="209" t="s">
        <v>121</v>
      </c>
      <c r="L157" s="43"/>
      <c r="M157" s="214" t="s">
        <v>19</v>
      </c>
      <c r="N157" s="215" t="s">
        <v>43</v>
      </c>
      <c r="O157" s="83"/>
      <c r="P157" s="216">
        <f>O157*H157</f>
        <v>0</v>
      </c>
      <c r="Q157" s="216">
        <v>1.92726</v>
      </c>
      <c r="R157" s="216">
        <f>Q157*H157</f>
        <v>1.92726</v>
      </c>
      <c r="S157" s="216">
        <v>0</v>
      </c>
      <c r="T157" s="21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8" t="s">
        <v>122</v>
      </c>
      <c r="AT157" s="218" t="s">
        <v>117</v>
      </c>
      <c r="AU157" s="218" t="s">
        <v>80</v>
      </c>
      <c r="AY157" s="16" t="s">
        <v>115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6" t="s">
        <v>78</v>
      </c>
      <c r="BK157" s="219">
        <f>ROUND(I157*H157,2)</f>
        <v>0</v>
      </c>
      <c r="BL157" s="16" t="s">
        <v>122</v>
      </c>
      <c r="BM157" s="218" t="s">
        <v>243</v>
      </c>
    </row>
    <row r="158" s="2" customFormat="1">
      <c r="A158" s="37"/>
      <c r="B158" s="38"/>
      <c r="C158" s="39"/>
      <c r="D158" s="220" t="s">
        <v>124</v>
      </c>
      <c r="E158" s="39"/>
      <c r="F158" s="221" t="s">
        <v>244</v>
      </c>
      <c r="G158" s="39"/>
      <c r="H158" s="39"/>
      <c r="I158" s="222"/>
      <c r="J158" s="39"/>
      <c r="K158" s="39"/>
      <c r="L158" s="43"/>
      <c r="M158" s="223"/>
      <c r="N158" s="224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124</v>
      </c>
      <c r="AU158" s="16" t="s">
        <v>80</v>
      </c>
    </row>
    <row r="159" s="13" customFormat="1">
      <c r="A159" s="13"/>
      <c r="B159" s="225"/>
      <c r="C159" s="226"/>
      <c r="D159" s="227" t="s">
        <v>126</v>
      </c>
      <c r="E159" s="228" t="s">
        <v>19</v>
      </c>
      <c r="F159" s="229" t="s">
        <v>78</v>
      </c>
      <c r="G159" s="226"/>
      <c r="H159" s="230">
        <v>1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126</v>
      </c>
      <c r="AU159" s="236" t="s">
        <v>80</v>
      </c>
      <c r="AV159" s="13" t="s">
        <v>80</v>
      </c>
      <c r="AW159" s="13" t="s">
        <v>33</v>
      </c>
      <c r="AX159" s="13" t="s">
        <v>78</v>
      </c>
      <c r="AY159" s="236" t="s">
        <v>115</v>
      </c>
    </row>
    <row r="160" s="2" customFormat="1" ht="16.5" customHeight="1">
      <c r="A160" s="37"/>
      <c r="B160" s="38"/>
      <c r="C160" s="237" t="s">
        <v>245</v>
      </c>
      <c r="D160" s="237" t="s">
        <v>172</v>
      </c>
      <c r="E160" s="238" t="s">
        <v>246</v>
      </c>
      <c r="F160" s="239" t="s">
        <v>247</v>
      </c>
      <c r="G160" s="240" t="s">
        <v>214</v>
      </c>
      <c r="H160" s="241">
        <v>1</v>
      </c>
      <c r="I160" s="242"/>
      <c r="J160" s="243">
        <f>ROUND(I160*H160,2)</f>
        <v>0</v>
      </c>
      <c r="K160" s="239" t="s">
        <v>121</v>
      </c>
      <c r="L160" s="244"/>
      <c r="M160" s="245" t="s">
        <v>19</v>
      </c>
      <c r="N160" s="246" t="s">
        <v>43</v>
      </c>
      <c r="O160" s="83"/>
      <c r="P160" s="216">
        <f>O160*H160</f>
        <v>0</v>
      </c>
      <c r="Q160" s="216">
        <v>0.73999999999999999</v>
      </c>
      <c r="R160" s="216">
        <f>Q160*H160</f>
        <v>0.73999999999999999</v>
      </c>
      <c r="S160" s="216">
        <v>0</v>
      </c>
      <c r="T160" s="21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8" t="s">
        <v>160</v>
      </c>
      <c r="AT160" s="218" t="s">
        <v>172</v>
      </c>
      <c r="AU160" s="218" t="s">
        <v>80</v>
      </c>
      <c r="AY160" s="16" t="s">
        <v>115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6" t="s">
        <v>78</v>
      </c>
      <c r="BK160" s="219">
        <f>ROUND(I160*H160,2)</f>
        <v>0</v>
      </c>
      <c r="BL160" s="16" t="s">
        <v>122</v>
      </c>
      <c r="BM160" s="218" t="s">
        <v>248</v>
      </c>
    </row>
    <row r="161" s="13" customFormat="1">
      <c r="A161" s="13"/>
      <c r="B161" s="225"/>
      <c r="C161" s="226"/>
      <c r="D161" s="227" t="s">
        <v>126</v>
      </c>
      <c r="E161" s="228" t="s">
        <v>19</v>
      </c>
      <c r="F161" s="229" t="s">
        <v>78</v>
      </c>
      <c r="G161" s="226"/>
      <c r="H161" s="230">
        <v>1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126</v>
      </c>
      <c r="AU161" s="236" t="s">
        <v>80</v>
      </c>
      <c r="AV161" s="13" t="s">
        <v>80</v>
      </c>
      <c r="AW161" s="13" t="s">
        <v>33</v>
      </c>
      <c r="AX161" s="13" t="s">
        <v>78</v>
      </c>
      <c r="AY161" s="236" t="s">
        <v>115</v>
      </c>
    </row>
    <row r="162" s="2" customFormat="1" ht="16.5" customHeight="1">
      <c r="A162" s="37"/>
      <c r="B162" s="38"/>
      <c r="C162" s="237" t="s">
        <v>249</v>
      </c>
      <c r="D162" s="237" t="s">
        <v>172</v>
      </c>
      <c r="E162" s="238" t="s">
        <v>250</v>
      </c>
      <c r="F162" s="239" t="s">
        <v>251</v>
      </c>
      <c r="G162" s="240" t="s">
        <v>214</v>
      </c>
      <c r="H162" s="241">
        <v>1</v>
      </c>
      <c r="I162" s="242"/>
      <c r="J162" s="243">
        <f>ROUND(I162*H162,2)</f>
        <v>0</v>
      </c>
      <c r="K162" s="239" t="s">
        <v>121</v>
      </c>
      <c r="L162" s="244"/>
      <c r="M162" s="245" t="s">
        <v>19</v>
      </c>
      <c r="N162" s="246" t="s">
        <v>43</v>
      </c>
      <c r="O162" s="83"/>
      <c r="P162" s="216">
        <f>O162*H162</f>
        <v>0</v>
      </c>
      <c r="Q162" s="216">
        <v>0.18099999999999999</v>
      </c>
      <c r="R162" s="216">
        <f>Q162*H162</f>
        <v>0.18099999999999999</v>
      </c>
      <c r="S162" s="216">
        <v>0</v>
      </c>
      <c r="T162" s="21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8" t="s">
        <v>160</v>
      </c>
      <c r="AT162" s="218" t="s">
        <v>172</v>
      </c>
      <c r="AU162" s="218" t="s">
        <v>80</v>
      </c>
      <c r="AY162" s="16" t="s">
        <v>115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6" t="s">
        <v>78</v>
      </c>
      <c r="BK162" s="219">
        <f>ROUND(I162*H162,2)</f>
        <v>0</v>
      </c>
      <c r="BL162" s="16" t="s">
        <v>122</v>
      </c>
      <c r="BM162" s="218" t="s">
        <v>252</v>
      </c>
    </row>
    <row r="163" s="13" customFormat="1">
      <c r="A163" s="13"/>
      <c r="B163" s="225"/>
      <c r="C163" s="226"/>
      <c r="D163" s="227" t="s">
        <v>126</v>
      </c>
      <c r="E163" s="228" t="s">
        <v>19</v>
      </c>
      <c r="F163" s="229" t="s">
        <v>78</v>
      </c>
      <c r="G163" s="226"/>
      <c r="H163" s="230">
        <v>1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126</v>
      </c>
      <c r="AU163" s="236" t="s">
        <v>80</v>
      </c>
      <c r="AV163" s="13" t="s">
        <v>80</v>
      </c>
      <c r="AW163" s="13" t="s">
        <v>33</v>
      </c>
      <c r="AX163" s="13" t="s">
        <v>78</v>
      </c>
      <c r="AY163" s="236" t="s">
        <v>115</v>
      </c>
    </row>
    <row r="164" s="2" customFormat="1" ht="16.5" customHeight="1">
      <c r="A164" s="37"/>
      <c r="B164" s="38"/>
      <c r="C164" s="237" t="s">
        <v>253</v>
      </c>
      <c r="D164" s="237" t="s">
        <v>172</v>
      </c>
      <c r="E164" s="238" t="s">
        <v>254</v>
      </c>
      <c r="F164" s="239" t="s">
        <v>255</v>
      </c>
      <c r="G164" s="240" t="s">
        <v>214</v>
      </c>
      <c r="H164" s="241">
        <v>1</v>
      </c>
      <c r="I164" s="242"/>
      <c r="J164" s="243">
        <f>ROUND(I164*H164,2)</f>
        <v>0</v>
      </c>
      <c r="K164" s="239" t="s">
        <v>121</v>
      </c>
      <c r="L164" s="244"/>
      <c r="M164" s="245" t="s">
        <v>19</v>
      </c>
      <c r="N164" s="246" t="s">
        <v>43</v>
      </c>
      <c r="O164" s="83"/>
      <c r="P164" s="216">
        <f>O164*H164</f>
        <v>0</v>
      </c>
      <c r="Q164" s="216">
        <v>0.032000000000000001</v>
      </c>
      <c r="R164" s="216">
        <f>Q164*H164</f>
        <v>0.032000000000000001</v>
      </c>
      <c r="S164" s="216">
        <v>0</v>
      </c>
      <c r="T164" s="21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8" t="s">
        <v>160</v>
      </c>
      <c r="AT164" s="218" t="s">
        <v>172</v>
      </c>
      <c r="AU164" s="218" t="s">
        <v>80</v>
      </c>
      <c r="AY164" s="16" t="s">
        <v>115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6" t="s">
        <v>78</v>
      </c>
      <c r="BK164" s="219">
        <f>ROUND(I164*H164,2)</f>
        <v>0</v>
      </c>
      <c r="BL164" s="16" t="s">
        <v>122</v>
      </c>
      <c r="BM164" s="218" t="s">
        <v>256</v>
      </c>
    </row>
    <row r="165" s="13" customFormat="1">
      <c r="A165" s="13"/>
      <c r="B165" s="225"/>
      <c r="C165" s="226"/>
      <c r="D165" s="227" t="s">
        <v>126</v>
      </c>
      <c r="E165" s="228" t="s">
        <v>19</v>
      </c>
      <c r="F165" s="229" t="s">
        <v>78</v>
      </c>
      <c r="G165" s="226"/>
      <c r="H165" s="230">
        <v>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126</v>
      </c>
      <c r="AU165" s="236" t="s">
        <v>80</v>
      </c>
      <c r="AV165" s="13" t="s">
        <v>80</v>
      </c>
      <c r="AW165" s="13" t="s">
        <v>33</v>
      </c>
      <c r="AX165" s="13" t="s">
        <v>78</v>
      </c>
      <c r="AY165" s="236" t="s">
        <v>115</v>
      </c>
    </row>
    <row r="166" s="2" customFormat="1" ht="16.5" customHeight="1">
      <c r="A166" s="37"/>
      <c r="B166" s="38"/>
      <c r="C166" s="237" t="s">
        <v>257</v>
      </c>
      <c r="D166" s="237" t="s">
        <v>172</v>
      </c>
      <c r="E166" s="238" t="s">
        <v>258</v>
      </c>
      <c r="F166" s="239" t="s">
        <v>259</v>
      </c>
      <c r="G166" s="240" t="s">
        <v>214</v>
      </c>
      <c r="H166" s="241">
        <v>1</v>
      </c>
      <c r="I166" s="242"/>
      <c r="J166" s="243">
        <f>ROUND(I166*H166,2)</f>
        <v>0</v>
      </c>
      <c r="K166" s="239" t="s">
        <v>121</v>
      </c>
      <c r="L166" s="244"/>
      <c r="M166" s="245" t="s">
        <v>19</v>
      </c>
      <c r="N166" s="246" t="s">
        <v>43</v>
      </c>
      <c r="O166" s="83"/>
      <c r="P166" s="216">
        <f>O166*H166</f>
        <v>0</v>
      </c>
      <c r="Q166" s="216">
        <v>0.19600000000000001</v>
      </c>
      <c r="R166" s="216">
        <f>Q166*H166</f>
        <v>0.19600000000000001</v>
      </c>
      <c r="S166" s="216">
        <v>0</v>
      </c>
      <c r="T166" s="21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8" t="s">
        <v>160</v>
      </c>
      <c r="AT166" s="218" t="s">
        <v>172</v>
      </c>
      <c r="AU166" s="218" t="s">
        <v>80</v>
      </c>
      <c r="AY166" s="16" t="s">
        <v>115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78</v>
      </c>
      <c r="BK166" s="219">
        <f>ROUND(I166*H166,2)</f>
        <v>0</v>
      </c>
      <c r="BL166" s="16" t="s">
        <v>122</v>
      </c>
      <c r="BM166" s="218" t="s">
        <v>260</v>
      </c>
    </row>
    <row r="167" s="13" customFormat="1">
      <c r="A167" s="13"/>
      <c r="B167" s="225"/>
      <c r="C167" s="226"/>
      <c r="D167" s="227" t="s">
        <v>126</v>
      </c>
      <c r="E167" s="228" t="s">
        <v>19</v>
      </c>
      <c r="F167" s="229" t="s">
        <v>78</v>
      </c>
      <c r="G167" s="226"/>
      <c r="H167" s="230">
        <v>1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126</v>
      </c>
      <c r="AU167" s="236" t="s">
        <v>80</v>
      </c>
      <c r="AV167" s="13" t="s">
        <v>80</v>
      </c>
      <c r="AW167" s="13" t="s">
        <v>33</v>
      </c>
      <c r="AX167" s="13" t="s">
        <v>78</v>
      </c>
      <c r="AY167" s="236" t="s">
        <v>115</v>
      </c>
    </row>
    <row r="168" s="2" customFormat="1" ht="24.15" customHeight="1">
      <c r="A168" s="37"/>
      <c r="B168" s="38"/>
      <c r="C168" s="207" t="s">
        <v>261</v>
      </c>
      <c r="D168" s="207" t="s">
        <v>117</v>
      </c>
      <c r="E168" s="208" t="s">
        <v>262</v>
      </c>
      <c r="F168" s="209" t="s">
        <v>263</v>
      </c>
      <c r="G168" s="210" t="s">
        <v>214</v>
      </c>
      <c r="H168" s="211">
        <v>1</v>
      </c>
      <c r="I168" s="212"/>
      <c r="J168" s="213">
        <f>ROUND(I168*H168,2)</f>
        <v>0</v>
      </c>
      <c r="K168" s="209" t="s">
        <v>121</v>
      </c>
      <c r="L168" s="43"/>
      <c r="M168" s="214" t="s">
        <v>19</v>
      </c>
      <c r="N168" s="215" t="s">
        <v>43</v>
      </c>
      <c r="O168" s="83"/>
      <c r="P168" s="216">
        <f>O168*H168</f>
        <v>0</v>
      </c>
      <c r="Q168" s="216">
        <v>0.058029999999999998</v>
      </c>
      <c r="R168" s="216">
        <f>Q168*H168</f>
        <v>0.058029999999999998</v>
      </c>
      <c r="S168" s="216">
        <v>0</v>
      </c>
      <c r="T168" s="21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8" t="s">
        <v>122</v>
      </c>
      <c r="AT168" s="218" t="s">
        <v>117</v>
      </c>
      <c r="AU168" s="218" t="s">
        <v>80</v>
      </c>
      <c r="AY168" s="16" t="s">
        <v>115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6" t="s">
        <v>78</v>
      </c>
      <c r="BK168" s="219">
        <f>ROUND(I168*H168,2)</f>
        <v>0</v>
      </c>
      <c r="BL168" s="16" t="s">
        <v>122</v>
      </c>
      <c r="BM168" s="218" t="s">
        <v>264</v>
      </c>
    </row>
    <row r="169" s="2" customFormat="1">
      <c r="A169" s="37"/>
      <c r="B169" s="38"/>
      <c r="C169" s="39"/>
      <c r="D169" s="220" t="s">
        <v>124</v>
      </c>
      <c r="E169" s="39"/>
      <c r="F169" s="221" t="s">
        <v>265</v>
      </c>
      <c r="G169" s="39"/>
      <c r="H169" s="39"/>
      <c r="I169" s="222"/>
      <c r="J169" s="39"/>
      <c r="K169" s="39"/>
      <c r="L169" s="43"/>
      <c r="M169" s="223"/>
      <c r="N169" s="224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124</v>
      </c>
      <c r="AU169" s="16" t="s">
        <v>80</v>
      </c>
    </row>
    <row r="170" s="13" customFormat="1">
      <c r="A170" s="13"/>
      <c r="B170" s="225"/>
      <c r="C170" s="226"/>
      <c r="D170" s="227" t="s">
        <v>126</v>
      </c>
      <c r="E170" s="228" t="s">
        <v>19</v>
      </c>
      <c r="F170" s="229" t="s">
        <v>78</v>
      </c>
      <c r="G170" s="226"/>
      <c r="H170" s="230">
        <v>1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126</v>
      </c>
      <c r="AU170" s="236" t="s">
        <v>80</v>
      </c>
      <c r="AV170" s="13" t="s">
        <v>80</v>
      </c>
      <c r="AW170" s="13" t="s">
        <v>33</v>
      </c>
      <c r="AX170" s="13" t="s">
        <v>78</v>
      </c>
      <c r="AY170" s="236" t="s">
        <v>115</v>
      </c>
    </row>
    <row r="171" s="2" customFormat="1" ht="24.15" customHeight="1">
      <c r="A171" s="37"/>
      <c r="B171" s="38"/>
      <c r="C171" s="207" t="s">
        <v>266</v>
      </c>
      <c r="D171" s="207" t="s">
        <v>117</v>
      </c>
      <c r="E171" s="208" t="s">
        <v>267</v>
      </c>
      <c r="F171" s="209" t="s">
        <v>268</v>
      </c>
      <c r="G171" s="210" t="s">
        <v>214</v>
      </c>
      <c r="H171" s="211">
        <v>1</v>
      </c>
      <c r="I171" s="212"/>
      <c r="J171" s="213">
        <f>ROUND(I171*H171,2)</f>
        <v>0</v>
      </c>
      <c r="K171" s="209" t="s">
        <v>121</v>
      </c>
      <c r="L171" s="43"/>
      <c r="M171" s="214" t="s">
        <v>19</v>
      </c>
      <c r="N171" s="215" t="s">
        <v>43</v>
      </c>
      <c r="O171" s="83"/>
      <c r="P171" s="216">
        <f>O171*H171</f>
        <v>0</v>
      </c>
      <c r="Q171" s="216">
        <v>0.026720000000000001</v>
      </c>
      <c r="R171" s="216">
        <f>Q171*H171</f>
        <v>0.026720000000000001</v>
      </c>
      <c r="S171" s="216">
        <v>0</v>
      </c>
      <c r="T171" s="21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8" t="s">
        <v>122</v>
      </c>
      <c r="AT171" s="218" t="s">
        <v>117</v>
      </c>
      <c r="AU171" s="218" t="s">
        <v>80</v>
      </c>
      <c r="AY171" s="16" t="s">
        <v>115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6" t="s">
        <v>78</v>
      </c>
      <c r="BK171" s="219">
        <f>ROUND(I171*H171,2)</f>
        <v>0</v>
      </c>
      <c r="BL171" s="16" t="s">
        <v>122</v>
      </c>
      <c r="BM171" s="218" t="s">
        <v>269</v>
      </c>
    </row>
    <row r="172" s="2" customFormat="1">
      <c r="A172" s="37"/>
      <c r="B172" s="38"/>
      <c r="C172" s="39"/>
      <c r="D172" s="220" t="s">
        <v>124</v>
      </c>
      <c r="E172" s="39"/>
      <c r="F172" s="221" t="s">
        <v>270</v>
      </c>
      <c r="G172" s="39"/>
      <c r="H172" s="39"/>
      <c r="I172" s="222"/>
      <c r="J172" s="39"/>
      <c r="K172" s="39"/>
      <c r="L172" s="43"/>
      <c r="M172" s="223"/>
      <c r="N172" s="224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124</v>
      </c>
      <c r="AU172" s="16" t="s">
        <v>80</v>
      </c>
    </row>
    <row r="173" s="13" customFormat="1">
      <c r="A173" s="13"/>
      <c r="B173" s="225"/>
      <c r="C173" s="226"/>
      <c r="D173" s="227" t="s">
        <v>126</v>
      </c>
      <c r="E173" s="228" t="s">
        <v>19</v>
      </c>
      <c r="F173" s="229" t="s">
        <v>78</v>
      </c>
      <c r="G173" s="226"/>
      <c r="H173" s="230">
        <v>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126</v>
      </c>
      <c r="AU173" s="236" t="s">
        <v>80</v>
      </c>
      <c r="AV173" s="13" t="s">
        <v>80</v>
      </c>
      <c r="AW173" s="13" t="s">
        <v>33</v>
      </c>
      <c r="AX173" s="13" t="s">
        <v>78</v>
      </c>
      <c r="AY173" s="236" t="s">
        <v>115</v>
      </c>
    </row>
    <row r="174" s="2" customFormat="1" ht="24.15" customHeight="1">
      <c r="A174" s="37"/>
      <c r="B174" s="38"/>
      <c r="C174" s="207" t="s">
        <v>271</v>
      </c>
      <c r="D174" s="207" t="s">
        <v>117</v>
      </c>
      <c r="E174" s="208" t="s">
        <v>272</v>
      </c>
      <c r="F174" s="209" t="s">
        <v>273</v>
      </c>
      <c r="G174" s="210" t="s">
        <v>214</v>
      </c>
      <c r="H174" s="211">
        <v>1</v>
      </c>
      <c r="I174" s="212"/>
      <c r="J174" s="213">
        <f>ROUND(I174*H174,2)</f>
        <v>0</v>
      </c>
      <c r="K174" s="209" t="s">
        <v>121</v>
      </c>
      <c r="L174" s="43"/>
      <c r="M174" s="214" t="s">
        <v>19</v>
      </c>
      <c r="N174" s="215" t="s">
        <v>43</v>
      </c>
      <c r="O174" s="83"/>
      <c r="P174" s="216">
        <f>O174*H174</f>
        <v>0</v>
      </c>
      <c r="Q174" s="216">
        <v>0.054539999999999998</v>
      </c>
      <c r="R174" s="216">
        <f>Q174*H174</f>
        <v>0.054539999999999998</v>
      </c>
      <c r="S174" s="216">
        <v>0</v>
      </c>
      <c r="T174" s="21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8" t="s">
        <v>122</v>
      </c>
      <c r="AT174" s="218" t="s">
        <v>117</v>
      </c>
      <c r="AU174" s="218" t="s">
        <v>80</v>
      </c>
      <c r="AY174" s="16" t="s">
        <v>115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78</v>
      </c>
      <c r="BK174" s="219">
        <f>ROUND(I174*H174,2)</f>
        <v>0</v>
      </c>
      <c r="BL174" s="16" t="s">
        <v>122</v>
      </c>
      <c r="BM174" s="218" t="s">
        <v>274</v>
      </c>
    </row>
    <row r="175" s="2" customFormat="1">
      <c r="A175" s="37"/>
      <c r="B175" s="38"/>
      <c r="C175" s="39"/>
      <c r="D175" s="220" t="s">
        <v>124</v>
      </c>
      <c r="E175" s="39"/>
      <c r="F175" s="221" t="s">
        <v>275</v>
      </c>
      <c r="G175" s="39"/>
      <c r="H175" s="39"/>
      <c r="I175" s="222"/>
      <c r="J175" s="39"/>
      <c r="K175" s="39"/>
      <c r="L175" s="43"/>
      <c r="M175" s="223"/>
      <c r="N175" s="224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124</v>
      </c>
      <c r="AU175" s="16" t="s">
        <v>80</v>
      </c>
    </row>
    <row r="176" s="13" customFormat="1">
      <c r="A176" s="13"/>
      <c r="B176" s="225"/>
      <c r="C176" s="226"/>
      <c r="D176" s="227" t="s">
        <v>126</v>
      </c>
      <c r="E176" s="228" t="s">
        <v>19</v>
      </c>
      <c r="F176" s="229" t="s">
        <v>78</v>
      </c>
      <c r="G176" s="226"/>
      <c r="H176" s="230">
        <v>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126</v>
      </c>
      <c r="AU176" s="236" t="s">
        <v>80</v>
      </c>
      <c r="AV176" s="13" t="s">
        <v>80</v>
      </c>
      <c r="AW176" s="13" t="s">
        <v>33</v>
      </c>
      <c r="AX176" s="13" t="s">
        <v>78</v>
      </c>
      <c r="AY176" s="236" t="s">
        <v>115</v>
      </c>
    </row>
    <row r="177" s="2" customFormat="1" ht="16.5" customHeight="1">
      <c r="A177" s="37"/>
      <c r="B177" s="38"/>
      <c r="C177" s="207" t="s">
        <v>276</v>
      </c>
      <c r="D177" s="207" t="s">
        <v>117</v>
      </c>
      <c r="E177" s="208" t="s">
        <v>277</v>
      </c>
      <c r="F177" s="209" t="s">
        <v>278</v>
      </c>
      <c r="G177" s="210" t="s">
        <v>120</v>
      </c>
      <c r="H177" s="211">
        <v>2.5760000000000001</v>
      </c>
      <c r="I177" s="212"/>
      <c r="J177" s="213">
        <f>ROUND(I177*H177,2)</f>
        <v>0</v>
      </c>
      <c r="K177" s="209" t="s">
        <v>121</v>
      </c>
      <c r="L177" s="43"/>
      <c r="M177" s="214" t="s">
        <v>19</v>
      </c>
      <c r="N177" s="215" t="s">
        <v>43</v>
      </c>
      <c r="O177" s="83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8" t="s">
        <v>122</v>
      </c>
      <c r="AT177" s="218" t="s">
        <v>117</v>
      </c>
      <c r="AU177" s="218" t="s">
        <v>80</v>
      </c>
      <c r="AY177" s="16" t="s">
        <v>115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6" t="s">
        <v>78</v>
      </c>
      <c r="BK177" s="219">
        <f>ROUND(I177*H177,2)</f>
        <v>0</v>
      </c>
      <c r="BL177" s="16" t="s">
        <v>122</v>
      </c>
      <c r="BM177" s="218" t="s">
        <v>279</v>
      </c>
    </row>
    <row r="178" s="2" customFormat="1">
      <c r="A178" s="37"/>
      <c r="B178" s="38"/>
      <c r="C178" s="39"/>
      <c r="D178" s="220" t="s">
        <v>124</v>
      </c>
      <c r="E178" s="39"/>
      <c r="F178" s="221" t="s">
        <v>280</v>
      </c>
      <c r="G178" s="39"/>
      <c r="H178" s="39"/>
      <c r="I178" s="222"/>
      <c r="J178" s="39"/>
      <c r="K178" s="39"/>
      <c r="L178" s="43"/>
      <c r="M178" s="223"/>
      <c r="N178" s="224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124</v>
      </c>
      <c r="AU178" s="16" t="s">
        <v>80</v>
      </c>
    </row>
    <row r="179" s="13" customFormat="1">
      <c r="A179" s="13"/>
      <c r="B179" s="225"/>
      <c r="C179" s="226"/>
      <c r="D179" s="227" t="s">
        <v>126</v>
      </c>
      <c r="E179" s="228" t="s">
        <v>19</v>
      </c>
      <c r="F179" s="229" t="s">
        <v>281</v>
      </c>
      <c r="G179" s="226"/>
      <c r="H179" s="230">
        <v>2.5760000000000001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126</v>
      </c>
      <c r="AU179" s="236" t="s">
        <v>80</v>
      </c>
      <c r="AV179" s="13" t="s">
        <v>80</v>
      </c>
      <c r="AW179" s="13" t="s">
        <v>33</v>
      </c>
      <c r="AX179" s="13" t="s">
        <v>78</v>
      </c>
      <c r="AY179" s="236" t="s">
        <v>115</v>
      </c>
    </row>
    <row r="180" s="2" customFormat="1" ht="16.5" customHeight="1">
      <c r="A180" s="37"/>
      <c r="B180" s="38"/>
      <c r="C180" s="207" t="s">
        <v>282</v>
      </c>
      <c r="D180" s="207" t="s">
        <v>117</v>
      </c>
      <c r="E180" s="208" t="s">
        <v>283</v>
      </c>
      <c r="F180" s="209" t="s">
        <v>284</v>
      </c>
      <c r="G180" s="210" t="s">
        <v>237</v>
      </c>
      <c r="H180" s="211">
        <v>12</v>
      </c>
      <c r="I180" s="212"/>
      <c r="J180" s="213">
        <f>ROUND(I180*H180,2)</f>
        <v>0</v>
      </c>
      <c r="K180" s="209" t="s">
        <v>121</v>
      </c>
      <c r="L180" s="43"/>
      <c r="M180" s="214" t="s">
        <v>19</v>
      </c>
      <c r="N180" s="215" t="s">
        <v>43</v>
      </c>
      <c r="O180" s="83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8" t="s">
        <v>122</v>
      </c>
      <c r="AT180" s="218" t="s">
        <v>117</v>
      </c>
      <c r="AU180" s="218" t="s">
        <v>80</v>
      </c>
      <c r="AY180" s="16" t="s">
        <v>115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78</v>
      </c>
      <c r="BK180" s="219">
        <f>ROUND(I180*H180,2)</f>
        <v>0</v>
      </c>
      <c r="BL180" s="16" t="s">
        <v>122</v>
      </c>
      <c r="BM180" s="218" t="s">
        <v>285</v>
      </c>
    </row>
    <row r="181" s="2" customFormat="1">
      <c r="A181" s="37"/>
      <c r="B181" s="38"/>
      <c r="C181" s="39"/>
      <c r="D181" s="220" t="s">
        <v>124</v>
      </c>
      <c r="E181" s="39"/>
      <c r="F181" s="221" t="s">
        <v>286</v>
      </c>
      <c r="G181" s="39"/>
      <c r="H181" s="39"/>
      <c r="I181" s="222"/>
      <c r="J181" s="39"/>
      <c r="K181" s="39"/>
      <c r="L181" s="43"/>
      <c r="M181" s="223"/>
      <c r="N181" s="224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80</v>
      </c>
    </row>
    <row r="182" s="13" customFormat="1">
      <c r="A182" s="13"/>
      <c r="B182" s="225"/>
      <c r="C182" s="226"/>
      <c r="D182" s="227" t="s">
        <v>126</v>
      </c>
      <c r="E182" s="228" t="s">
        <v>19</v>
      </c>
      <c r="F182" s="229" t="s">
        <v>183</v>
      </c>
      <c r="G182" s="226"/>
      <c r="H182" s="230">
        <v>12</v>
      </c>
      <c r="I182" s="231"/>
      <c r="J182" s="226"/>
      <c r="K182" s="226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126</v>
      </c>
      <c r="AU182" s="236" t="s">
        <v>80</v>
      </c>
      <c r="AV182" s="13" t="s">
        <v>80</v>
      </c>
      <c r="AW182" s="13" t="s">
        <v>33</v>
      </c>
      <c r="AX182" s="13" t="s">
        <v>78</v>
      </c>
      <c r="AY182" s="236" t="s">
        <v>115</v>
      </c>
    </row>
    <row r="183" s="2" customFormat="1" ht="16.5" customHeight="1">
      <c r="A183" s="37"/>
      <c r="B183" s="38"/>
      <c r="C183" s="207" t="s">
        <v>287</v>
      </c>
      <c r="D183" s="207" t="s">
        <v>117</v>
      </c>
      <c r="E183" s="208" t="s">
        <v>288</v>
      </c>
      <c r="F183" s="209" t="s">
        <v>289</v>
      </c>
      <c r="G183" s="210" t="s">
        <v>214</v>
      </c>
      <c r="H183" s="211">
        <v>2</v>
      </c>
      <c r="I183" s="212"/>
      <c r="J183" s="213">
        <f>ROUND(I183*H183,2)</f>
        <v>0</v>
      </c>
      <c r="K183" s="209" t="s">
        <v>121</v>
      </c>
      <c r="L183" s="43"/>
      <c r="M183" s="214" t="s">
        <v>19</v>
      </c>
      <c r="N183" s="215" t="s">
        <v>43</v>
      </c>
      <c r="O183" s="83"/>
      <c r="P183" s="216">
        <f>O183*H183</f>
        <v>0</v>
      </c>
      <c r="Q183" s="216">
        <v>0.46009</v>
      </c>
      <c r="R183" s="216">
        <f>Q183*H183</f>
        <v>0.92018</v>
      </c>
      <c r="S183" s="216">
        <v>0</v>
      </c>
      <c r="T183" s="21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8" t="s">
        <v>122</v>
      </c>
      <c r="AT183" s="218" t="s">
        <v>117</v>
      </c>
      <c r="AU183" s="218" t="s">
        <v>80</v>
      </c>
      <c r="AY183" s="16" t="s">
        <v>115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6" t="s">
        <v>78</v>
      </c>
      <c r="BK183" s="219">
        <f>ROUND(I183*H183,2)</f>
        <v>0</v>
      </c>
      <c r="BL183" s="16" t="s">
        <v>122</v>
      </c>
      <c r="BM183" s="218" t="s">
        <v>290</v>
      </c>
    </row>
    <row r="184" s="2" customFormat="1">
      <c r="A184" s="37"/>
      <c r="B184" s="38"/>
      <c r="C184" s="39"/>
      <c r="D184" s="220" t="s">
        <v>124</v>
      </c>
      <c r="E184" s="39"/>
      <c r="F184" s="221" t="s">
        <v>291</v>
      </c>
      <c r="G184" s="39"/>
      <c r="H184" s="39"/>
      <c r="I184" s="222"/>
      <c r="J184" s="39"/>
      <c r="K184" s="39"/>
      <c r="L184" s="43"/>
      <c r="M184" s="223"/>
      <c r="N184" s="224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124</v>
      </c>
      <c r="AU184" s="16" t="s">
        <v>80</v>
      </c>
    </row>
    <row r="185" s="13" customFormat="1">
      <c r="A185" s="13"/>
      <c r="B185" s="225"/>
      <c r="C185" s="226"/>
      <c r="D185" s="227" t="s">
        <v>126</v>
      </c>
      <c r="E185" s="228" t="s">
        <v>19</v>
      </c>
      <c r="F185" s="229" t="s">
        <v>80</v>
      </c>
      <c r="G185" s="226"/>
      <c r="H185" s="230">
        <v>2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126</v>
      </c>
      <c r="AU185" s="236" t="s">
        <v>80</v>
      </c>
      <c r="AV185" s="13" t="s">
        <v>80</v>
      </c>
      <c r="AW185" s="13" t="s">
        <v>33</v>
      </c>
      <c r="AX185" s="13" t="s">
        <v>78</v>
      </c>
      <c r="AY185" s="236" t="s">
        <v>115</v>
      </c>
    </row>
    <row r="186" s="12" customFormat="1" ht="22.8" customHeight="1">
      <c r="A186" s="12"/>
      <c r="B186" s="191"/>
      <c r="C186" s="192"/>
      <c r="D186" s="193" t="s">
        <v>71</v>
      </c>
      <c r="E186" s="205" t="s">
        <v>292</v>
      </c>
      <c r="F186" s="205" t="s">
        <v>293</v>
      </c>
      <c r="G186" s="192"/>
      <c r="H186" s="192"/>
      <c r="I186" s="195"/>
      <c r="J186" s="206">
        <f>BK186</f>
        <v>0</v>
      </c>
      <c r="K186" s="192"/>
      <c r="L186" s="197"/>
      <c r="M186" s="198"/>
      <c r="N186" s="199"/>
      <c r="O186" s="199"/>
      <c r="P186" s="200">
        <f>SUM(P187:P189)</f>
        <v>0</v>
      </c>
      <c r="Q186" s="199"/>
      <c r="R186" s="200">
        <f>SUM(R187:R189)</f>
        <v>0</v>
      </c>
      <c r="S186" s="199"/>
      <c r="T186" s="201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2" t="s">
        <v>78</v>
      </c>
      <c r="AT186" s="203" t="s">
        <v>71</v>
      </c>
      <c r="AU186" s="203" t="s">
        <v>78</v>
      </c>
      <c r="AY186" s="202" t="s">
        <v>115</v>
      </c>
      <c r="BK186" s="204">
        <f>SUM(BK187:BK189)</f>
        <v>0</v>
      </c>
    </row>
    <row r="187" s="2" customFormat="1" ht="24.15" customHeight="1">
      <c r="A187" s="37"/>
      <c r="B187" s="38"/>
      <c r="C187" s="207" t="s">
        <v>294</v>
      </c>
      <c r="D187" s="207" t="s">
        <v>117</v>
      </c>
      <c r="E187" s="208" t="s">
        <v>295</v>
      </c>
      <c r="F187" s="209" t="s">
        <v>296</v>
      </c>
      <c r="G187" s="210" t="s">
        <v>156</v>
      </c>
      <c r="H187" s="211">
        <v>4.1689999999999996</v>
      </c>
      <c r="I187" s="212"/>
      <c r="J187" s="213">
        <f>ROUND(I187*H187,2)</f>
        <v>0</v>
      </c>
      <c r="K187" s="209" t="s">
        <v>121</v>
      </c>
      <c r="L187" s="43"/>
      <c r="M187" s="214" t="s">
        <v>19</v>
      </c>
      <c r="N187" s="215" t="s">
        <v>43</v>
      </c>
      <c r="O187" s="83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8" t="s">
        <v>122</v>
      </c>
      <c r="AT187" s="218" t="s">
        <v>117</v>
      </c>
      <c r="AU187" s="218" t="s">
        <v>80</v>
      </c>
      <c r="AY187" s="16" t="s">
        <v>115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6" t="s">
        <v>78</v>
      </c>
      <c r="BK187" s="219">
        <f>ROUND(I187*H187,2)</f>
        <v>0</v>
      </c>
      <c r="BL187" s="16" t="s">
        <v>122</v>
      </c>
      <c r="BM187" s="218" t="s">
        <v>297</v>
      </c>
    </row>
    <row r="188" s="2" customFormat="1">
      <c r="A188" s="37"/>
      <c r="B188" s="38"/>
      <c r="C188" s="39"/>
      <c r="D188" s="220" t="s">
        <v>124</v>
      </c>
      <c r="E188" s="39"/>
      <c r="F188" s="221" t="s">
        <v>298</v>
      </c>
      <c r="G188" s="39"/>
      <c r="H188" s="39"/>
      <c r="I188" s="222"/>
      <c r="J188" s="39"/>
      <c r="K188" s="39"/>
      <c r="L188" s="43"/>
      <c r="M188" s="223"/>
      <c r="N188" s="224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124</v>
      </c>
      <c r="AU188" s="16" t="s">
        <v>80</v>
      </c>
    </row>
    <row r="189" s="13" customFormat="1">
      <c r="A189" s="13"/>
      <c r="B189" s="225"/>
      <c r="C189" s="226"/>
      <c r="D189" s="227" t="s">
        <v>126</v>
      </c>
      <c r="E189" s="228" t="s">
        <v>19</v>
      </c>
      <c r="F189" s="229" t="s">
        <v>299</v>
      </c>
      <c r="G189" s="226"/>
      <c r="H189" s="230">
        <v>4.1689999999999996</v>
      </c>
      <c r="I189" s="231"/>
      <c r="J189" s="226"/>
      <c r="K189" s="226"/>
      <c r="L189" s="232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126</v>
      </c>
      <c r="AU189" s="236" t="s">
        <v>80</v>
      </c>
      <c r="AV189" s="13" t="s">
        <v>80</v>
      </c>
      <c r="AW189" s="13" t="s">
        <v>33</v>
      </c>
      <c r="AX189" s="13" t="s">
        <v>78</v>
      </c>
      <c r="AY189" s="236" t="s">
        <v>115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gXy8yZLqYliH1uoRWjq9rpTOphZIgIbifP0vihJTYPhTIh+iFeDTge+5fvX0ql+yoxNKDsVUwTT8Y2R4Kn/Rgg==" hashValue="IHJmBcIazLSK4cfSNVwyCuTdst8oyXCwAUIVz8wTMmmKvtVWN531+5oipM8aaHyk/NiKC6/F4IZvJQ1jWJ/xMA==" algorithmName="SHA-512" password="CC35"/>
  <autoFilter ref="C90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3_02/131451201"/>
    <hyperlink ref="F98" r:id="rId2" display="https://podminky.urs.cz/item/CS_URS_2023_02/132454203"/>
    <hyperlink ref="F101" r:id="rId3" display="https://podminky.urs.cz/item/CS_URS_2023_02/167151102"/>
    <hyperlink ref="F104" r:id="rId4" display="https://podminky.urs.cz/item/CS_URS_2023_02/162351123"/>
    <hyperlink ref="F107" r:id="rId5" display="https://podminky.urs.cz/item/CS_URS_2023_02/162751137"/>
    <hyperlink ref="F110" r:id="rId6" display="https://podminky.urs.cz/item/CS_URS_2023_02/162751139"/>
    <hyperlink ref="F113" r:id="rId7" display="https://podminky.urs.cz/item/CS_URS_2023_02/171201221"/>
    <hyperlink ref="F116" r:id="rId8" display="https://podminky.urs.cz/item/CS_URS_2023_02/171251201"/>
    <hyperlink ref="F119" r:id="rId9" display="https://podminky.urs.cz/item/CS_URS_2023_02/174151101"/>
    <hyperlink ref="F124" r:id="rId10" display="https://podminky.urs.cz/item/CS_URS_2023_02/175151101"/>
    <hyperlink ref="F129" r:id="rId11" display="https://podminky.urs.cz/item/CS_URS_2023_02/151101101"/>
    <hyperlink ref="F132" r:id="rId12" display="https://podminky.urs.cz/item/CS_URS_2023_02/151101111"/>
    <hyperlink ref="F135" r:id="rId13" display="https://podminky.urs.cz/item/CS_URS_2023_02/151101102"/>
    <hyperlink ref="F138" r:id="rId14" display="https://podminky.urs.cz/item/CS_URS_2023_02/151101112"/>
    <hyperlink ref="F142" r:id="rId15" display="https://podminky.urs.cz/item/CS_URS_2023_02/386131114"/>
    <hyperlink ref="F148" r:id="rId16" display="https://podminky.urs.cz/item/CS_URS_2023_02/451573111"/>
    <hyperlink ref="F151" r:id="rId17" display="https://podminky.urs.cz/item/CS_URS_2023_02/452311141"/>
    <hyperlink ref="F155" r:id="rId18" display="https://podminky.urs.cz/item/CS_URS_2023_02/871315221"/>
    <hyperlink ref="F158" r:id="rId19" display="https://podminky.urs.cz/item/CS_URS_2023_02/894411111"/>
    <hyperlink ref="F169" r:id="rId20" display="https://podminky.urs.cz/item/CS_URS_2023_02/894812201"/>
    <hyperlink ref="F172" r:id="rId21" display="https://podminky.urs.cz/item/CS_URS_2023_02/894812233"/>
    <hyperlink ref="F175" r:id="rId22" display="https://podminky.urs.cz/item/CS_URS_2023_02/894812262"/>
    <hyperlink ref="F178" r:id="rId23" display="https://podminky.urs.cz/item/CS_URS_2023_02/899623151"/>
    <hyperlink ref="F181" r:id="rId24" display="https://podminky.urs.cz/item/CS_URS_2023_02/892351111"/>
    <hyperlink ref="F184" r:id="rId25" display="https://podminky.urs.cz/item/CS_URS_2023_02/892372111"/>
    <hyperlink ref="F188" r:id="rId26" display="https://podminky.urs.cz/item/CS_URS_2023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300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301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302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303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304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305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306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307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308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309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310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77</v>
      </c>
      <c r="F18" s="261" t="s">
        <v>311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312</v>
      </c>
      <c r="F19" s="261" t="s">
        <v>313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314</v>
      </c>
      <c r="F20" s="261" t="s">
        <v>315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316</v>
      </c>
      <c r="F21" s="261" t="s">
        <v>317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318</v>
      </c>
      <c r="F22" s="261" t="s">
        <v>319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83</v>
      </c>
      <c r="F23" s="261" t="s">
        <v>320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321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322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323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324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325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326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327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328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329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101</v>
      </c>
      <c r="F36" s="261"/>
      <c r="G36" s="261" t="s">
        <v>330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331</v>
      </c>
      <c r="F37" s="261"/>
      <c r="G37" s="261" t="s">
        <v>332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53</v>
      </c>
      <c r="F38" s="261"/>
      <c r="G38" s="261" t="s">
        <v>333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54</v>
      </c>
      <c r="F39" s="261"/>
      <c r="G39" s="261" t="s">
        <v>334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102</v>
      </c>
      <c r="F40" s="261"/>
      <c r="G40" s="261" t="s">
        <v>335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103</v>
      </c>
      <c r="F41" s="261"/>
      <c r="G41" s="261" t="s">
        <v>336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337</v>
      </c>
      <c r="F42" s="261"/>
      <c r="G42" s="261" t="s">
        <v>338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339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340</v>
      </c>
      <c r="F44" s="261"/>
      <c r="G44" s="261" t="s">
        <v>341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105</v>
      </c>
      <c r="F45" s="261"/>
      <c r="G45" s="261" t="s">
        <v>342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343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344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345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346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347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348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349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350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351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352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353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354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355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356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357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358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359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360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361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362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363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364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365</v>
      </c>
      <c r="D76" s="279"/>
      <c r="E76" s="279"/>
      <c r="F76" s="279" t="s">
        <v>366</v>
      </c>
      <c r="G76" s="280"/>
      <c r="H76" s="279" t="s">
        <v>54</v>
      </c>
      <c r="I76" s="279" t="s">
        <v>57</v>
      </c>
      <c r="J76" s="279" t="s">
        <v>367</v>
      </c>
      <c r="K76" s="278"/>
    </row>
    <row r="77" s="1" customFormat="1" ht="17.25" customHeight="1">
      <c r="B77" s="276"/>
      <c r="C77" s="281" t="s">
        <v>368</v>
      </c>
      <c r="D77" s="281"/>
      <c r="E77" s="281"/>
      <c r="F77" s="282" t="s">
        <v>369</v>
      </c>
      <c r="G77" s="283"/>
      <c r="H77" s="281"/>
      <c r="I77" s="281"/>
      <c r="J77" s="281" t="s">
        <v>370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53</v>
      </c>
      <c r="D79" s="286"/>
      <c r="E79" s="286"/>
      <c r="F79" s="287" t="s">
        <v>371</v>
      </c>
      <c r="G79" s="288"/>
      <c r="H79" s="264" t="s">
        <v>372</v>
      </c>
      <c r="I79" s="264" t="s">
        <v>373</v>
      </c>
      <c r="J79" s="264">
        <v>20</v>
      </c>
      <c r="K79" s="278"/>
    </row>
    <row r="80" s="1" customFormat="1" ht="15" customHeight="1">
      <c r="B80" s="276"/>
      <c r="C80" s="264" t="s">
        <v>374</v>
      </c>
      <c r="D80" s="264"/>
      <c r="E80" s="264"/>
      <c r="F80" s="287" t="s">
        <v>371</v>
      </c>
      <c r="G80" s="288"/>
      <c r="H80" s="264" t="s">
        <v>375</v>
      </c>
      <c r="I80" s="264" t="s">
        <v>373</v>
      </c>
      <c r="J80" s="264">
        <v>120</v>
      </c>
      <c r="K80" s="278"/>
    </row>
    <row r="81" s="1" customFormat="1" ht="15" customHeight="1">
      <c r="B81" s="289"/>
      <c r="C81" s="264" t="s">
        <v>376</v>
      </c>
      <c r="D81" s="264"/>
      <c r="E81" s="264"/>
      <c r="F81" s="287" t="s">
        <v>377</v>
      </c>
      <c r="G81" s="288"/>
      <c r="H81" s="264" t="s">
        <v>378</v>
      </c>
      <c r="I81" s="264" t="s">
        <v>373</v>
      </c>
      <c r="J81" s="264">
        <v>50</v>
      </c>
      <c r="K81" s="278"/>
    </row>
    <row r="82" s="1" customFormat="1" ht="15" customHeight="1">
      <c r="B82" s="289"/>
      <c r="C82" s="264" t="s">
        <v>379</v>
      </c>
      <c r="D82" s="264"/>
      <c r="E82" s="264"/>
      <c r="F82" s="287" t="s">
        <v>371</v>
      </c>
      <c r="G82" s="288"/>
      <c r="H82" s="264" t="s">
        <v>380</v>
      </c>
      <c r="I82" s="264" t="s">
        <v>381</v>
      </c>
      <c r="J82" s="264"/>
      <c r="K82" s="278"/>
    </row>
    <row r="83" s="1" customFormat="1" ht="15" customHeight="1">
      <c r="B83" s="289"/>
      <c r="C83" s="290" t="s">
        <v>382</v>
      </c>
      <c r="D83" s="290"/>
      <c r="E83" s="290"/>
      <c r="F83" s="291" t="s">
        <v>377</v>
      </c>
      <c r="G83" s="290"/>
      <c r="H83" s="290" t="s">
        <v>383</v>
      </c>
      <c r="I83" s="290" t="s">
        <v>373</v>
      </c>
      <c r="J83" s="290">
        <v>15</v>
      </c>
      <c r="K83" s="278"/>
    </row>
    <row r="84" s="1" customFormat="1" ht="15" customHeight="1">
      <c r="B84" s="289"/>
      <c r="C84" s="290" t="s">
        <v>384</v>
      </c>
      <c r="D84" s="290"/>
      <c r="E84" s="290"/>
      <c r="F84" s="291" t="s">
        <v>377</v>
      </c>
      <c r="G84" s="290"/>
      <c r="H84" s="290" t="s">
        <v>385</v>
      </c>
      <c r="I84" s="290" t="s">
        <v>373</v>
      </c>
      <c r="J84" s="290">
        <v>15</v>
      </c>
      <c r="K84" s="278"/>
    </row>
    <row r="85" s="1" customFormat="1" ht="15" customHeight="1">
      <c r="B85" s="289"/>
      <c r="C85" s="290" t="s">
        <v>386</v>
      </c>
      <c r="D85" s="290"/>
      <c r="E85" s="290"/>
      <c r="F85" s="291" t="s">
        <v>377</v>
      </c>
      <c r="G85" s="290"/>
      <c r="H85" s="290" t="s">
        <v>387</v>
      </c>
      <c r="I85" s="290" t="s">
        <v>373</v>
      </c>
      <c r="J85" s="290">
        <v>20</v>
      </c>
      <c r="K85" s="278"/>
    </row>
    <row r="86" s="1" customFormat="1" ht="15" customHeight="1">
      <c r="B86" s="289"/>
      <c r="C86" s="290" t="s">
        <v>388</v>
      </c>
      <c r="D86" s="290"/>
      <c r="E86" s="290"/>
      <c r="F86" s="291" t="s">
        <v>377</v>
      </c>
      <c r="G86" s="290"/>
      <c r="H86" s="290" t="s">
        <v>389</v>
      </c>
      <c r="I86" s="290" t="s">
        <v>373</v>
      </c>
      <c r="J86" s="290">
        <v>20</v>
      </c>
      <c r="K86" s="278"/>
    </row>
    <row r="87" s="1" customFormat="1" ht="15" customHeight="1">
      <c r="B87" s="289"/>
      <c r="C87" s="264" t="s">
        <v>390</v>
      </c>
      <c r="D87" s="264"/>
      <c r="E87" s="264"/>
      <c r="F87" s="287" t="s">
        <v>377</v>
      </c>
      <c r="G87" s="288"/>
      <c r="H87" s="264" t="s">
        <v>391</v>
      </c>
      <c r="I87" s="264" t="s">
        <v>373</v>
      </c>
      <c r="J87" s="264">
        <v>50</v>
      </c>
      <c r="K87" s="278"/>
    </row>
    <row r="88" s="1" customFormat="1" ht="15" customHeight="1">
      <c r="B88" s="289"/>
      <c r="C88" s="264" t="s">
        <v>392</v>
      </c>
      <c r="D88" s="264"/>
      <c r="E88" s="264"/>
      <c r="F88" s="287" t="s">
        <v>377</v>
      </c>
      <c r="G88" s="288"/>
      <c r="H88" s="264" t="s">
        <v>393</v>
      </c>
      <c r="I88" s="264" t="s">
        <v>373</v>
      </c>
      <c r="J88" s="264">
        <v>20</v>
      </c>
      <c r="K88" s="278"/>
    </row>
    <row r="89" s="1" customFormat="1" ht="15" customHeight="1">
      <c r="B89" s="289"/>
      <c r="C89" s="264" t="s">
        <v>394</v>
      </c>
      <c r="D89" s="264"/>
      <c r="E89" s="264"/>
      <c r="F89" s="287" t="s">
        <v>377</v>
      </c>
      <c r="G89" s="288"/>
      <c r="H89" s="264" t="s">
        <v>395</v>
      </c>
      <c r="I89" s="264" t="s">
        <v>373</v>
      </c>
      <c r="J89" s="264">
        <v>20</v>
      </c>
      <c r="K89" s="278"/>
    </row>
    <row r="90" s="1" customFormat="1" ht="15" customHeight="1">
      <c r="B90" s="289"/>
      <c r="C90" s="264" t="s">
        <v>396</v>
      </c>
      <c r="D90" s="264"/>
      <c r="E90" s="264"/>
      <c r="F90" s="287" t="s">
        <v>377</v>
      </c>
      <c r="G90" s="288"/>
      <c r="H90" s="264" t="s">
        <v>397</v>
      </c>
      <c r="I90" s="264" t="s">
        <v>373</v>
      </c>
      <c r="J90" s="264">
        <v>50</v>
      </c>
      <c r="K90" s="278"/>
    </row>
    <row r="91" s="1" customFormat="1" ht="15" customHeight="1">
      <c r="B91" s="289"/>
      <c r="C91" s="264" t="s">
        <v>398</v>
      </c>
      <c r="D91" s="264"/>
      <c r="E91" s="264"/>
      <c r="F91" s="287" t="s">
        <v>377</v>
      </c>
      <c r="G91" s="288"/>
      <c r="H91" s="264" t="s">
        <v>398</v>
      </c>
      <c r="I91" s="264" t="s">
        <v>373</v>
      </c>
      <c r="J91" s="264">
        <v>50</v>
      </c>
      <c r="K91" s="278"/>
    </row>
    <row r="92" s="1" customFormat="1" ht="15" customHeight="1">
      <c r="B92" s="289"/>
      <c r="C92" s="264" t="s">
        <v>399</v>
      </c>
      <c r="D92" s="264"/>
      <c r="E92" s="264"/>
      <c r="F92" s="287" t="s">
        <v>377</v>
      </c>
      <c r="G92" s="288"/>
      <c r="H92" s="264" t="s">
        <v>400</v>
      </c>
      <c r="I92" s="264" t="s">
        <v>373</v>
      </c>
      <c r="J92" s="264">
        <v>255</v>
      </c>
      <c r="K92" s="278"/>
    </row>
    <row r="93" s="1" customFormat="1" ht="15" customHeight="1">
      <c r="B93" s="289"/>
      <c r="C93" s="264" t="s">
        <v>401</v>
      </c>
      <c r="D93" s="264"/>
      <c r="E93" s="264"/>
      <c r="F93" s="287" t="s">
        <v>371</v>
      </c>
      <c r="G93" s="288"/>
      <c r="H93" s="264" t="s">
        <v>402</v>
      </c>
      <c r="I93" s="264" t="s">
        <v>403</v>
      </c>
      <c r="J93" s="264"/>
      <c r="K93" s="278"/>
    </row>
    <row r="94" s="1" customFormat="1" ht="15" customHeight="1">
      <c r="B94" s="289"/>
      <c r="C94" s="264" t="s">
        <v>404</v>
      </c>
      <c r="D94" s="264"/>
      <c r="E94" s="264"/>
      <c r="F94" s="287" t="s">
        <v>371</v>
      </c>
      <c r="G94" s="288"/>
      <c r="H94" s="264" t="s">
        <v>405</v>
      </c>
      <c r="I94" s="264" t="s">
        <v>406</v>
      </c>
      <c r="J94" s="264"/>
      <c r="K94" s="278"/>
    </row>
    <row r="95" s="1" customFormat="1" ht="15" customHeight="1">
      <c r="B95" s="289"/>
      <c r="C95" s="264" t="s">
        <v>407</v>
      </c>
      <c r="D95" s="264"/>
      <c r="E95" s="264"/>
      <c r="F95" s="287" t="s">
        <v>371</v>
      </c>
      <c r="G95" s="288"/>
      <c r="H95" s="264" t="s">
        <v>407</v>
      </c>
      <c r="I95" s="264" t="s">
        <v>406</v>
      </c>
      <c r="J95" s="264"/>
      <c r="K95" s="278"/>
    </row>
    <row r="96" s="1" customFormat="1" ht="15" customHeight="1">
      <c r="B96" s="289"/>
      <c r="C96" s="264" t="s">
        <v>38</v>
      </c>
      <c r="D96" s="264"/>
      <c r="E96" s="264"/>
      <c r="F96" s="287" t="s">
        <v>371</v>
      </c>
      <c r="G96" s="288"/>
      <c r="H96" s="264" t="s">
        <v>408</v>
      </c>
      <c r="I96" s="264" t="s">
        <v>406</v>
      </c>
      <c r="J96" s="264"/>
      <c r="K96" s="278"/>
    </row>
    <row r="97" s="1" customFormat="1" ht="15" customHeight="1">
      <c r="B97" s="289"/>
      <c r="C97" s="264" t="s">
        <v>48</v>
      </c>
      <c r="D97" s="264"/>
      <c r="E97" s="264"/>
      <c r="F97" s="287" t="s">
        <v>371</v>
      </c>
      <c r="G97" s="288"/>
      <c r="H97" s="264" t="s">
        <v>409</v>
      </c>
      <c r="I97" s="264" t="s">
        <v>406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410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365</v>
      </c>
      <c r="D103" s="279"/>
      <c r="E103" s="279"/>
      <c r="F103" s="279" t="s">
        <v>366</v>
      </c>
      <c r="G103" s="280"/>
      <c r="H103" s="279" t="s">
        <v>54</v>
      </c>
      <c r="I103" s="279" t="s">
        <v>57</v>
      </c>
      <c r="J103" s="279" t="s">
        <v>367</v>
      </c>
      <c r="K103" s="278"/>
    </row>
    <row r="104" s="1" customFormat="1" ht="17.25" customHeight="1">
      <c r="B104" s="276"/>
      <c r="C104" s="281" t="s">
        <v>368</v>
      </c>
      <c r="D104" s="281"/>
      <c r="E104" s="281"/>
      <c r="F104" s="282" t="s">
        <v>369</v>
      </c>
      <c r="G104" s="283"/>
      <c r="H104" s="281"/>
      <c r="I104" s="281"/>
      <c r="J104" s="281" t="s">
        <v>370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53</v>
      </c>
      <c r="D106" s="286"/>
      <c r="E106" s="286"/>
      <c r="F106" s="287" t="s">
        <v>371</v>
      </c>
      <c r="G106" s="264"/>
      <c r="H106" s="264" t="s">
        <v>411</v>
      </c>
      <c r="I106" s="264" t="s">
        <v>373</v>
      </c>
      <c r="J106" s="264">
        <v>20</v>
      </c>
      <c r="K106" s="278"/>
    </row>
    <row r="107" s="1" customFormat="1" ht="15" customHeight="1">
      <c r="B107" s="276"/>
      <c r="C107" s="264" t="s">
        <v>374</v>
      </c>
      <c r="D107" s="264"/>
      <c r="E107" s="264"/>
      <c r="F107" s="287" t="s">
        <v>371</v>
      </c>
      <c r="G107" s="264"/>
      <c r="H107" s="264" t="s">
        <v>411</v>
      </c>
      <c r="I107" s="264" t="s">
        <v>373</v>
      </c>
      <c r="J107" s="264">
        <v>120</v>
      </c>
      <c r="K107" s="278"/>
    </row>
    <row r="108" s="1" customFormat="1" ht="15" customHeight="1">
      <c r="B108" s="289"/>
      <c r="C108" s="264" t="s">
        <v>376</v>
      </c>
      <c r="D108" s="264"/>
      <c r="E108" s="264"/>
      <c r="F108" s="287" t="s">
        <v>377</v>
      </c>
      <c r="G108" s="264"/>
      <c r="H108" s="264" t="s">
        <v>411</v>
      </c>
      <c r="I108" s="264" t="s">
        <v>373</v>
      </c>
      <c r="J108" s="264">
        <v>50</v>
      </c>
      <c r="K108" s="278"/>
    </row>
    <row r="109" s="1" customFormat="1" ht="15" customHeight="1">
      <c r="B109" s="289"/>
      <c r="C109" s="264" t="s">
        <v>379</v>
      </c>
      <c r="D109" s="264"/>
      <c r="E109" s="264"/>
      <c r="F109" s="287" t="s">
        <v>371</v>
      </c>
      <c r="G109" s="264"/>
      <c r="H109" s="264" t="s">
        <v>411</v>
      </c>
      <c r="I109" s="264" t="s">
        <v>381</v>
      </c>
      <c r="J109" s="264"/>
      <c r="K109" s="278"/>
    </row>
    <row r="110" s="1" customFormat="1" ht="15" customHeight="1">
      <c r="B110" s="289"/>
      <c r="C110" s="264" t="s">
        <v>390</v>
      </c>
      <c r="D110" s="264"/>
      <c r="E110" s="264"/>
      <c r="F110" s="287" t="s">
        <v>377</v>
      </c>
      <c r="G110" s="264"/>
      <c r="H110" s="264" t="s">
        <v>411</v>
      </c>
      <c r="I110" s="264" t="s">
        <v>373</v>
      </c>
      <c r="J110" s="264">
        <v>50</v>
      </c>
      <c r="K110" s="278"/>
    </row>
    <row r="111" s="1" customFormat="1" ht="15" customHeight="1">
      <c r="B111" s="289"/>
      <c r="C111" s="264" t="s">
        <v>398</v>
      </c>
      <c r="D111" s="264"/>
      <c r="E111" s="264"/>
      <c r="F111" s="287" t="s">
        <v>377</v>
      </c>
      <c r="G111" s="264"/>
      <c r="H111" s="264" t="s">
        <v>411</v>
      </c>
      <c r="I111" s="264" t="s">
        <v>373</v>
      </c>
      <c r="J111" s="264">
        <v>50</v>
      </c>
      <c r="K111" s="278"/>
    </row>
    <row r="112" s="1" customFormat="1" ht="15" customHeight="1">
      <c r="B112" s="289"/>
      <c r="C112" s="264" t="s">
        <v>396</v>
      </c>
      <c r="D112" s="264"/>
      <c r="E112" s="264"/>
      <c r="F112" s="287" t="s">
        <v>377</v>
      </c>
      <c r="G112" s="264"/>
      <c r="H112" s="264" t="s">
        <v>411</v>
      </c>
      <c r="I112" s="264" t="s">
        <v>373</v>
      </c>
      <c r="J112" s="264">
        <v>50</v>
      </c>
      <c r="K112" s="278"/>
    </row>
    <row r="113" s="1" customFormat="1" ht="15" customHeight="1">
      <c r="B113" s="289"/>
      <c r="C113" s="264" t="s">
        <v>53</v>
      </c>
      <c r="D113" s="264"/>
      <c r="E113" s="264"/>
      <c r="F113" s="287" t="s">
        <v>371</v>
      </c>
      <c r="G113" s="264"/>
      <c r="H113" s="264" t="s">
        <v>412</v>
      </c>
      <c r="I113" s="264" t="s">
        <v>373</v>
      </c>
      <c r="J113" s="264">
        <v>20</v>
      </c>
      <c r="K113" s="278"/>
    </row>
    <row r="114" s="1" customFormat="1" ht="15" customHeight="1">
      <c r="B114" s="289"/>
      <c r="C114" s="264" t="s">
        <v>413</v>
      </c>
      <c r="D114" s="264"/>
      <c r="E114" s="264"/>
      <c r="F114" s="287" t="s">
        <v>371</v>
      </c>
      <c r="G114" s="264"/>
      <c r="H114" s="264" t="s">
        <v>414</v>
      </c>
      <c r="I114" s="264" t="s">
        <v>373</v>
      </c>
      <c r="J114" s="264">
        <v>120</v>
      </c>
      <c r="K114" s="278"/>
    </row>
    <row r="115" s="1" customFormat="1" ht="15" customHeight="1">
      <c r="B115" s="289"/>
      <c r="C115" s="264" t="s">
        <v>38</v>
      </c>
      <c r="D115" s="264"/>
      <c r="E115" s="264"/>
      <c r="F115" s="287" t="s">
        <v>371</v>
      </c>
      <c r="G115" s="264"/>
      <c r="H115" s="264" t="s">
        <v>415</v>
      </c>
      <c r="I115" s="264" t="s">
        <v>406</v>
      </c>
      <c r="J115" s="264"/>
      <c r="K115" s="278"/>
    </row>
    <row r="116" s="1" customFormat="1" ht="15" customHeight="1">
      <c r="B116" s="289"/>
      <c r="C116" s="264" t="s">
        <v>48</v>
      </c>
      <c r="D116" s="264"/>
      <c r="E116" s="264"/>
      <c r="F116" s="287" t="s">
        <v>371</v>
      </c>
      <c r="G116" s="264"/>
      <c r="H116" s="264" t="s">
        <v>416</v>
      </c>
      <c r="I116" s="264" t="s">
        <v>406</v>
      </c>
      <c r="J116" s="264"/>
      <c r="K116" s="278"/>
    </row>
    <row r="117" s="1" customFormat="1" ht="15" customHeight="1">
      <c r="B117" s="289"/>
      <c r="C117" s="264" t="s">
        <v>57</v>
      </c>
      <c r="D117" s="264"/>
      <c r="E117" s="264"/>
      <c r="F117" s="287" t="s">
        <v>371</v>
      </c>
      <c r="G117" s="264"/>
      <c r="H117" s="264" t="s">
        <v>417</v>
      </c>
      <c r="I117" s="264" t="s">
        <v>418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419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365</v>
      </c>
      <c r="D123" s="279"/>
      <c r="E123" s="279"/>
      <c r="F123" s="279" t="s">
        <v>366</v>
      </c>
      <c r="G123" s="280"/>
      <c r="H123" s="279" t="s">
        <v>54</v>
      </c>
      <c r="I123" s="279" t="s">
        <v>57</v>
      </c>
      <c r="J123" s="279" t="s">
        <v>367</v>
      </c>
      <c r="K123" s="308"/>
    </row>
    <row r="124" s="1" customFormat="1" ht="17.25" customHeight="1">
      <c r="B124" s="307"/>
      <c r="C124" s="281" t="s">
        <v>368</v>
      </c>
      <c r="D124" s="281"/>
      <c r="E124" s="281"/>
      <c r="F124" s="282" t="s">
        <v>369</v>
      </c>
      <c r="G124" s="283"/>
      <c r="H124" s="281"/>
      <c r="I124" s="281"/>
      <c r="J124" s="281" t="s">
        <v>370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374</v>
      </c>
      <c r="D126" s="286"/>
      <c r="E126" s="286"/>
      <c r="F126" s="287" t="s">
        <v>371</v>
      </c>
      <c r="G126" s="264"/>
      <c r="H126" s="264" t="s">
        <v>411</v>
      </c>
      <c r="I126" s="264" t="s">
        <v>373</v>
      </c>
      <c r="J126" s="264">
        <v>120</v>
      </c>
      <c r="K126" s="312"/>
    </row>
    <row r="127" s="1" customFormat="1" ht="15" customHeight="1">
      <c r="B127" s="309"/>
      <c r="C127" s="264" t="s">
        <v>420</v>
      </c>
      <c r="D127" s="264"/>
      <c r="E127" s="264"/>
      <c r="F127" s="287" t="s">
        <v>371</v>
      </c>
      <c r="G127" s="264"/>
      <c r="H127" s="264" t="s">
        <v>421</v>
      </c>
      <c r="I127" s="264" t="s">
        <v>373</v>
      </c>
      <c r="J127" s="264" t="s">
        <v>422</v>
      </c>
      <c r="K127" s="312"/>
    </row>
    <row r="128" s="1" customFormat="1" ht="15" customHeight="1">
      <c r="B128" s="309"/>
      <c r="C128" s="264" t="s">
        <v>83</v>
      </c>
      <c r="D128" s="264"/>
      <c r="E128" s="264"/>
      <c r="F128" s="287" t="s">
        <v>371</v>
      </c>
      <c r="G128" s="264"/>
      <c r="H128" s="264" t="s">
        <v>423</v>
      </c>
      <c r="I128" s="264" t="s">
        <v>373</v>
      </c>
      <c r="J128" s="264" t="s">
        <v>422</v>
      </c>
      <c r="K128" s="312"/>
    </row>
    <row r="129" s="1" customFormat="1" ht="15" customHeight="1">
      <c r="B129" s="309"/>
      <c r="C129" s="264" t="s">
        <v>382</v>
      </c>
      <c r="D129" s="264"/>
      <c r="E129" s="264"/>
      <c r="F129" s="287" t="s">
        <v>377</v>
      </c>
      <c r="G129" s="264"/>
      <c r="H129" s="264" t="s">
        <v>383</v>
      </c>
      <c r="I129" s="264" t="s">
        <v>373</v>
      </c>
      <c r="J129" s="264">
        <v>15</v>
      </c>
      <c r="K129" s="312"/>
    </row>
    <row r="130" s="1" customFormat="1" ht="15" customHeight="1">
      <c r="B130" s="309"/>
      <c r="C130" s="290" t="s">
        <v>384</v>
      </c>
      <c r="D130" s="290"/>
      <c r="E130" s="290"/>
      <c r="F130" s="291" t="s">
        <v>377</v>
      </c>
      <c r="G130" s="290"/>
      <c r="H130" s="290" t="s">
        <v>385</v>
      </c>
      <c r="I130" s="290" t="s">
        <v>373</v>
      </c>
      <c r="J130" s="290">
        <v>15</v>
      </c>
      <c r="K130" s="312"/>
    </row>
    <row r="131" s="1" customFormat="1" ht="15" customHeight="1">
      <c r="B131" s="309"/>
      <c r="C131" s="290" t="s">
        <v>386</v>
      </c>
      <c r="D131" s="290"/>
      <c r="E131" s="290"/>
      <c r="F131" s="291" t="s">
        <v>377</v>
      </c>
      <c r="G131" s="290"/>
      <c r="H131" s="290" t="s">
        <v>387</v>
      </c>
      <c r="I131" s="290" t="s">
        <v>373</v>
      </c>
      <c r="J131" s="290">
        <v>20</v>
      </c>
      <c r="K131" s="312"/>
    </row>
    <row r="132" s="1" customFormat="1" ht="15" customHeight="1">
      <c r="B132" s="309"/>
      <c r="C132" s="290" t="s">
        <v>388</v>
      </c>
      <c r="D132" s="290"/>
      <c r="E132" s="290"/>
      <c r="F132" s="291" t="s">
        <v>377</v>
      </c>
      <c r="G132" s="290"/>
      <c r="H132" s="290" t="s">
        <v>389</v>
      </c>
      <c r="I132" s="290" t="s">
        <v>373</v>
      </c>
      <c r="J132" s="290">
        <v>20</v>
      </c>
      <c r="K132" s="312"/>
    </row>
    <row r="133" s="1" customFormat="1" ht="15" customHeight="1">
      <c r="B133" s="309"/>
      <c r="C133" s="264" t="s">
        <v>376</v>
      </c>
      <c r="D133" s="264"/>
      <c r="E133" s="264"/>
      <c r="F133" s="287" t="s">
        <v>377</v>
      </c>
      <c r="G133" s="264"/>
      <c r="H133" s="264" t="s">
        <v>411</v>
      </c>
      <c r="I133" s="264" t="s">
        <v>373</v>
      </c>
      <c r="J133" s="264">
        <v>50</v>
      </c>
      <c r="K133" s="312"/>
    </row>
    <row r="134" s="1" customFormat="1" ht="15" customHeight="1">
      <c r="B134" s="309"/>
      <c r="C134" s="264" t="s">
        <v>390</v>
      </c>
      <c r="D134" s="264"/>
      <c r="E134" s="264"/>
      <c r="F134" s="287" t="s">
        <v>377</v>
      </c>
      <c r="G134" s="264"/>
      <c r="H134" s="264" t="s">
        <v>411</v>
      </c>
      <c r="I134" s="264" t="s">
        <v>373</v>
      </c>
      <c r="J134" s="264">
        <v>50</v>
      </c>
      <c r="K134" s="312"/>
    </row>
    <row r="135" s="1" customFormat="1" ht="15" customHeight="1">
      <c r="B135" s="309"/>
      <c r="C135" s="264" t="s">
        <v>396</v>
      </c>
      <c r="D135" s="264"/>
      <c r="E135" s="264"/>
      <c r="F135" s="287" t="s">
        <v>377</v>
      </c>
      <c r="G135" s="264"/>
      <c r="H135" s="264" t="s">
        <v>411</v>
      </c>
      <c r="I135" s="264" t="s">
        <v>373</v>
      </c>
      <c r="J135" s="264">
        <v>50</v>
      </c>
      <c r="K135" s="312"/>
    </row>
    <row r="136" s="1" customFormat="1" ht="15" customHeight="1">
      <c r="B136" s="309"/>
      <c r="C136" s="264" t="s">
        <v>398</v>
      </c>
      <c r="D136" s="264"/>
      <c r="E136" s="264"/>
      <c r="F136" s="287" t="s">
        <v>377</v>
      </c>
      <c r="G136" s="264"/>
      <c r="H136" s="264" t="s">
        <v>411</v>
      </c>
      <c r="I136" s="264" t="s">
        <v>373</v>
      </c>
      <c r="J136" s="264">
        <v>50</v>
      </c>
      <c r="K136" s="312"/>
    </row>
    <row r="137" s="1" customFormat="1" ht="15" customHeight="1">
      <c r="B137" s="309"/>
      <c r="C137" s="264" t="s">
        <v>399</v>
      </c>
      <c r="D137" s="264"/>
      <c r="E137" s="264"/>
      <c r="F137" s="287" t="s">
        <v>377</v>
      </c>
      <c r="G137" s="264"/>
      <c r="H137" s="264" t="s">
        <v>424</v>
      </c>
      <c r="I137" s="264" t="s">
        <v>373</v>
      </c>
      <c r="J137" s="264">
        <v>255</v>
      </c>
      <c r="K137" s="312"/>
    </row>
    <row r="138" s="1" customFormat="1" ht="15" customHeight="1">
      <c r="B138" s="309"/>
      <c r="C138" s="264" t="s">
        <v>401</v>
      </c>
      <c r="D138" s="264"/>
      <c r="E138" s="264"/>
      <c r="F138" s="287" t="s">
        <v>371</v>
      </c>
      <c r="G138" s="264"/>
      <c r="H138" s="264" t="s">
        <v>425</v>
      </c>
      <c r="I138" s="264" t="s">
        <v>403</v>
      </c>
      <c r="J138" s="264"/>
      <c r="K138" s="312"/>
    </row>
    <row r="139" s="1" customFormat="1" ht="15" customHeight="1">
      <c r="B139" s="309"/>
      <c r="C139" s="264" t="s">
        <v>404</v>
      </c>
      <c r="D139" s="264"/>
      <c r="E139" s="264"/>
      <c r="F139" s="287" t="s">
        <v>371</v>
      </c>
      <c r="G139" s="264"/>
      <c r="H139" s="264" t="s">
        <v>426</v>
      </c>
      <c r="I139" s="264" t="s">
        <v>406</v>
      </c>
      <c r="J139" s="264"/>
      <c r="K139" s="312"/>
    </row>
    <row r="140" s="1" customFormat="1" ht="15" customHeight="1">
      <c r="B140" s="309"/>
      <c r="C140" s="264" t="s">
        <v>407</v>
      </c>
      <c r="D140" s="264"/>
      <c r="E140" s="264"/>
      <c r="F140" s="287" t="s">
        <v>371</v>
      </c>
      <c r="G140" s="264"/>
      <c r="H140" s="264" t="s">
        <v>407</v>
      </c>
      <c r="I140" s="264" t="s">
        <v>406</v>
      </c>
      <c r="J140" s="264"/>
      <c r="K140" s="312"/>
    </row>
    <row r="141" s="1" customFormat="1" ht="15" customHeight="1">
      <c r="B141" s="309"/>
      <c r="C141" s="264" t="s">
        <v>38</v>
      </c>
      <c r="D141" s="264"/>
      <c r="E141" s="264"/>
      <c r="F141" s="287" t="s">
        <v>371</v>
      </c>
      <c r="G141" s="264"/>
      <c r="H141" s="264" t="s">
        <v>427</v>
      </c>
      <c r="I141" s="264" t="s">
        <v>406</v>
      </c>
      <c r="J141" s="264"/>
      <c r="K141" s="312"/>
    </row>
    <row r="142" s="1" customFormat="1" ht="15" customHeight="1">
      <c r="B142" s="309"/>
      <c r="C142" s="264" t="s">
        <v>428</v>
      </c>
      <c r="D142" s="264"/>
      <c r="E142" s="264"/>
      <c r="F142" s="287" t="s">
        <v>371</v>
      </c>
      <c r="G142" s="264"/>
      <c r="H142" s="264" t="s">
        <v>429</v>
      </c>
      <c r="I142" s="264" t="s">
        <v>406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430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365</v>
      </c>
      <c r="D148" s="279"/>
      <c r="E148" s="279"/>
      <c r="F148" s="279" t="s">
        <v>366</v>
      </c>
      <c r="G148" s="280"/>
      <c r="H148" s="279" t="s">
        <v>54</v>
      </c>
      <c r="I148" s="279" t="s">
        <v>57</v>
      </c>
      <c r="J148" s="279" t="s">
        <v>367</v>
      </c>
      <c r="K148" s="278"/>
    </row>
    <row r="149" s="1" customFormat="1" ht="17.25" customHeight="1">
      <c r="B149" s="276"/>
      <c r="C149" s="281" t="s">
        <v>368</v>
      </c>
      <c r="D149" s="281"/>
      <c r="E149" s="281"/>
      <c r="F149" s="282" t="s">
        <v>369</v>
      </c>
      <c r="G149" s="283"/>
      <c r="H149" s="281"/>
      <c r="I149" s="281"/>
      <c r="J149" s="281" t="s">
        <v>370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374</v>
      </c>
      <c r="D151" s="264"/>
      <c r="E151" s="264"/>
      <c r="F151" s="317" t="s">
        <v>371</v>
      </c>
      <c r="G151" s="264"/>
      <c r="H151" s="316" t="s">
        <v>411</v>
      </c>
      <c r="I151" s="316" t="s">
        <v>373</v>
      </c>
      <c r="J151" s="316">
        <v>120</v>
      </c>
      <c r="K151" s="312"/>
    </row>
    <row r="152" s="1" customFormat="1" ht="15" customHeight="1">
      <c r="B152" s="289"/>
      <c r="C152" s="316" t="s">
        <v>420</v>
      </c>
      <c r="D152" s="264"/>
      <c r="E152" s="264"/>
      <c r="F152" s="317" t="s">
        <v>371</v>
      </c>
      <c r="G152" s="264"/>
      <c r="H152" s="316" t="s">
        <v>431</v>
      </c>
      <c r="I152" s="316" t="s">
        <v>373</v>
      </c>
      <c r="J152" s="316" t="s">
        <v>422</v>
      </c>
      <c r="K152" s="312"/>
    </row>
    <row r="153" s="1" customFormat="1" ht="15" customHeight="1">
      <c r="B153" s="289"/>
      <c r="C153" s="316" t="s">
        <v>83</v>
      </c>
      <c r="D153" s="264"/>
      <c r="E153" s="264"/>
      <c r="F153" s="317" t="s">
        <v>371</v>
      </c>
      <c r="G153" s="264"/>
      <c r="H153" s="316" t="s">
        <v>432</v>
      </c>
      <c r="I153" s="316" t="s">
        <v>373</v>
      </c>
      <c r="J153" s="316" t="s">
        <v>422</v>
      </c>
      <c r="K153" s="312"/>
    </row>
    <row r="154" s="1" customFormat="1" ht="15" customHeight="1">
      <c r="B154" s="289"/>
      <c r="C154" s="316" t="s">
        <v>376</v>
      </c>
      <c r="D154" s="264"/>
      <c r="E154" s="264"/>
      <c r="F154" s="317" t="s">
        <v>377</v>
      </c>
      <c r="G154" s="264"/>
      <c r="H154" s="316" t="s">
        <v>411</v>
      </c>
      <c r="I154" s="316" t="s">
        <v>373</v>
      </c>
      <c r="J154" s="316">
        <v>50</v>
      </c>
      <c r="K154" s="312"/>
    </row>
    <row r="155" s="1" customFormat="1" ht="15" customHeight="1">
      <c r="B155" s="289"/>
      <c r="C155" s="316" t="s">
        <v>379</v>
      </c>
      <c r="D155" s="264"/>
      <c r="E155" s="264"/>
      <c r="F155" s="317" t="s">
        <v>371</v>
      </c>
      <c r="G155" s="264"/>
      <c r="H155" s="316" t="s">
        <v>411</v>
      </c>
      <c r="I155" s="316" t="s">
        <v>381</v>
      </c>
      <c r="J155" s="316"/>
      <c r="K155" s="312"/>
    </row>
    <row r="156" s="1" customFormat="1" ht="15" customHeight="1">
      <c r="B156" s="289"/>
      <c r="C156" s="316" t="s">
        <v>390</v>
      </c>
      <c r="D156" s="264"/>
      <c r="E156" s="264"/>
      <c r="F156" s="317" t="s">
        <v>377</v>
      </c>
      <c r="G156" s="264"/>
      <c r="H156" s="316" t="s">
        <v>411</v>
      </c>
      <c r="I156" s="316" t="s">
        <v>373</v>
      </c>
      <c r="J156" s="316">
        <v>50</v>
      </c>
      <c r="K156" s="312"/>
    </row>
    <row r="157" s="1" customFormat="1" ht="15" customHeight="1">
      <c r="B157" s="289"/>
      <c r="C157" s="316" t="s">
        <v>398</v>
      </c>
      <c r="D157" s="264"/>
      <c r="E157" s="264"/>
      <c r="F157" s="317" t="s">
        <v>377</v>
      </c>
      <c r="G157" s="264"/>
      <c r="H157" s="316" t="s">
        <v>411</v>
      </c>
      <c r="I157" s="316" t="s">
        <v>373</v>
      </c>
      <c r="J157" s="316">
        <v>50</v>
      </c>
      <c r="K157" s="312"/>
    </row>
    <row r="158" s="1" customFormat="1" ht="15" customHeight="1">
      <c r="B158" s="289"/>
      <c r="C158" s="316" t="s">
        <v>396</v>
      </c>
      <c r="D158" s="264"/>
      <c r="E158" s="264"/>
      <c r="F158" s="317" t="s">
        <v>377</v>
      </c>
      <c r="G158" s="264"/>
      <c r="H158" s="316" t="s">
        <v>411</v>
      </c>
      <c r="I158" s="316" t="s">
        <v>373</v>
      </c>
      <c r="J158" s="316">
        <v>50</v>
      </c>
      <c r="K158" s="312"/>
    </row>
    <row r="159" s="1" customFormat="1" ht="15" customHeight="1">
      <c r="B159" s="289"/>
      <c r="C159" s="316" t="s">
        <v>91</v>
      </c>
      <c r="D159" s="264"/>
      <c r="E159" s="264"/>
      <c r="F159" s="317" t="s">
        <v>371</v>
      </c>
      <c r="G159" s="264"/>
      <c r="H159" s="316" t="s">
        <v>433</v>
      </c>
      <c r="I159" s="316" t="s">
        <v>373</v>
      </c>
      <c r="J159" s="316" t="s">
        <v>434</v>
      </c>
      <c r="K159" s="312"/>
    </row>
    <row r="160" s="1" customFormat="1" ht="15" customHeight="1">
      <c r="B160" s="289"/>
      <c r="C160" s="316" t="s">
        <v>435</v>
      </c>
      <c r="D160" s="264"/>
      <c r="E160" s="264"/>
      <c r="F160" s="317" t="s">
        <v>371</v>
      </c>
      <c r="G160" s="264"/>
      <c r="H160" s="316" t="s">
        <v>436</v>
      </c>
      <c r="I160" s="316" t="s">
        <v>406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437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365</v>
      </c>
      <c r="D166" s="279"/>
      <c r="E166" s="279"/>
      <c r="F166" s="279" t="s">
        <v>366</v>
      </c>
      <c r="G166" s="321"/>
      <c r="H166" s="322" t="s">
        <v>54</v>
      </c>
      <c r="I166" s="322" t="s">
        <v>57</v>
      </c>
      <c r="J166" s="279" t="s">
        <v>367</v>
      </c>
      <c r="K166" s="256"/>
    </row>
    <row r="167" s="1" customFormat="1" ht="17.25" customHeight="1">
      <c r="B167" s="257"/>
      <c r="C167" s="281" t="s">
        <v>368</v>
      </c>
      <c r="D167" s="281"/>
      <c r="E167" s="281"/>
      <c r="F167" s="282" t="s">
        <v>369</v>
      </c>
      <c r="G167" s="323"/>
      <c r="H167" s="324"/>
      <c r="I167" s="324"/>
      <c r="J167" s="281" t="s">
        <v>370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374</v>
      </c>
      <c r="D169" s="264"/>
      <c r="E169" s="264"/>
      <c r="F169" s="287" t="s">
        <v>371</v>
      </c>
      <c r="G169" s="264"/>
      <c r="H169" s="264" t="s">
        <v>411</v>
      </c>
      <c r="I169" s="264" t="s">
        <v>373</v>
      </c>
      <c r="J169" s="264">
        <v>120</v>
      </c>
      <c r="K169" s="312"/>
    </row>
    <row r="170" s="1" customFormat="1" ht="15" customHeight="1">
      <c r="B170" s="289"/>
      <c r="C170" s="264" t="s">
        <v>420</v>
      </c>
      <c r="D170" s="264"/>
      <c r="E170" s="264"/>
      <c r="F170" s="287" t="s">
        <v>371</v>
      </c>
      <c r="G170" s="264"/>
      <c r="H170" s="264" t="s">
        <v>421</v>
      </c>
      <c r="I170" s="264" t="s">
        <v>373</v>
      </c>
      <c r="J170" s="264" t="s">
        <v>422</v>
      </c>
      <c r="K170" s="312"/>
    </row>
    <row r="171" s="1" customFormat="1" ht="15" customHeight="1">
      <c r="B171" s="289"/>
      <c r="C171" s="264" t="s">
        <v>83</v>
      </c>
      <c r="D171" s="264"/>
      <c r="E171" s="264"/>
      <c r="F171" s="287" t="s">
        <v>371</v>
      </c>
      <c r="G171" s="264"/>
      <c r="H171" s="264" t="s">
        <v>438</v>
      </c>
      <c r="I171" s="264" t="s">
        <v>373</v>
      </c>
      <c r="J171" s="264" t="s">
        <v>422</v>
      </c>
      <c r="K171" s="312"/>
    </row>
    <row r="172" s="1" customFormat="1" ht="15" customHeight="1">
      <c r="B172" s="289"/>
      <c r="C172" s="264" t="s">
        <v>376</v>
      </c>
      <c r="D172" s="264"/>
      <c r="E172" s="264"/>
      <c r="F172" s="287" t="s">
        <v>377</v>
      </c>
      <c r="G172" s="264"/>
      <c r="H172" s="264" t="s">
        <v>438</v>
      </c>
      <c r="I172" s="264" t="s">
        <v>373</v>
      </c>
      <c r="J172" s="264">
        <v>50</v>
      </c>
      <c r="K172" s="312"/>
    </row>
    <row r="173" s="1" customFormat="1" ht="15" customHeight="1">
      <c r="B173" s="289"/>
      <c r="C173" s="264" t="s">
        <v>379</v>
      </c>
      <c r="D173" s="264"/>
      <c r="E173" s="264"/>
      <c r="F173" s="287" t="s">
        <v>371</v>
      </c>
      <c r="G173" s="264"/>
      <c r="H173" s="264" t="s">
        <v>438</v>
      </c>
      <c r="I173" s="264" t="s">
        <v>381</v>
      </c>
      <c r="J173" s="264"/>
      <c r="K173" s="312"/>
    </row>
    <row r="174" s="1" customFormat="1" ht="15" customHeight="1">
      <c r="B174" s="289"/>
      <c r="C174" s="264" t="s">
        <v>390</v>
      </c>
      <c r="D174" s="264"/>
      <c r="E174" s="264"/>
      <c r="F174" s="287" t="s">
        <v>377</v>
      </c>
      <c r="G174" s="264"/>
      <c r="H174" s="264" t="s">
        <v>438</v>
      </c>
      <c r="I174" s="264" t="s">
        <v>373</v>
      </c>
      <c r="J174" s="264">
        <v>50</v>
      </c>
      <c r="K174" s="312"/>
    </row>
    <row r="175" s="1" customFormat="1" ht="15" customHeight="1">
      <c r="B175" s="289"/>
      <c r="C175" s="264" t="s">
        <v>398</v>
      </c>
      <c r="D175" s="264"/>
      <c r="E175" s="264"/>
      <c r="F175" s="287" t="s">
        <v>377</v>
      </c>
      <c r="G175" s="264"/>
      <c r="H175" s="264" t="s">
        <v>438</v>
      </c>
      <c r="I175" s="264" t="s">
        <v>373</v>
      </c>
      <c r="J175" s="264">
        <v>50</v>
      </c>
      <c r="K175" s="312"/>
    </row>
    <row r="176" s="1" customFormat="1" ht="15" customHeight="1">
      <c r="B176" s="289"/>
      <c r="C176" s="264" t="s">
        <v>396</v>
      </c>
      <c r="D176" s="264"/>
      <c r="E176" s="264"/>
      <c r="F176" s="287" t="s">
        <v>377</v>
      </c>
      <c r="G176" s="264"/>
      <c r="H176" s="264" t="s">
        <v>438</v>
      </c>
      <c r="I176" s="264" t="s">
        <v>373</v>
      </c>
      <c r="J176" s="264">
        <v>50</v>
      </c>
      <c r="K176" s="312"/>
    </row>
    <row r="177" s="1" customFormat="1" ht="15" customHeight="1">
      <c r="B177" s="289"/>
      <c r="C177" s="264" t="s">
        <v>101</v>
      </c>
      <c r="D177" s="264"/>
      <c r="E177" s="264"/>
      <c r="F177" s="287" t="s">
        <v>371</v>
      </c>
      <c r="G177" s="264"/>
      <c r="H177" s="264" t="s">
        <v>439</v>
      </c>
      <c r="I177" s="264" t="s">
        <v>440</v>
      </c>
      <c r="J177" s="264"/>
      <c r="K177" s="312"/>
    </row>
    <row r="178" s="1" customFormat="1" ht="15" customHeight="1">
      <c r="B178" s="289"/>
      <c r="C178" s="264" t="s">
        <v>57</v>
      </c>
      <c r="D178" s="264"/>
      <c r="E178" s="264"/>
      <c r="F178" s="287" t="s">
        <v>371</v>
      </c>
      <c r="G178" s="264"/>
      <c r="H178" s="264" t="s">
        <v>441</v>
      </c>
      <c r="I178" s="264" t="s">
        <v>442</v>
      </c>
      <c r="J178" s="264">
        <v>1</v>
      </c>
      <c r="K178" s="312"/>
    </row>
    <row r="179" s="1" customFormat="1" ht="15" customHeight="1">
      <c r="B179" s="289"/>
      <c r="C179" s="264" t="s">
        <v>53</v>
      </c>
      <c r="D179" s="264"/>
      <c r="E179" s="264"/>
      <c r="F179" s="287" t="s">
        <v>371</v>
      </c>
      <c r="G179" s="264"/>
      <c r="H179" s="264" t="s">
        <v>443</v>
      </c>
      <c r="I179" s="264" t="s">
        <v>373</v>
      </c>
      <c r="J179" s="264">
        <v>20</v>
      </c>
      <c r="K179" s="312"/>
    </row>
    <row r="180" s="1" customFormat="1" ht="15" customHeight="1">
      <c r="B180" s="289"/>
      <c r="C180" s="264" t="s">
        <v>54</v>
      </c>
      <c r="D180" s="264"/>
      <c r="E180" s="264"/>
      <c r="F180" s="287" t="s">
        <v>371</v>
      </c>
      <c r="G180" s="264"/>
      <c r="H180" s="264" t="s">
        <v>444</v>
      </c>
      <c r="I180" s="264" t="s">
        <v>373</v>
      </c>
      <c r="J180" s="264">
        <v>255</v>
      </c>
      <c r="K180" s="312"/>
    </row>
    <row r="181" s="1" customFormat="1" ht="15" customHeight="1">
      <c r="B181" s="289"/>
      <c r="C181" s="264" t="s">
        <v>102</v>
      </c>
      <c r="D181" s="264"/>
      <c r="E181" s="264"/>
      <c r="F181" s="287" t="s">
        <v>371</v>
      </c>
      <c r="G181" s="264"/>
      <c r="H181" s="264" t="s">
        <v>335</v>
      </c>
      <c r="I181" s="264" t="s">
        <v>373</v>
      </c>
      <c r="J181" s="264">
        <v>10</v>
      </c>
      <c r="K181" s="312"/>
    </row>
    <row r="182" s="1" customFormat="1" ht="15" customHeight="1">
      <c r="B182" s="289"/>
      <c r="C182" s="264" t="s">
        <v>103</v>
      </c>
      <c r="D182" s="264"/>
      <c r="E182" s="264"/>
      <c r="F182" s="287" t="s">
        <v>371</v>
      </c>
      <c r="G182" s="264"/>
      <c r="H182" s="264" t="s">
        <v>445</v>
      </c>
      <c r="I182" s="264" t="s">
        <v>406</v>
      </c>
      <c r="J182" s="264"/>
      <c r="K182" s="312"/>
    </row>
    <row r="183" s="1" customFormat="1" ht="15" customHeight="1">
      <c r="B183" s="289"/>
      <c r="C183" s="264" t="s">
        <v>446</v>
      </c>
      <c r="D183" s="264"/>
      <c r="E183" s="264"/>
      <c r="F183" s="287" t="s">
        <v>371</v>
      </c>
      <c r="G183" s="264"/>
      <c r="H183" s="264" t="s">
        <v>447</v>
      </c>
      <c r="I183" s="264" t="s">
        <v>406</v>
      </c>
      <c r="J183" s="264"/>
      <c r="K183" s="312"/>
    </row>
    <row r="184" s="1" customFormat="1" ht="15" customHeight="1">
      <c r="B184" s="289"/>
      <c r="C184" s="264" t="s">
        <v>435</v>
      </c>
      <c r="D184" s="264"/>
      <c r="E184" s="264"/>
      <c r="F184" s="287" t="s">
        <v>371</v>
      </c>
      <c r="G184" s="264"/>
      <c r="H184" s="264" t="s">
        <v>448</v>
      </c>
      <c r="I184" s="264" t="s">
        <v>406</v>
      </c>
      <c r="J184" s="264"/>
      <c r="K184" s="312"/>
    </row>
    <row r="185" s="1" customFormat="1" ht="15" customHeight="1">
      <c r="B185" s="289"/>
      <c r="C185" s="264" t="s">
        <v>105</v>
      </c>
      <c r="D185" s="264"/>
      <c r="E185" s="264"/>
      <c r="F185" s="287" t="s">
        <v>377</v>
      </c>
      <c r="G185" s="264"/>
      <c r="H185" s="264" t="s">
        <v>449</v>
      </c>
      <c r="I185" s="264" t="s">
        <v>373</v>
      </c>
      <c r="J185" s="264">
        <v>50</v>
      </c>
      <c r="K185" s="312"/>
    </row>
    <row r="186" s="1" customFormat="1" ht="15" customHeight="1">
      <c r="B186" s="289"/>
      <c r="C186" s="264" t="s">
        <v>450</v>
      </c>
      <c r="D186" s="264"/>
      <c r="E186" s="264"/>
      <c r="F186" s="287" t="s">
        <v>377</v>
      </c>
      <c r="G186" s="264"/>
      <c r="H186" s="264" t="s">
        <v>451</v>
      </c>
      <c r="I186" s="264" t="s">
        <v>452</v>
      </c>
      <c r="J186" s="264"/>
      <c r="K186" s="312"/>
    </row>
    <row r="187" s="1" customFormat="1" ht="15" customHeight="1">
      <c r="B187" s="289"/>
      <c r="C187" s="264" t="s">
        <v>453</v>
      </c>
      <c r="D187" s="264"/>
      <c r="E187" s="264"/>
      <c r="F187" s="287" t="s">
        <v>377</v>
      </c>
      <c r="G187" s="264"/>
      <c r="H187" s="264" t="s">
        <v>454</v>
      </c>
      <c r="I187" s="264" t="s">
        <v>452</v>
      </c>
      <c r="J187" s="264"/>
      <c r="K187" s="312"/>
    </row>
    <row r="188" s="1" customFormat="1" ht="15" customHeight="1">
      <c r="B188" s="289"/>
      <c r="C188" s="264" t="s">
        <v>455</v>
      </c>
      <c r="D188" s="264"/>
      <c r="E188" s="264"/>
      <c r="F188" s="287" t="s">
        <v>377</v>
      </c>
      <c r="G188" s="264"/>
      <c r="H188" s="264" t="s">
        <v>456</v>
      </c>
      <c r="I188" s="264" t="s">
        <v>452</v>
      </c>
      <c r="J188" s="264"/>
      <c r="K188" s="312"/>
    </row>
    <row r="189" s="1" customFormat="1" ht="15" customHeight="1">
      <c r="B189" s="289"/>
      <c r="C189" s="325" t="s">
        <v>457</v>
      </c>
      <c r="D189" s="264"/>
      <c r="E189" s="264"/>
      <c r="F189" s="287" t="s">
        <v>377</v>
      </c>
      <c r="G189" s="264"/>
      <c r="H189" s="264" t="s">
        <v>458</v>
      </c>
      <c r="I189" s="264" t="s">
        <v>459</v>
      </c>
      <c r="J189" s="326" t="s">
        <v>460</v>
      </c>
      <c r="K189" s="312"/>
    </row>
    <row r="190" s="1" customFormat="1" ht="15" customHeight="1">
      <c r="B190" s="289"/>
      <c r="C190" s="325" t="s">
        <v>42</v>
      </c>
      <c r="D190" s="264"/>
      <c r="E190" s="264"/>
      <c r="F190" s="287" t="s">
        <v>371</v>
      </c>
      <c r="G190" s="264"/>
      <c r="H190" s="261" t="s">
        <v>461</v>
      </c>
      <c r="I190" s="264" t="s">
        <v>462</v>
      </c>
      <c r="J190" s="264"/>
      <c r="K190" s="312"/>
    </row>
    <row r="191" s="1" customFormat="1" ht="15" customHeight="1">
      <c r="B191" s="289"/>
      <c r="C191" s="325" t="s">
        <v>463</v>
      </c>
      <c r="D191" s="264"/>
      <c r="E191" s="264"/>
      <c r="F191" s="287" t="s">
        <v>371</v>
      </c>
      <c r="G191" s="264"/>
      <c r="H191" s="264" t="s">
        <v>464</v>
      </c>
      <c r="I191" s="264" t="s">
        <v>406</v>
      </c>
      <c r="J191" s="264"/>
      <c r="K191" s="312"/>
    </row>
    <row r="192" s="1" customFormat="1" ht="15" customHeight="1">
      <c r="B192" s="289"/>
      <c r="C192" s="325" t="s">
        <v>465</v>
      </c>
      <c r="D192" s="264"/>
      <c r="E192" s="264"/>
      <c r="F192" s="287" t="s">
        <v>371</v>
      </c>
      <c r="G192" s="264"/>
      <c r="H192" s="264" t="s">
        <v>466</v>
      </c>
      <c r="I192" s="264" t="s">
        <v>406</v>
      </c>
      <c r="J192" s="264"/>
      <c r="K192" s="312"/>
    </row>
    <row r="193" s="1" customFormat="1" ht="15" customHeight="1">
      <c r="B193" s="289"/>
      <c r="C193" s="325" t="s">
        <v>467</v>
      </c>
      <c r="D193" s="264"/>
      <c r="E193" s="264"/>
      <c r="F193" s="287" t="s">
        <v>377</v>
      </c>
      <c r="G193" s="264"/>
      <c r="H193" s="264" t="s">
        <v>468</v>
      </c>
      <c r="I193" s="264" t="s">
        <v>406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469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470</v>
      </c>
      <c r="D200" s="328"/>
      <c r="E200" s="328"/>
      <c r="F200" s="328" t="s">
        <v>471</v>
      </c>
      <c r="G200" s="329"/>
      <c r="H200" s="328" t="s">
        <v>472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462</v>
      </c>
      <c r="D202" s="264"/>
      <c r="E202" s="264"/>
      <c r="F202" s="287" t="s">
        <v>43</v>
      </c>
      <c r="G202" s="264"/>
      <c r="H202" s="264" t="s">
        <v>473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44</v>
      </c>
      <c r="G203" s="264"/>
      <c r="H203" s="264" t="s">
        <v>474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47</v>
      </c>
      <c r="G204" s="264"/>
      <c r="H204" s="264" t="s">
        <v>475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45</v>
      </c>
      <c r="G205" s="264"/>
      <c r="H205" s="264" t="s">
        <v>476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46</v>
      </c>
      <c r="G206" s="264"/>
      <c r="H206" s="264" t="s">
        <v>477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418</v>
      </c>
      <c r="D208" s="264"/>
      <c r="E208" s="264"/>
      <c r="F208" s="287" t="s">
        <v>77</v>
      </c>
      <c r="G208" s="264"/>
      <c r="H208" s="264" t="s">
        <v>478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314</v>
      </c>
      <c r="G209" s="264"/>
      <c r="H209" s="264" t="s">
        <v>315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312</v>
      </c>
      <c r="G210" s="264"/>
      <c r="H210" s="264" t="s">
        <v>479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316</v>
      </c>
      <c r="G211" s="325"/>
      <c r="H211" s="316" t="s">
        <v>317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318</v>
      </c>
      <c r="G212" s="325"/>
      <c r="H212" s="316" t="s">
        <v>480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442</v>
      </c>
      <c r="D214" s="264"/>
      <c r="E214" s="264"/>
      <c r="F214" s="287">
        <v>1</v>
      </c>
      <c r="G214" s="325"/>
      <c r="H214" s="316" t="s">
        <v>481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482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483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484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Ochodnický</dc:creator>
  <cp:lastModifiedBy>Jan Ochodnický</cp:lastModifiedBy>
  <dcterms:created xsi:type="dcterms:W3CDTF">2023-09-21T12:21:49Z</dcterms:created>
  <dcterms:modified xsi:type="dcterms:W3CDTF">2023-09-21T12:21:55Z</dcterms:modified>
</cp:coreProperties>
</file>