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9B3D6D5-E2BB-464C-A216-324A24A56D76}" xr6:coauthVersionLast="47" xr6:coauthVersionMax="47" xr10:uidLastSave="{00000000-0000-0000-0000-000000000000}"/>
  <bookViews>
    <workbookView xWindow="28935" yWindow="-21195" windowWidth="22275" windowHeight="19980" xr2:uid="{00000000-000D-0000-FFFF-FFFF00000000}"/>
  </bookViews>
  <sheets>
    <sheet name="Tabulka č 1" sheetId="1" r:id="rId1"/>
    <sheet name="Tabulka č 2 a 3" sheetId="2" r:id="rId2"/>
    <sheet name="Tabulka č 4" sheetId="3" r:id="rId3"/>
    <sheet name="Celková rekapitulace " sheetId="4" r:id="rId4"/>
  </sheets>
  <definedNames>
    <definedName name="_Hlk33087719" localSheetId="0">'Tabulka č 1'!$C$12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5" i="4"/>
  <c r="D5" i="4"/>
  <c r="C32" i="2"/>
  <c r="C15" i="2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4" i="3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24" i="2"/>
  <c r="E24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7" i="2"/>
  <c r="E7" i="2" s="1"/>
  <c r="H16" i="1" l="1"/>
  <c r="I16" i="1" s="1"/>
  <c r="G84" i="1"/>
  <c r="E57" i="1"/>
  <c r="E101" i="1" s="1"/>
  <c r="G12" i="1"/>
  <c r="G94" i="1"/>
  <c r="G95" i="1"/>
  <c r="G96" i="1"/>
  <c r="G97" i="1"/>
  <c r="G93" i="1"/>
  <c r="G92" i="1"/>
  <c r="G91" i="1"/>
  <c r="G82" i="1"/>
  <c r="G83" i="1"/>
  <c r="G85" i="1"/>
  <c r="G86" i="1"/>
  <c r="G87" i="1"/>
  <c r="G88" i="1"/>
  <c r="G89" i="1"/>
  <c r="G90" i="1"/>
  <c r="G79" i="1"/>
  <c r="G80" i="1"/>
  <c r="G81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G14" i="1"/>
  <c r="G15" i="1"/>
  <c r="G17" i="1"/>
  <c r="G18" i="1"/>
  <c r="H18" i="1" l="1"/>
  <c r="I18" i="1" s="1"/>
  <c r="H17" i="1"/>
  <c r="I17" i="1" s="1"/>
  <c r="H15" i="1"/>
  <c r="I15" i="1" s="1"/>
  <c r="H14" i="1"/>
  <c r="I14" i="1" s="1"/>
  <c r="H13" i="1"/>
  <c r="I13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81" i="1"/>
  <c r="I81" i="1" s="1"/>
  <c r="H80" i="1"/>
  <c r="I80" i="1" s="1"/>
  <c r="H79" i="1"/>
  <c r="I79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3" i="1"/>
  <c r="I83" i="1" s="1"/>
  <c r="H82" i="1"/>
  <c r="I82" i="1" s="1"/>
  <c r="H91" i="1"/>
  <c r="I91" i="1" s="1"/>
  <c r="H92" i="1"/>
  <c r="I92" i="1" s="1"/>
  <c r="H93" i="1"/>
  <c r="I93" i="1" s="1"/>
  <c r="H97" i="1"/>
  <c r="I97" i="1" s="1"/>
  <c r="H96" i="1"/>
  <c r="I96" i="1" s="1"/>
  <c r="H95" i="1"/>
  <c r="I95" i="1" s="1"/>
  <c r="H94" i="1"/>
  <c r="I94" i="1" s="1"/>
  <c r="H12" i="1"/>
  <c r="I12" i="1" s="1"/>
  <c r="H84" i="1"/>
  <c r="I84" i="1" s="1"/>
  <c r="G57" i="1"/>
  <c r="H57" i="1" l="1"/>
  <c r="I57" i="1" s="1"/>
  <c r="E102" i="1"/>
  <c r="G102" i="1" s="1"/>
  <c r="G101" i="1"/>
  <c r="G104" i="1" s="1"/>
  <c r="G105" i="1" l="1"/>
  <c r="C4" i="4" s="1"/>
  <c r="D4" i="4" s="1"/>
  <c r="H104" i="1"/>
  <c r="I104" i="1" s="1"/>
  <c r="H101" i="1"/>
  <c r="I101" i="1" s="1"/>
  <c r="H102" i="1"/>
  <c r="I102" i="1" s="1"/>
  <c r="C7" i="4" l="1"/>
  <c r="H105" i="1"/>
  <c r="I105" i="1" s="1"/>
  <c r="E4" i="4"/>
  <c r="E7" i="4" s="1"/>
  <c r="D7" i="4"/>
</calcChain>
</file>

<file path=xl/sharedStrings.xml><?xml version="1.0" encoding="utf-8"?>
<sst xmlns="http://schemas.openxmlformats.org/spreadsheetml/2006/main" count="155" uniqueCount="146">
  <si>
    <t>V ……………., dne…………..</t>
  </si>
  <si>
    <t>Název analytu (metody)</t>
  </si>
  <si>
    <t>AAT (alfa-1-antitrypsin)</t>
  </si>
  <si>
    <t>AFP (alfa-1-fetoprotein)</t>
  </si>
  <si>
    <t>albumin</t>
  </si>
  <si>
    <t>ALP (alkalická fosfatáza)</t>
  </si>
  <si>
    <t>amikacin</t>
  </si>
  <si>
    <t>amoniak</t>
  </si>
  <si>
    <t>AMS (amyláza)</t>
  </si>
  <si>
    <t>ASLO (ASO)</t>
  </si>
  <si>
    <t>AST (aspartátaminotransferáza)</t>
  </si>
  <si>
    <t xml:space="preserve">anti-TG </t>
  </si>
  <si>
    <t>anti-TPO</t>
  </si>
  <si>
    <t>beta-2-mikroglobulin</t>
  </si>
  <si>
    <t>bilirubin celkový</t>
  </si>
  <si>
    <t>bilirubin přímý</t>
  </si>
  <si>
    <t>bílkovina celková</t>
  </si>
  <si>
    <t>BNP / NT-pBNP</t>
  </si>
  <si>
    <t>C3 komplement</t>
  </si>
  <si>
    <t>C4 komplement</t>
  </si>
  <si>
    <t>CA 19-9</t>
  </si>
  <si>
    <t>CA 15-3</t>
  </si>
  <si>
    <t>CA 125</t>
  </si>
  <si>
    <t>CEA</t>
  </si>
  <si>
    <t>CK-MB</t>
  </si>
  <si>
    <t>CRP</t>
  </si>
  <si>
    <t>digoxin</t>
  </si>
  <si>
    <t>ethanol</t>
  </si>
  <si>
    <t>ferritin</t>
  </si>
  <si>
    <t>folát (kyselina listová)</t>
  </si>
  <si>
    <t>fosfor</t>
  </si>
  <si>
    <t>free PSA</t>
  </si>
  <si>
    <t>free T4</t>
  </si>
  <si>
    <t>free T3</t>
  </si>
  <si>
    <t>gentamicin</t>
  </si>
  <si>
    <t>GGT (gamaglutamyltransferáza)</t>
  </si>
  <si>
    <t>glukóza</t>
  </si>
  <si>
    <t>hCG+beta statim</t>
  </si>
  <si>
    <t>HDL (cholesterol)</t>
  </si>
  <si>
    <t>homocystein</t>
  </si>
  <si>
    <t>hořčík</t>
  </si>
  <si>
    <t>cholesterol celkový</t>
  </si>
  <si>
    <t>IgA</t>
  </si>
  <si>
    <t>IgE</t>
  </si>
  <si>
    <t>IgG</t>
  </si>
  <si>
    <t>IgM</t>
  </si>
  <si>
    <t>ISE (Na+, K+, Cl-)</t>
  </si>
  <si>
    <t>kortisol</t>
  </si>
  <si>
    <t>kreatinin enzymaticky</t>
  </si>
  <si>
    <t>kyselina močová</t>
  </si>
  <si>
    <t>laktát</t>
  </si>
  <si>
    <t>laktátdehydrogenáza</t>
  </si>
  <si>
    <t>lipáza</t>
  </si>
  <si>
    <t>NSE</t>
  </si>
  <si>
    <t>parathormon biointaktní (1-84)</t>
  </si>
  <si>
    <t>prealbumin</t>
  </si>
  <si>
    <t>prokalcitonin</t>
  </si>
  <si>
    <t>PSA</t>
  </si>
  <si>
    <t>revmatoidní faktor</t>
  </si>
  <si>
    <t>TRAK</t>
  </si>
  <si>
    <t>transferin</t>
  </si>
  <si>
    <t>triacylglyceroly</t>
  </si>
  <si>
    <t>troponin T hs</t>
  </si>
  <si>
    <t>TSH</t>
  </si>
  <si>
    <t>urea</t>
  </si>
  <si>
    <t>valproát</t>
  </si>
  <si>
    <t>vankomycin</t>
  </si>
  <si>
    <t>vápník</t>
  </si>
  <si>
    <t>vitamín B 12</t>
  </si>
  <si>
    <t>25-OH vitamín D</t>
  </si>
  <si>
    <t>železo</t>
  </si>
  <si>
    <t>U-albumin (v moči)</t>
  </si>
  <si>
    <t>U-AMS (v moči)</t>
  </si>
  <si>
    <t>U-Ca (vápník v moči)</t>
  </si>
  <si>
    <t>U-celková bílkovina (v moči)</t>
  </si>
  <si>
    <t>U-Cl (chloridy v moči)</t>
  </si>
  <si>
    <t>U-K (draslík v moči)</t>
  </si>
  <si>
    <t>U-kreatinin (v moči)</t>
  </si>
  <si>
    <t>U-kyselina močová (v moči)</t>
  </si>
  <si>
    <t>U-Mg (hořčík v moči)</t>
  </si>
  <si>
    <t>U-Na (sodík v moči)</t>
  </si>
  <si>
    <t>U-P (fosfor v moči)</t>
  </si>
  <si>
    <t>CA 72-4</t>
  </si>
  <si>
    <t>PAPP A (plasmatický protein A), akreditováno FMF</t>
  </si>
  <si>
    <t>Volná beta-podjednotka hCG (free beta-hCG), akreditováno FMF</t>
  </si>
  <si>
    <t>žlučové kyseliny</t>
  </si>
  <si>
    <t>aktivní vitamín B 12</t>
  </si>
  <si>
    <t>ČÁST 1. Materiální zajištění pro biochemickou a imunochemickou analýzu vzorků biologického materiálu</t>
  </si>
  <si>
    <t>Materiální zajištění pro laboratorní analýzu vzorků v Nemocnici s poliklinikou Česká Lípa, a.s.</t>
  </si>
  <si>
    <t>Příloha č. 5A - Cenový formulář dodávek ČÁST 1</t>
  </si>
  <si>
    <t>Předpokládaný počet testů za 1 rok</t>
  </si>
  <si>
    <t>Celková nabídková cena za předpokládaný počet testů za 1 rok v Kč bez DPH</t>
  </si>
  <si>
    <t>Jednotková cena za test v Kč bez DPH</t>
  </si>
  <si>
    <t>Obchodní název</t>
  </si>
  <si>
    <t>Další pomocné reagencie a ostatní spotřební materiál</t>
  </si>
  <si>
    <t>Název položky</t>
  </si>
  <si>
    <t>Jednotková cena za 1 test v Kč bez DPH</t>
  </si>
  <si>
    <t>Obchodní název položek*</t>
  </si>
  <si>
    <t>* účastník uvede všechny položky diagnostik, pomocných reagencií a spotřebního materiálu potřebných pro provedení jednoho testu</t>
  </si>
  <si>
    <t>Výše DPH 21% v Kč</t>
  </si>
  <si>
    <t>Cena pomocných reagencií na 1 test v Kč bez DPH</t>
  </si>
  <si>
    <t>Cena pomocných reagencií na 1 test v Kč vč. DPH</t>
  </si>
  <si>
    <t>DOPLNÍ ÚČASTNÍK</t>
  </si>
  <si>
    <t>* účastník přidá tolik řádků, kolik je třeba</t>
  </si>
  <si>
    <t>Cena spotřebního materiálu na měrnou jednotku 1 test v Kč bez DPH</t>
  </si>
  <si>
    <t>Cena spotřebního materiálu na měrnou jednotku 1 test v Kč vč. DPH</t>
  </si>
  <si>
    <t xml:space="preserve">Tabulka č. 1: Souhrn cen diagnostik, pomocných reagencií a spotřebního materiálu </t>
  </si>
  <si>
    <t>Název položky plnění</t>
  </si>
  <si>
    <t>Katalogové číslo</t>
  </si>
  <si>
    <t>Cena 1 balení diagnostik, pomocných reagencií a spotřebního materiálu v Kč bez DPH</t>
  </si>
  <si>
    <t>Cena 1 balení diagnostik, pomocných reagencií a spotřebního materiálu v Kč vč. DPH</t>
  </si>
  <si>
    <t>Velikost 1 balení, počet testů z 1 balení</t>
  </si>
  <si>
    <t>Další pomocné reagencie nutné k provedení výše uvedených metod (pracovní a promývací roztoky, diluenty, pufry, kalibrátory, reagencie kontroly kvality atd.)(Tabulka č. 2)</t>
  </si>
  <si>
    <t>Ostatní spotřební materiál nutný k provedení výše uvedených metod (zkumavky, kyvety, adaptéry na pediatrické vzorky atd.)(Tabulka č. 3)</t>
  </si>
  <si>
    <t>Tabulka č. 4: Položkový ceník, který zahrnuje ceny za balení diagnostik, pomocných reagencií a spotřebního 
materiálu uvedených v tabulkách č. 1, 2 a 3</t>
  </si>
  <si>
    <t>Tabulka č. 2:</t>
  </si>
  <si>
    <t xml:space="preserve">Tabulka č. 3: </t>
  </si>
  <si>
    <t>Jednotkové ceny všech pomocných reagencií nutných k provedení všech metod uvedených v tabulce č. 1 přepočtené na 1 test :</t>
  </si>
  <si>
    <t>Katalogové číslo*</t>
  </si>
  <si>
    <t>Obchodní název*</t>
  </si>
  <si>
    <t xml:space="preserve">PODROBNÝ ROZPIS položky "Další pomocné reagencie nutné k provedení všech metod uvedených v tabulce č. 1 (pracovní a promývací roztoky, diluenty, pufry, kalibrátory, reagencie kontroly kvality atd.)" </t>
  </si>
  <si>
    <t>* účastník uvede všechny pomocné reagencie - přidá tolik řádků, kolik je třeba</t>
  </si>
  <si>
    <t xml:space="preserve">PODROBNÝ ROZPIS položky "Ostatní spotřební materiál nutný k provedení všech metod uvedených v tabulce č. 1 (zkumavky, kyvety, adaptéry na pediatrické vzorky atd.)" </t>
  </si>
  <si>
    <t>Jednotkové ceny veškerého spotřebního materiálu nutného k provedení všech metod uvedených v tabulce č. 1 přepočtené na 1 test :</t>
  </si>
  <si>
    <t>* účastník uvede veškerý spotřební materiál  - přidá tolik řádků, kolik je třeba</t>
  </si>
  <si>
    <t>Součtová jednotková cena všech pomocných reagencií přepočtená na 1 test**</t>
  </si>
  <si>
    <t>** součtová jednotková cena bude doplněna do buňky F100 v tabulce č. 1</t>
  </si>
  <si>
    <t>Součtová jednotková cena veškerého spotřebního materiálu přepočtená na 1 test**</t>
  </si>
  <si>
    <t>** součtová jednotková cena bude doplněna do buňky F101 v tabulce č. 1</t>
  </si>
  <si>
    <t>CELKOVÁ REKAPITULACE NABÍDKOVÉ CENY</t>
  </si>
  <si>
    <t xml:space="preserve"> </t>
  </si>
  <si>
    <t>„Materiální zajištění pro laboratorní analýzu vzorků v Nemocnici s poliklinikou Česká Lípa, a.s.“ – Část 1 - Materiální zajištění pro biochemickou a imunochemickou analýzu vzorků biologického materiálu</t>
  </si>
  <si>
    <t>Rekapitulace nabídkové ceny pro hodnocení</t>
  </si>
  <si>
    <t>cena bez DPH</t>
  </si>
  <si>
    <t>DPH 21%</t>
  </si>
  <si>
    <t>cena včetně DPH</t>
  </si>
  <si>
    <t>1.</t>
  </si>
  <si>
    <t>2.</t>
  </si>
  <si>
    <t>Celková nabídková cena za provedení statického zajištění podlah Centrální laboratoře*</t>
  </si>
  <si>
    <t xml:space="preserve">Celková nabídková cena </t>
  </si>
  <si>
    <t>*položka bude vyplněna pouze v případě, že hmotnost zapůjčovaných analytických systémů přesáhne nosnost podlah dle statického posudku a bude potřeba statické zajištění provést (výše nabídkové ceny bude uvedena v samostatné smlouvě o dílo), v opačném případě bude položka vyplněna hodnotou 0,- Kč</t>
  </si>
  <si>
    <t>Celková nabídková cena za předpokládaný počet všech testů za 1 rok v Kč bez DPH, výše DPH a včetně DPH</t>
  </si>
  <si>
    <t>** celková nabídová cena za předpokládaný počet všech testů za 6 let v Kč bez DPH je údajem rozhodným pro hodnocení nabídek v rámci kritéria hodnocení č. 1</t>
  </si>
  <si>
    <t>Celková nabídková cena za předpokládaný počet všech testů za 6 let v Kč bez DPH, výše DPH a včetně DPH**</t>
  </si>
  <si>
    <t>Celková nabídková cena za předpokládaný počet všech testů za 6 let v Kč</t>
  </si>
  <si>
    <t>ALT (alaninaminotransferáza)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</si>
</sst>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color indexed="8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5"/>
      <color rgb="FFFF0000"/>
      <name val="Arial"/>
      <family val="2"/>
      <charset val="238"/>
    </font>
    <font>
      <sz val="15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2"/>
    <xf numFmtId="0" fontId="7" fillId="0" borderId="0" xfId="0" applyFont="1"/>
    <xf numFmtId="0" fontId="6" fillId="0" borderId="0" xfId="2" applyFont="1" applyAlignment="1">
      <alignment wrapText="1"/>
    </xf>
    <xf numFmtId="0" fontId="0" fillId="0" borderId="6" xfId="0" applyBorder="1"/>
    <xf numFmtId="0" fontId="4" fillId="0" borderId="12" xfId="0" applyFont="1" applyBorder="1"/>
    <xf numFmtId="0" fontId="12" fillId="0" borderId="0" xfId="0" applyFont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4" fillId="4" borderId="45" xfId="0" applyNumberFormat="1" applyFont="1" applyFill="1" applyBorder="1" applyAlignment="1">
      <alignment horizontal="center" vertical="center" wrapText="1"/>
    </xf>
    <xf numFmtId="164" fontId="4" fillId="4" borderId="46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4" fillId="4" borderId="31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17" fillId="0" borderId="0" xfId="0" applyFont="1"/>
    <xf numFmtId="164" fontId="10" fillId="4" borderId="25" xfId="0" applyNumberFormat="1" applyFont="1" applyFill="1" applyBorder="1" applyAlignment="1">
      <alignment vertical="center"/>
    </xf>
    <xf numFmtId="164" fontId="11" fillId="4" borderId="25" xfId="0" applyNumberFormat="1" applyFont="1" applyFill="1" applyBorder="1" applyAlignment="1">
      <alignment vertical="center"/>
    </xf>
    <xf numFmtId="0" fontId="19" fillId="4" borderId="9" xfId="0" applyFont="1" applyFill="1" applyBorder="1"/>
    <xf numFmtId="0" fontId="3" fillId="4" borderId="9" xfId="0" applyFont="1" applyFill="1" applyBorder="1"/>
    <xf numFmtId="0" fontId="16" fillId="5" borderId="9" xfId="0" applyFont="1" applyFill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/>
    <xf numFmtId="0" fontId="16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49" fontId="3" fillId="4" borderId="17" xfId="0" applyNumberFormat="1" applyFont="1" applyFill="1" applyBorder="1"/>
    <xf numFmtId="164" fontId="3" fillId="4" borderId="9" xfId="0" applyNumberFormat="1" applyFont="1" applyFill="1" applyBorder="1" applyAlignment="1">
      <alignment horizontal="center"/>
    </xf>
    <xf numFmtId="0" fontId="3" fillId="0" borderId="9" xfId="0" applyFont="1" applyBorder="1"/>
    <xf numFmtId="164" fontId="3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/>
    <xf numFmtId="164" fontId="3" fillId="0" borderId="9" xfId="0" applyNumberFormat="1" applyFont="1" applyBorder="1" applyAlignment="1" applyProtection="1">
      <alignment vertical="center"/>
      <protection locked="0"/>
    </xf>
    <xf numFmtId="164" fontId="3" fillId="0" borderId="9" xfId="0" applyNumberFormat="1" applyFont="1" applyBorder="1"/>
    <xf numFmtId="164" fontId="3" fillId="7" borderId="9" xfId="0" applyNumberFormat="1" applyFont="1" applyFill="1" applyBorder="1"/>
    <xf numFmtId="164" fontId="3" fillId="7" borderId="9" xfId="0" applyNumberFormat="1" applyFont="1" applyFill="1" applyBorder="1" applyAlignment="1" applyProtection="1">
      <alignment vertical="center"/>
      <protection locked="0"/>
    </xf>
    <xf numFmtId="0" fontId="21" fillId="0" borderId="9" xfId="0" applyFont="1" applyBorder="1"/>
    <xf numFmtId="0" fontId="21" fillId="0" borderId="0" xfId="0" applyFont="1" applyAlignment="1">
      <alignment vertical="center" wrapText="1"/>
    </xf>
    <xf numFmtId="0" fontId="13" fillId="0" borderId="49" xfId="3" applyFont="1" applyBorder="1"/>
    <xf numFmtId="0" fontId="1" fillId="0" borderId="0" xfId="3"/>
    <xf numFmtId="0" fontId="6" fillId="0" borderId="52" xfId="3" applyFont="1" applyBorder="1" applyAlignment="1">
      <alignment horizontal="center" vertical="center"/>
    </xf>
    <xf numFmtId="0" fontId="23" fillId="8" borderId="39" xfId="3" applyFont="1" applyFill="1" applyBorder="1"/>
    <xf numFmtId="0" fontId="9" fillId="8" borderId="9" xfId="3" applyFont="1" applyFill="1" applyBorder="1" applyAlignment="1">
      <alignment horizontal="center" wrapText="1"/>
    </xf>
    <xf numFmtId="0" fontId="9" fillId="8" borderId="9" xfId="3" applyFont="1" applyFill="1" applyBorder="1" applyAlignment="1">
      <alignment horizontal="center"/>
    </xf>
    <xf numFmtId="0" fontId="9" fillId="8" borderId="10" xfId="3" applyFont="1" applyFill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9" xfId="3" applyFont="1" applyBorder="1"/>
    <xf numFmtId="164" fontId="23" fillId="0" borderId="9" xfId="3" applyNumberFormat="1" applyFont="1" applyBorder="1"/>
    <xf numFmtId="164" fontId="23" fillId="0" borderId="10" xfId="3" applyNumberFormat="1" applyFont="1" applyBorder="1"/>
    <xf numFmtId="0" fontId="6" fillId="0" borderId="52" xfId="3" applyFont="1" applyBorder="1"/>
    <xf numFmtId="0" fontId="6" fillId="0" borderId="54" xfId="3" applyFont="1" applyBorder="1"/>
    <xf numFmtId="164" fontId="6" fillId="0" borderId="54" xfId="3" applyNumberFormat="1" applyFont="1" applyBorder="1"/>
    <xf numFmtId="164" fontId="6" fillId="0" borderId="22" xfId="3" applyNumberFormat="1" applyFont="1" applyBorder="1"/>
    <xf numFmtId="0" fontId="6" fillId="8" borderId="43" xfId="3" applyFont="1" applyFill="1" applyBorder="1"/>
    <xf numFmtId="0" fontId="24" fillId="8" borderId="7" xfId="3" applyFont="1" applyFill="1" applyBorder="1" applyAlignment="1">
      <alignment wrapText="1"/>
    </xf>
    <xf numFmtId="164" fontId="25" fillId="8" borderId="7" xfId="3" applyNumberFormat="1" applyFont="1" applyFill="1" applyBorder="1"/>
    <xf numFmtId="164" fontId="24" fillId="8" borderId="7" xfId="3" applyNumberFormat="1" applyFont="1" applyFill="1" applyBorder="1"/>
    <xf numFmtId="164" fontId="24" fillId="8" borderId="26" xfId="3" applyNumberFormat="1" applyFont="1" applyFill="1" applyBorder="1"/>
    <xf numFmtId="0" fontId="26" fillId="0" borderId="0" xfId="3" applyFont="1" applyAlignment="1">
      <alignment wrapText="1"/>
    </xf>
    <xf numFmtId="164" fontId="27" fillId="4" borderId="25" xfId="0" applyNumberFormat="1" applyFont="1" applyFill="1" applyBorder="1" applyAlignment="1">
      <alignment vertical="center"/>
    </xf>
    <xf numFmtId="164" fontId="28" fillId="4" borderId="25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left" vertical="center" wrapText="1"/>
    </xf>
    <xf numFmtId="0" fontId="27" fillId="6" borderId="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7" fillId="0" borderId="47" xfId="0" applyFont="1" applyBorder="1"/>
    <xf numFmtId="0" fontId="3" fillId="0" borderId="23" xfId="0" applyFont="1" applyBorder="1"/>
    <xf numFmtId="0" fontId="16" fillId="0" borderId="0" xfId="0" applyFont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6" xfId="0" applyFont="1" applyBorder="1"/>
    <xf numFmtId="0" fontId="3" fillId="0" borderId="16" xfId="0" applyFont="1" applyBorder="1"/>
    <xf numFmtId="0" fontId="3" fillId="0" borderId="0" xfId="0" applyFont="1"/>
    <xf numFmtId="0" fontId="3" fillId="4" borderId="9" xfId="0" applyFont="1" applyFill="1" applyBorder="1"/>
    <xf numFmtId="0" fontId="16" fillId="5" borderId="9" xfId="0" applyFont="1" applyFill="1" applyBorder="1" applyAlignment="1">
      <alignment horizontal="center" vertical="center" wrapText="1"/>
    </xf>
    <xf numFmtId="0" fontId="19" fillId="4" borderId="9" xfId="0" applyFont="1" applyFill="1" applyBorder="1"/>
    <xf numFmtId="0" fontId="3" fillId="4" borderId="9" xfId="0" applyFont="1" applyFill="1" applyBorder="1" applyAlignment="1">
      <alignment horizontal="left"/>
    </xf>
    <xf numFmtId="0" fontId="22" fillId="0" borderId="50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51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53" xfId="3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center" vertical="center" wrapText="1"/>
    </xf>
    <xf numFmtId="164" fontId="29" fillId="4" borderId="20" xfId="0" applyNumberFormat="1" applyFont="1" applyFill="1" applyBorder="1" applyAlignment="1">
      <alignment horizontal="center" vertical="center" wrapText="1"/>
    </xf>
    <xf numFmtId="164" fontId="29" fillId="0" borderId="15" xfId="0" applyNumberFormat="1" applyFont="1" applyBorder="1" applyAlignment="1">
      <alignment horizontal="center" vertical="center" wrapText="1"/>
    </xf>
    <xf numFmtId="164" fontId="29" fillId="0" borderId="9" xfId="0" applyNumberFormat="1" applyFont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</cellXfs>
  <cellStyles count="4">
    <cellStyle name="Normální" xfId="0" builtinId="0"/>
    <cellStyle name="Normální 2" xfId="3" xr:uid="{9C0E3EBD-2FF0-4F26-B983-95A4E1660A3E}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8"/>
  <sheetViews>
    <sheetView tabSelected="1" view="pageBreakPreview" topLeftCell="A6" zoomScale="85" zoomScaleNormal="64" zoomScaleSheetLayoutView="85" workbookViewId="0">
      <selection activeCell="E17" sqref="E17"/>
    </sheetView>
  </sheetViews>
  <sheetFormatPr defaultRowHeight="14.4" x14ac:dyDescent="0.3"/>
  <cols>
    <col min="1" max="1" width="7.33203125" customWidth="1"/>
    <col min="3" max="4" width="37.44140625" customWidth="1"/>
    <col min="5" max="5" width="33.5546875" customWidth="1"/>
    <col min="6" max="6" width="26.88671875" customWidth="1"/>
    <col min="7" max="7" width="26.44140625" customWidth="1"/>
    <col min="8" max="8" width="22.44140625" customWidth="1"/>
    <col min="9" max="9" width="24.88671875" customWidth="1"/>
  </cols>
  <sheetData>
    <row r="2" spans="2:10" x14ac:dyDescent="0.3">
      <c r="C2" s="1" t="s">
        <v>89</v>
      </c>
      <c r="D2" s="1"/>
    </row>
    <row r="3" spans="2:10" ht="15" thickBot="1" x14ac:dyDescent="0.35">
      <c r="C3" s="2"/>
      <c r="D3" s="2"/>
      <c r="E3" s="2"/>
      <c r="F3" s="2"/>
      <c r="G3" s="2"/>
      <c r="H3" s="2"/>
      <c r="I3" s="2"/>
      <c r="J3" s="2"/>
    </row>
    <row r="4" spans="2:10" ht="36" customHeight="1" thickBot="1" x14ac:dyDescent="0.35">
      <c r="B4" s="9"/>
      <c r="C4" s="114"/>
      <c r="D4" s="114"/>
      <c r="E4" s="114"/>
      <c r="F4" s="114"/>
      <c r="G4" s="114"/>
      <c r="H4" s="17"/>
      <c r="I4" s="17"/>
      <c r="J4" s="10"/>
    </row>
    <row r="5" spans="2:10" ht="18" customHeight="1" x14ac:dyDescent="0.3">
      <c r="B5" s="145"/>
      <c r="C5" s="126" t="s">
        <v>88</v>
      </c>
      <c r="D5" s="127"/>
      <c r="E5" s="127"/>
      <c r="F5" s="127"/>
      <c r="G5" s="127"/>
      <c r="H5" s="127"/>
      <c r="I5" s="128"/>
      <c r="J5" s="140"/>
    </row>
    <row r="6" spans="2:10" ht="18" customHeight="1" x14ac:dyDescent="0.3">
      <c r="B6" s="145"/>
      <c r="C6" s="129"/>
      <c r="D6" s="115"/>
      <c r="E6" s="115"/>
      <c r="F6" s="115"/>
      <c r="G6" s="115"/>
      <c r="H6" s="115"/>
      <c r="I6" s="130"/>
      <c r="J6" s="140"/>
    </row>
    <row r="7" spans="2:10" ht="15.75" customHeight="1" thickBot="1" x14ac:dyDescent="0.35">
      <c r="B7" s="145"/>
      <c r="C7" s="131"/>
      <c r="D7" s="132"/>
      <c r="E7" s="132"/>
      <c r="F7" s="132"/>
      <c r="G7" s="132"/>
      <c r="H7" s="132"/>
      <c r="I7" s="133"/>
      <c r="J7" s="140"/>
    </row>
    <row r="8" spans="2:10" ht="15.75" customHeight="1" x14ac:dyDescent="0.3">
      <c r="B8" s="145"/>
      <c r="C8" s="115"/>
      <c r="D8" s="115"/>
      <c r="E8" s="115"/>
      <c r="F8" s="115"/>
      <c r="G8" s="115"/>
      <c r="H8" s="18"/>
      <c r="I8" s="18"/>
      <c r="J8" s="140"/>
    </row>
    <row r="9" spans="2:10" ht="18.600000000000001" thickBot="1" x14ac:dyDescent="0.4">
      <c r="B9" s="145"/>
      <c r="C9" s="116" t="s">
        <v>106</v>
      </c>
      <c r="D9" s="116"/>
      <c r="E9" s="116"/>
      <c r="F9" s="116"/>
      <c r="G9" s="116"/>
      <c r="H9" s="5"/>
      <c r="I9" s="5"/>
      <c r="J9" s="140"/>
    </row>
    <row r="10" spans="2:10" ht="58.5" customHeight="1" thickBot="1" x14ac:dyDescent="0.35">
      <c r="B10" s="145"/>
      <c r="C10" s="134" t="s">
        <v>87</v>
      </c>
      <c r="D10" s="135"/>
      <c r="E10" s="135"/>
      <c r="F10" s="135"/>
      <c r="G10" s="135"/>
      <c r="H10" s="135"/>
      <c r="I10" s="136"/>
      <c r="J10" s="140"/>
    </row>
    <row r="11" spans="2:10" ht="64.5" customHeight="1" thickBot="1" x14ac:dyDescent="0.35">
      <c r="B11" s="145"/>
      <c r="C11" s="28" t="s">
        <v>1</v>
      </c>
      <c r="D11" s="29" t="s">
        <v>97</v>
      </c>
      <c r="E11" s="30" t="s">
        <v>90</v>
      </c>
      <c r="F11" s="31" t="s">
        <v>96</v>
      </c>
      <c r="G11" s="32" t="s">
        <v>91</v>
      </c>
      <c r="H11" s="33" t="s">
        <v>99</v>
      </c>
      <c r="I11" s="32" t="s">
        <v>91</v>
      </c>
      <c r="J11" s="140"/>
    </row>
    <row r="12" spans="2:10" ht="30" customHeight="1" x14ac:dyDescent="0.3">
      <c r="B12" s="145"/>
      <c r="C12" s="48" t="s">
        <v>2</v>
      </c>
      <c r="D12" s="49"/>
      <c r="E12" s="50">
        <v>73</v>
      </c>
      <c r="F12" s="59">
        <v>0</v>
      </c>
      <c r="G12" s="63">
        <f>F12*E12</f>
        <v>0</v>
      </c>
      <c r="H12" s="65">
        <f>G12*0.21</f>
        <v>0</v>
      </c>
      <c r="I12" s="37">
        <f>G12+H12</f>
        <v>0</v>
      </c>
      <c r="J12" s="140"/>
    </row>
    <row r="13" spans="2:10" ht="30" customHeight="1" x14ac:dyDescent="0.3">
      <c r="B13" s="145"/>
      <c r="C13" s="13" t="s">
        <v>3</v>
      </c>
      <c r="D13" s="22"/>
      <c r="E13" s="51">
        <v>489</v>
      </c>
      <c r="F13" s="60">
        <v>0</v>
      </c>
      <c r="G13" s="35">
        <f t="shared" ref="G13:G76" si="0">F13*E13</f>
        <v>0</v>
      </c>
      <c r="H13" s="36">
        <f t="shared" ref="H13:H77" si="1">G13*0.21</f>
        <v>0</v>
      </c>
      <c r="I13" s="38">
        <f t="shared" ref="I13:I77" si="2">G13+H13</f>
        <v>0</v>
      </c>
      <c r="J13" s="140"/>
    </row>
    <row r="14" spans="2:10" ht="30" customHeight="1" x14ac:dyDescent="0.3">
      <c r="B14" s="145"/>
      <c r="C14" s="13" t="s">
        <v>4</v>
      </c>
      <c r="D14" s="22"/>
      <c r="E14" s="51">
        <v>6642</v>
      </c>
      <c r="F14" s="60">
        <v>0</v>
      </c>
      <c r="G14" s="35">
        <f t="shared" si="0"/>
        <v>0</v>
      </c>
      <c r="H14" s="36">
        <f t="shared" si="1"/>
        <v>0</v>
      </c>
      <c r="I14" s="38">
        <f t="shared" si="2"/>
        <v>0</v>
      </c>
      <c r="J14" s="140"/>
    </row>
    <row r="15" spans="2:10" ht="30" customHeight="1" x14ac:dyDescent="0.3">
      <c r="B15" s="145"/>
      <c r="C15" s="13" t="s">
        <v>5</v>
      </c>
      <c r="D15" s="22"/>
      <c r="E15" s="51">
        <v>32070</v>
      </c>
      <c r="F15" s="60">
        <v>0</v>
      </c>
      <c r="G15" s="35">
        <f t="shared" si="0"/>
        <v>0</v>
      </c>
      <c r="H15" s="36">
        <f t="shared" si="1"/>
        <v>0</v>
      </c>
      <c r="I15" s="38">
        <f t="shared" si="2"/>
        <v>0</v>
      </c>
      <c r="J15" s="140"/>
    </row>
    <row r="16" spans="2:10" ht="30" customHeight="1" x14ac:dyDescent="0.3">
      <c r="B16" s="145"/>
      <c r="C16" s="167" t="s">
        <v>145</v>
      </c>
      <c r="D16" s="22"/>
      <c r="E16" s="168">
        <v>37100</v>
      </c>
      <c r="F16" s="169">
        <v>0</v>
      </c>
      <c r="G16" s="170">
        <f t="shared" si="0"/>
        <v>0</v>
      </c>
      <c r="H16" s="171">
        <f t="shared" si="1"/>
        <v>0</v>
      </c>
      <c r="I16" s="172">
        <f t="shared" si="2"/>
        <v>0</v>
      </c>
      <c r="J16" s="140"/>
    </row>
    <row r="17" spans="2:10" ht="30" customHeight="1" x14ac:dyDescent="0.3">
      <c r="B17" s="145"/>
      <c r="C17" s="13" t="s">
        <v>6</v>
      </c>
      <c r="D17" s="22"/>
      <c r="E17" s="51">
        <v>74</v>
      </c>
      <c r="F17" s="60">
        <v>0</v>
      </c>
      <c r="G17" s="35">
        <f t="shared" si="0"/>
        <v>0</v>
      </c>
      <c r="H17" s="36">
        <f t="shared" si="1"/>
        <v>0</v>
      </c>
      <c r="I17" s="38">
        <f t="shared" si="2"/>
        <v>0</v>
      </c>
      <c r="J17" s="140"/>
    </row>
    <row r="18" spans="2:10" ht="30" customHeight="1" x14ac:dyDescent="0.3">
      <c r="B18" s="145"/>
      <c r="C18" s="13" t="s">
        <v>7</v>
      </c>
      <c r="D18" s="22"/>
      <c r="E18" s="51">
        <v>10</v>
      </c>
      <c r="F18" s="60">
        <v>0</v>
      </c>
      <c r="G18" s="35">
        <f t="shared" si="0"/>
        <v>0</v>
      </c>
      <c r="H18" s="36">
        <f t="shared" si="1"/>
        <v>0</v>
      </c>
      <c r="I18" s="38">
        <f t="shared" si="2"/>
        <v>0</v>
      </c>
      <c r="J18" s="140"/>
    </row>
    <row r="19" spans="2:10" ht="30" customHeight="1" x14ac:dyDescent="0.3">
      <c r="B19" s="145"/>
      <c r="C19" s="13" t="s">
        <v>8</v>
      </c>
      <c r="D19" s="22"/>
      <c r="E19" s="51">
        <v>7862</v>
      </c>
      <c r="F19" s="60">
        <v>0</v>
      </c>
      <c r="G19" s="35">
        <f t="shared" si="0"/>
        <v>0</v>
      </c>
      <c r="H19" s="36">
        <f t="shared" si="1"/>
        <v>0</v>
      </c>
      <c r="I19" s="38">
        <f t="shared" si="2"/>
        <v>0</v>
      </c>
      <c r="J19" s="140"/>
    </row>
    <row r="20" spans="2:10" ht="30" customHeight="1" x14ac:dyDescent="0.3">
      <c r="B20" s="145"/>
      <c r="C20" s="13" t="s">
        <v>9</v>
      </c>
      <c r="D20" s="22"/>
      <c r="E20" s="51">
        <v>349</v>
      </c>
      <c r="F20" s="60">
        <v>0</v>
      </c>
      <c r="G20" s="35">
        <f t="shared" si="0"/>
        <v>0</v>
      </c>
      <c r="H20" s="36">
        <f t="shared" si="1"/>
        <v>0</v>
      </c>
      <c r="I20" s="38">
        <f t="shared" si="2"/>
        <v>0</v>
      </c>
      <c r="J20" s="140"/>
    </row>
    <row r="21" spans="2:10" ht="30" customHeight="1" x14ac:dyDescent="0.3">
      <c r="B21" s="145"/>
      <c r="C21" s="13" t="s">
        <v>10</v>
      </c>
      <c r="D21" s="22"/>
      <c r="E21" s="51">
        <v>35812</v>
      </c>
      <c r="F21" s="60">
        <v>0</v>
      </c>
      <c r="G21" s="35">
        <f t="shared" si="0"/>
        <v>0</v>
      </c>
      <c r="H21" s="36">
        <f t="shared" si="1"/>
        <v>0</v>
      </c>
      <c r="I21" s="38">
        <f t="shared" si="2"/>
        <v>0</v>
      </c>
      <c r="J21" s="140"/>
    </row>
    <row r="22" spans="2:10" ht="30" customHeight="1" x14ac:dyDescent="0.3">
      <c r="B22" s="145"/>
      <c r="C22" s="13" t="s">
        <v>11</v>
      </c>
      <c r="D22" s="22"/>
      <c r="E22" s="51">
        <v>564</v>
      </c>
      <c r="F22" s="60">
        <v>0</v>
      </c>
      <c r="G22" s="35">
        <f t="shared" si="0"/>
        <v>0</v>
      </c>
      <c r="H22" s="36">
        <f t="shared" si="1"/>
        <v>0</v>
      </c>
      <c r="I22" s="38">
        <f t="shared" si="2"/>
        <v>0</v>
      </c>
      <c r="J22" s="140"/>
    </row>
    <row r="23" spans="2:10" ht="30" customHeight="1" x14ac:dyDescent="0.3">
      <c r="B23" s="145"/>
      <c r="C23" s="13" t="s">
        <v>12</v>
      </c>
      <c r="D23" s="22"/>
      <c r="E23" s="51">
        <v>762</v>
      </c>
      <c r="F23" s="60">
        <v>0</v>
      </c>
      <c r="G23" s="35">
        <f t="shared" si="0"/>
        <v>0</v>
      </c>
      <c r="H23" s="36">
        <f t="shared" si="1"/>
        <v>0</v>
      </c>
      <c r="I23" s="38">
        <f t="shared" si="2"/>
        <v>0</v>
      </c>
      <c r="J23" s="140"/>
    </row>
    <row r="24" spans="2:10" ht="30" customHeight="1" x14ac:dyDescent="0.3">
      <c r="B24" s="145"/>
      <c r="C24" s="13" t="s">
        <v>13</v>
      </c>
      <c r="D24" s="22"/>
      <c r="E24" s="51">
        <v>317</v>
      </c>
      <c r="F24" s="60">
        <v>0</v>
      </c>
      <c r="G24" s="35">
        <f t="shared" si="0"/>
        <v>0</v>
      </c>
      <c r="H24" s="36">
        <f t="shared" si="1"/>
        <v>0</v>
      </c>
      <c r="I24" s="38">
        <f t="shared" si="2"/>
        <v>0</v>
      </c>
      <c r="J24" s="140"/>
    </row>
    <row r="25" spans="2:10" ht="30" customHeight="1" x14ac:dyDescent="0.3">
      <c r="B25" s="145"/>
      <c r="C25" s="13" t="s">
        <v>14</v>
      </c>
      <c r="D25" s="22"/>
      <c r="E25" s="51">
        <v>34526</v>
      </c>
      <c r="F25" s="60">
        <v>0</v>
      </c>
      <c r="G25" s="35">
        <f t="shared" si="0"/>
        <v>0</v>
      </c>
      <c r="H25" s="36">
        <f t="shared" si="1"/>
        <v>0</v>
      </c>
      <c r="I25" s="38">
        <f t="shared" si="2"/>
        <v>0</v>
      </c>
      <c r="J25" s="140"/>
    </row>
    <row r="26" spans="2:10" ht="30" customHeight="1" x14ac:dyDescent="0.3">
      <c r="B26" s="145"/>
      <c r="C26" s="13" t="s">
        <v>15</v>
      </c>
      <c r="D26" s="22"/>
      <c r="E26" s="51">
        <v>513</v>
      </c>
      <c r="F26" s="60">
        <v>0</v>
      </c>
      <c r="G26" s="35">
        <f t="shared" si="0"/>
        <v>0</v>
      </c>
      <c r="H26" s="36">
        <f t="shared" si="1"/>
        <v>0</v>
      </c>
      <c r="I26" s="38">
        <f t="shared" si="2"/>
        <v>0</v>
      </c>
      <c r="J26" s="140"/>
    </row>
    <row r="27" spans="2:10" ht="30" customHeight="1" x14ac:dyDescent="0.3">
      <c r="B27" s="145"/>
      <c r="C27" s="13" t="s">
        <v>16</v>
      </c>
      <c r="D27" s="22"/>
      <c r="E27" s="51">
        <v>7240</v>
      </c>
      <c r="F27" s="60">
        <v>0</v>
      </c>
      <c r="G27" s="35">
        <f t="shared" si="0"/>
        <v>0</v>
      </c>
      <c r="H27" s="36">
        <f t="shared" si="1"/>
        <v>0</v>
      </c>
      <c r="I27" s="38">
        <f t="shared" si="2"/>
        <v>0</v>
      </c>
      <c r="J27" s="140"/>
    </row>
    <row r="28" spans="2:10" ht="30" customHeight="1" x14ac:dyDescent="0.3">
      <c r="B28" s="145"/>
      <c r="C28" s="13" t="s">
        <v>17</v>
      </c>
      <c r="D28" s="22"/>
      <c r="E28" s="51">
        <v>2420</v>
      </c>
      <c r="F28" s="60">
        <v>0</v>
      </c>
      <c r="G28" s="35">
        <f t="shared" si="0"/>
        <v>0</v>
      </c>
      <c r="H28" s="36">
        <f t="shared" si="1"/>
        <v>0</v>
      </c>
      <c r="I28" s="38">
        <f t="shared" si="2"/>
        <v>0</v>
      </c>
      <c r="J28" s="140"/>
    </row>
    <row r="29" spans="2:10" ht="30" customHeight="1" x14ac:dyDescent="0.3">
      <c r="B29" s="145"/>
      <c r="C29" s="13" t="s">
        <v>18</v>
      </c>
      <c r="D29" s="22"/>
      <c r="E29" s="51">
        <v>144</v>
      </c>
      <c r="F29" s="60">
        <v>0</v>
      </c>
      <c r="G29" s="35">
        <f t="shared" si="0"/>
        <v>0</v>
      </c>
      <c r="H29" s="36">
        <f t="shared" si="1"/>
        <v>0</v>
      </c>
      <c r="I29" s="38">
        <f t="shared" si="2"/>
        <v>0</v>
      </c>
      <c r="J29" s="140"/>
    </row>
    <row r="30" spans="2:10" ht="30" customHeight="1" x14ac:dyDescent="0.3">
      <c r="B30" s="145"/>
      <c r="C30" s="13" t="s">
        <v>19</v>
      </c>
      <c r="D30" s="22"/>
      <c r="E30" s="51">
        <v>135</v>
      </c>
      <c r="F30" s="60">
        <v>0</v>
      </c>
      <c r="G30" s="35">
        <f t="shared" si="0"/>
        <v>0</v>
      </c>
      <c r="H30" s="36">
        <f t="shared" si="1"/>
        <v>0</v>
      </c>
      <c r="I30" s="38">
        <f t="shared" si="2"/>
        <v>0</v>
      </c>
      <c r="J30" s="140"/>
    </row>
    <row r="31" spans="2:10" ht="30" customHeight="1" x14ac:dyDescent="0.3">
      <c r="B31" s="145"/>
      <c r="C31" s="13" t="s">
        <v>20</v>
      </c>
      <c r="D31" s="22"/>
      <c r="E31" s="51">
        <v>1240</v>
      </c>
      <c r="F31" s="60">
        <v>0</v>
      </c>
      <c r="G31" s="35">
        <f t="shared" si="0"/>
        <v>0</v>
      </c>
      <c r="H31" s="36">
        <f t="shared" si="1"/>
        <v>0</v>
      </c>
      <c r="I31" s="38">
        <f t="shared" si="2"/>
        <v>0</v>
      </c>
      <c r="J31" s="140"/>
    </row>
    <row r="32" spans="2:10" ht="30" customHeight="1" x14ac:dyDescent="0.3">
      <c r="B32" s="145"/>
      <c r="C32" s="13" t="s">
        <v>21</v>
      </c>
      <c r="D32" s="22"/>
      <c r="E32" s="51">
        <v>1471</v>
      </c>
      <c r="F32" s="60">
        <v>0</v>
      </c>
      <c r="G32" s="35">
        <f t="shared" si="0"/>
        <v>0</v>
      </c>
      <c r="H32" s="36">
        <f t="shared" si="1"/>
        <v>0</v>
      </c>
      <c r="I32" s="38">
        <f t="shared" si="2"/>
        <v>0</v>
      </c>
      <c r="J32" s="140"/>
    </row>
    <row r="33" spans="2:10" ht="30" customHeight="1" x14ac:dyDescent="0.3">
      <c r="B33" s="145"/>
      <c r="C33" s="13" t="s">
        <v>22</v>
      </c>
      <c r="D33" s="22"/>
      <c r="E33" s="51">
        <v>412</v>
      </c>
      <c r="F33" s="60">
        <v>0</v>
      </c>
      <c r="G33" s="35">
        <f t="shared" si="0"/>
        <v>0</v>
      </c>
      <c r="H33" s="36">
        <f t="shared" si="1"/>
        <v>0</v>
      </c>
      <c r="I33" s="38">
        <f t="shared" si="2"/>
        <v>0</v>
      </c>
      <c r="J33" s="140"/>
    </row>
    <row r="34" spans="2:10" ht="30" customHeight="1" x14ac:dyDescent="0.3">
      <c r="B34" s="145"/>
      <c r="C34" s="13" t="s">
        <v>23</v>
      </c>
      <c r="D34" s="22"/>
      <c r="E34" s="51">
        <v>2345</v>
      </c>
      <c r="F34" s="60">
        <v>0</v>
      </c>
      <c r="G34" s="35">
        <f>F34*E34</f>
        <v>0</v>
      </c>
      <c r="H34" s="36">
        <f t="shared" si="1"/>
        <v>0</v>
      </c>
      <c r="I34" s="38">
        <f t="shared" si="2"/>
        <v>0</v>
      </c>
      <c r="J34" s="140"/>
    </row>
    <row r="35" spans="2:10" ht="30" customHeight="1" x14ac:dyDescent="0.3">
      <c r="B35" s="145"/>
      <c r="C35" s="13" t="s">
        <v>24</v>
      </c>
      <c r="D35" s="22"/>
      <c r="E35" s="51">
        <v>2392</v>
      </c>
      <c r="F35" s="60">
        <v>0</v>
      </c>
      <c r="G35" s="35">
        <f t="shared" si="0"/>
        <v>0</v>
      </c>
      <c r="H35" s="36">
        <f t="shared" si="1"/>
        <v>0</v>
      </c>
      <c r="I35" s="38">
        <f t="shared" si="2"/>
        <v>0</v>
      </c>
      <c r="J35" s="140"/>
    </row>
    <row r="36" spans="2:10" ht="30" customHeight="1" x14ac:dyDescent="0.3">
      <c r="B36" s="145"/>
      <c r="C36" s="13" t="s">
        <v>25</v>
      </c>
      <c r="D36" s="22"/>
      <c r="E36" s="51">
        <v>41277</v>
      </c>
      <c r="F36" s="60">
        <v>0</v>
      </c>
      <c r="G36" s="35">
        <f t="shared" si="0"/>
        <v>0</v>
      </c>
      <c r="H36" s="36">
        <f t="shared" si="1"/>
        <v>0</v>
      </c>
      <c r="I36" s="38">
        <f t="shared" si="2"/>
        <v>0</v>
      </c>
      <c r="J36" s="140"/>
    </row>
    <row r="37" spans="2:10" ht="30" customHeight="1" x14ac:dyDescent="0.3">
      <c r="B37" s="145"/>
      <c r="C37" s="13" t="s">
        <v>26</v>
      </c>
      <c r="D37" s="22"/>
      <c r="E37" s="51">
        <v>252</v>
      </c>
      <c r="F37" s="60">
        <v>0</v>
      </c>
      <c r="G37" s="35">
        <f t="shared" si="0"/>
        <v>0</v>
      </c>
      <c r="H37" s="36">
        <f t="shared" si="1"/>
        <v>0</v>
      </c>
      <c r="I37" s="38">
        <f t="shared" si="2"/>
        <v>0</v>
      </c>
      <c r="J37" s="140"/>
    </row>
    <row r="38" spans="2:10" ht="30" customHeight="1" x14ac:dyDescent="0.3">
      <c r="B38" s="145"/>
      <c r="C38" s="13" t="s">
        <v>27</v>
      </c>
      <c r="D38" s="22"/>
      <c r="E38" s="51">
        <v>1190</v>
      </c>
      <c r="F38" s="60">
        <v>0</v>
      </c>
      <c r="G38" s="35">
        <f t="shared" si="0"/>
        <v>0</v>
      </c>
      <c r="H38" s="36">
        <f t="shared" si="1"/>
        <v>0</v>
      </c>
      <c r="I38" s="38">
        <f t="shared" si="2"/>
        <v>0</v>
      </c>
      <c r="J38" s="140"/>
    </row>
    <row r="39" spans="2:10" ht="30" customHeight="1" x14ac:dyDescent="0.3">
      <c r="B39" s="145"/>
      <c r="C39" s="13" t="s">
        <v>28</v>
      </c>
      <c r="D39" s="22"/>
      <c r="E39" s="51">
        <v>3273</v>
      </c>
      <c r="F39" s="60">
        <v>0</v>
      </c>
      <c r="G39" s="35">
        <f t="shared" si="0"/>
        <v>0</v>
      </c>
      <c r="H39" s="36">
        <f t="shared" si="1"/>
        <v>0</v>
      </c>
      <c r="I39" s="38">
        <f t="shared" si="2"/>
        <v>0</v>
      </c>
      <c r="J39" s="140"/>
    </row>
    <row r="40" spans="2:10" ht="30" customHeight="1" x14ac:dyDescent="0.3">
      <c r="B40" s="145"/>
      <c r="C40" s="13" t="s">
        <v>29</v>
      </c>
      <c r="D40" s="22"/>
      <c r="E40" s="51">
        <v>1040</v>
      </c>
      <c r="F40" s="60">
        <v>0</v>
      </c>
      <c r="G40" s="35">
        <f t="shared" si="0"/>
        <v>0</v>
      </c>
      <c r="H40" s="36">
        <f t="shared" si="1"/>
        <v>0</v>
      </c>
      <c r="I40" s="38">
        <f t="shared" si="2"/>
        <v>0</v>
      </c>
      <c r="J40" s="140"/>
    </row>
    <row r="41" spans="2:10" ht="30" customHeight="1" x14ac:dyDescent="0.3">
      <c r="B41" s="145"/>
      <c r="C41" s="13" t="s">
        <v>30</v>
      </c>
      <c r="D41" s="22"/>
      <c r="E41" s="51">
        <v>7059</v>
      </c>
      <c r="F41" s="60">
        <v>0</v>
      </c>
      <c r="G41" s="35">
        <f t="shared" si="0"/>
        <v>0</v>
      </c>
      <c r="H41" s="36">
        <f t="shared" si="1"/>
        <v>0</v>
      </c>
      <c r="I41" s="38">
        <f t="shared" si="2"/>
        <v>0</v>
      </c>
      <c r="J41" s="140"/>
    </row>
    <row r="42" spans="2:10" ht="30" customHeight="1" x14ac:dyDescent="0.3">
      <c r="B42" s="145"/>
      <c r="C42" s="13" t="s">
        <v>31</v>
      </c>
      <c r="D42" s="22"/>
      <c r="E42" s="51">
        <v>597</v>
      </c>
      <c r="F42" s="60">
        <v>0</v>
      </c>
      <c r="G42" s="35">
        <f t="shared" si="0"/>
        <v>0</v>
      </c>
      <c r="H42" s="36">
        <f t="shared" si="1"/>
        <v>0</v>
      </c>
      <c r="I42" s="38">
        <f t="shared" si="2"/>
        <v>0</v>
      </c>
      <c r="J42" s="140"/>
    </row>
    <row r="43" spans="2:10" ht="30" customHeight="1" x14ac:dyDescent="0.3">
      <c r="B43" s="145"/>
      <c r="C43" s="13" t="s">
        <v>32</v>
      </c>
      <c r="D43" s="22"/>
      <c r="E43" s="51">
        <v>4281</v>
      </c>
      <c r="F43" s="60">
        <v>0</v>
      </c>
      <c r="G43" s="35">
        <f t="shared" si="0"/>
        <v>0</v>
      </c>
      <c r="H43" s="36">
        <f t="shared" si="1"/>
        <v>0</v>
      </c>
      <c r="I43" s="38">
        <f t="shared" si="2"/>
        <v>0</v>
      </c>
      <c r="J43" s="140"/>
    </row>
    <row r="44" spans="2:10" ht="30" customHeight="1" x14ac:dyDescent="0.3">
      <c r="B44" s="145"/>
      <c r="C44" s="13" t="s">
        <v>33</v>
      </c>
      <c r="D44" s="22"/>
      <c r="E44" s="51">
        <v>804</v>
      </c>
      <c r="F44" s="60">
        <v>0</v>
      </c>
      <c r="G44" s="35">
        <f t="shared" si="0"/>
        <v>0</v>
      </c>
      <c r="H44" s="36">
        <f t="shared" si="1"/>
        <v>0</v>
      </c>
      <c r="I44" s="38">
        <f t="shared" si="2"/>
        <v>0</v>
      </c>
      <c r="J44" s="140"/>
    </row>
    <row r="45" spans="2:10" ht="30" customHeight="1" x14ac:dyDescent="0.3">
      <c r="B45" s="145"/>
      <c r="C45" s="13" t="s">
        <v>34</v>
      </c>
      <c r="D45" s="22"/>
      <c r="E45" s="51">
        <v>58</v>
      </c>
      <c r="F45" s="60">
        <v>0</v>
      </c>
      <c r="G45" s="35">
        <f t="shared" si="0"/>
        <v>0</v>
      </c>
      <c r="H45" s="36">
        <f t="shared" si="1"/>
        <v>0</v>
      </c>
      <c r="I45" s="38">
        <f t="shared" si="2"/>
        <v>0</v>
      </c>
      <c r="J45" s="140"/>
    </row>
    <row r="46" spans="2:10" ht="30" customHeight="1" x14ac:dyDescent="0.3">
      <c r="B46" s="145"/>
      <c r="C46" s="13" t="s">
        <v>35</v>
      </c>
      <c r="D46" s="22"/>
      <c r="E46" s="51">
        <v>34388</v>
      </c>
      <c r="F46" s="60">
        <v>0</v>
      </c>
      <c r="G46" s="35">
        <f t="shared" si="0"/>
        <v>0</v>
      </c>
      <c r="H46" s="36">
        <f t="shared" si="1"/>
        <v>0</v>
      </c>
      <c r="I46" s="38">
        <f t="shared" si="2"/>
        <v>0</v>
      </c>
      <c r="J46" s="140"/>
    </row>
    <row r="47" spans="2:10" ht="30" customHeight="1" x14ac:dyDescent="0.3">
      <c r="B47" s="145"/>
      <c r="C47" s="13" t="s">
        <v>36</v>
      </c>
      <c r="D47" s="22"/>
      <c r="E47" s="51">
        <v>38430</v>
      </c>
      <c r="F47" s="60">
        <v>0</v>
      </c>
      <c r="G47" s="35">
        <f t="shared" si="0"/>
        <v>0</v>
      </c>
      <c r="H47" s="36">
        <f t="shared" si="1"/>
        <v>0</v>
      </c>
      <c r="I47" s="38">
        <f t="shared" si="2"/>
        <v>0</v>
      </c>
      <c r="J47" s="140"/>
    </row>
    <row r="48" spans="2:10" ht="30" customHeight="1" x14ac:dyDescent="0.3">
      <c r="B48" s="145"/>
      <c r="C48" s="13" t="s">
        <v>37</v>
      </c>
      <c r="D48" s="22"/>
      <c r="E48" s="51">
        <v>1468</v>
      </c>
      <c r="F48" s="60">
        <v>0</v>
      </c>
      <c r="G48" s="35">
        <f t="shared" si="0"/>
        <v>0</v>
      </c>
      <c r="H48" s="36">
        <f t="shared" si="1"/>
        <v>0</v>
      </c>
      <c r="I48" s="38">
        <f t="shared" si="2"/>
        <v>0</v>
      </c>
      <c r="J48" s="140"/>
    </row>
    <row r="49" spans="2:10" ht="30" customHeight="1" x14ac:dyDescent="0.3">
      <c r="B49" s="145"/>
      <c r="C49" s="13" t="s">
        <v>38</v>
      </c>
      <c r="D49" s="22"/>
      <c r="E49" s="51">
        <v>8308</v>
      </c>
      <c r="F49" s="60">
        <v>0</v>
      </c>
      <c r="G49" s="35">
        <f>F49*E49</f>
        <v>0</v>
      </c>
      <c r="H49" s="36">
        <f t="shared" si="1"/>
        <v>0</v>
      </c>
      <c r="I49" s="38">
        <f t="shared" si="2"/>
        <v>0</v>
      </c>
      <c r="J49" s="140"/>
    </row>
    <row r="50" spans="2:10" ht="30" customHeight="1" x14ac:dyDescent="0.3">
      <c r="B50" s="145"/>
      <c r="C50" s="13" t="s">
        <v>39</v>
      </c>
      <c r="D50" s="22"/>
      <c r="E50" s="51">
        <v>345</v>
      </c>
      <c r="F50" s="60">
        <v>0</v>
      </c>
      <c r="G50" s="35">
        <f t="shared" si="0"/>
        <v>0</v>
      </c>
      <c r="H50" s="36">
        <f t="shared" si="1"/>
        <v>0</v>
      </c>
      <c r="I50" s="38">
        <f t="shared" si="2"/>
        <v>0</v>
      </c>
      <c r="J50" s="140"/>
    </row>
    <row r="51" spans="2:10" ht="30" customHeight="1" x14ac:dyDescent="0.3">
      <c r="B51" s="145"/>
      <c r="C51" s="13" t="s">
        <v>40</v>
      </c>
      <c r="D51" s="22"/>
      <c r="E51" s="51">
        <v>4548</v>
      </c>
      <c r="F51" s="60">
        <v>0</v>
      </c>
      <c r="G51" s="35">
        <f t="shared" si="0"/>
        <v>0</v>
      </c>
      <c r="H51" s="36">
        <f t="shared" si="1"/>
        <v>0</v>
      </c>
      <c r="I51" s="38">
        <f t="shared" si="2"/>
        <v>0</v>
      </c>
      <c r="J51" s="140"/>
    </row>
    <row r="52" spans="2:10" ht="30" customHeight="1" x14ac:dyDescent="0.3">
      <c r="B52" s="145"/>
      <c r="C52" s="13" t="s">
        <v>41</v>
      </c>
      <c r="D52" s="22"/>
      <c r="E52" s="51">
        <v>14715</v>
      </c>
      <c r="F52" s="60">
        <v>0</v>
      </c>
      <c r="G52" s="35">
        <f t="shared" si="0"/>
        <v>0</v>
      </c>
      <c r="H52" s="36">
        <f t="shared" si="1"/>
        <v>0</v>
      </c>
      <c r="I52" s="38">
        <f t="shared" si="2"/>
        <v>0</v>
      </c>
      <c r="J52" s="140"/>
    </row>
    <row r="53" spans="2:10" ht="30" customHeight="1" x14ac:dyDescent="0.3">
      <c r="B53" s="145"/>
      <c r="C53" s="13" t="s">
        <v>42</v>
      </c>
      <c r="D53" s="22"/>
      <c r="E53" s="51">
        <v>486</v>
      </c>
      <c r="F53" s="60">
        <v>0</v>
      </c>
      <c r="G53" s="35">
        <f t="shared" si="0"/>
        <v>0</v>
      </c>
      <c r="H53" s="36">
        <f t="shared" si="1"/>
        <v>0</v>
      </c>
      <c r="I53" s="38">
        <f t="shared" si="2"/>
        <v>0</v>
      </c>
      <c r="J53" s="140"/>
    </row>
    <row r="54" spans="2:10" ht="30" customHeight="1" x14ac:dyDescent="0.3">
      <c r="B54" s="145"/>
      <c r="C54" s="13" t="s">
        <v>43</v>
      </c>
      <c r="D54" s="22"/>
      <c r="E54" s="51">
        <v>379</v>
      </c>
      <c r="F54" s="60">
        <v>0</v>
      </c>
      <c r="G54" s="35">
        <f t="shared" si="0"/>
        <v>0</v>
      </c>
      <c r="H54" s="36">
        <f t="shared" si="1"/>
        <v>0</v>
      </c>
      <c r="I54" s="38">
        <f t="shared" si="2"/>
        <v>0</v>
      </c>
      <c r="J54" s="140"/>
    </row>
    <row r="55" spans="2:10" ht="30" customHeight="1" x14ac:dyDescent="0.3">
      <c r="B55" s="145"/>
      <c r="C55" s="13" t="s">
        <v>44</v>
      </c>
      <c r="D55" s="22"/>
      <c r="E55" s="51">
        <v>404</v>
      </c>
      <c r="F55" s="60">
        <v>0</v>
      </c>
      <c r="G55" s="35">
        <f t="shared" si="0"/>
        <v>0</v>
      </c>
      <c r="H55" s="36">
        <f t="shared" si="1"/>
        <v>0</v>
      </c>
      <c r="I55" s="38">
        <f t="shared" si="2"/>
        <v>0</v>
      </c>
      <c r="J55" s="140"/>
    </row>
    <row r="56" spans="2:10" ht="30" customHeight="1" x14ac:dyDescent="0.3">
      <c r="B56" s="145"/>
      <c r="C56" s="13" t="s">
        <v>45</v>
      </c>
      <c r="D56" s="22"/>
      <c r="E56" s="51">
        <v>343</v>
      </c>
      <c r="F56" s="60">
        <v>0</v>
      </c>
      <c r="G56" s="35">
        <f t="shared" si="0"/>
        <v>0</v>
      </c>
      <c r="H56" s="36">
        <f t="shared" si="1"/>
        <v>0</v>
      </c>
      <c r="I56" s="38">
        <f t="shared" si="2"/>
        <v>0</v>
      </c>
      <c r="J56" s="140"/>
    </row>
    <row r="57" spans="2:10" ht="30" customHeight="1" x14ac:dyDescent="0.3">
      <c r="B57" s="145"/>
      <c r="C57" s="13" t="s">
        <v>46</v>
      </c>
      <c r="D57" s="22"/>
      <c r="E57" s="51">
        <f>48902*3</f>
        <v>146706</v>
      </c>
      <c r="F57" s="60">
        <v>0</v>
      </c>
      <c r="G57" s="35">
        <f t="shared" si="0"/>
        <v>0</v>
      </c>
      <c r="H57" s="36">
        <f t="shared" si="1"/>
        <v>0</v>
      </c>
      <c r="I57" s="38">
        <f t="shared" si="2"/>
        <v>0</v>
      </c>
      <c r="J57" s="140"/>
    </row>
    <row r="58" spans="2:10" ht="30" customHeight="1" x14ac:dyDescent="0.3">
      <c r="B58" s="145"/>
      <c r="C58" s="13" t="s">
        <v>47</v>
      </c>
      <c r="D58" s="22"/>
      <c r="E58" s="51">
        <v>500</v>
      </c>
      <c r="F58" s="60">
        <v>0</v>
      </c>
      <c r="G58" s="35">
        <f t="shared" si="0"/>
        <v>0</v>
      </c>
      <c r="H58" s="36">
        <f t="shared" si="1"/>
        <v>0</v>
      </c>
      <c r="I58" s="38">
        <f t="shared" si="2"/>
        <v>0</v>
      </c>
      <c r="J58" s="140"/>
    </row>
    <row r="59" spans="2:10" ht="30" customHeight="1" x14ac:dyDescent="0.3">
      <c r="B59" s="145"/>
      <c r="C59" s="13" t="s">
        <v>48</v>
      </c>
      <c r="D59" s="22"/>
      <c r="E59" s="51">
        <v>52355</v>
      </c>
      <c r="F59" s="60">
        <v>0</v>
      </c>
      <c r="G59" s="35">
        <f t="shared" si="0"/>
        <v>0</v>
      </c>
      <c r="H59" s="36">
        <f t="shared" si="1"/>
        <v>0</v>
      </c>
      <c r="I59" s="38">
        <f t="shared" si="2"/>
        <v>0</v>
      </c>
      <c r="J59" s="140"/>
    </row>
    <row r="60" spans="2:10" ht="30" customHeight="1" x14ac:dyDescent="0.3">
      <c r="B60" s="145"/>
      <c r="C60" s="13" t="s">
        <v>49</v>
      </c>
      <c r="D60" s="22"/>
      <c r="E60" s="51">
        <v>18501</v>
      </c>
      <c r="F60" s="60">
        <v>0</v>
      </c>
      <c r="G60" s="35">
        <f t="shared" si="0"/>
        <v>0</v>
      </c>
      <c r="H60" s="36">
        <f t="shared" si="1"/>
        <v>0</v>
      </c>
      <c r="I60" s="38">
        <f t="shared" si="2"/>
        <v>0</v>
      </c>
      <c r="J60" s="140"/>
    </row>
    <row r="61" spans="2:10" ht="30" customHeight="1" x14ac:dyDescent="0.3">
      <c r="B61" s="145"/>
      <c r="C61" s="13" t="s">
        <v>50</v>
      </c>
      <c r="D61" s="22"/>
      <c r="E61" s="51">
        <v>115</v>
      </c>
      <c r="F61" s="60">
        <v>0</v>
      </c>
      <c r="G61" s="35">
        <f t="shared" si="0"/>
        <v>0</v>
      </c>
      <c r="H61" s="36">
        <f t="shared" si="1"/>
        <v>0</v>
      </c>
      <c r="I61" s="38">
        <f t="shared" si="2"/>
        <v>0</v>
      </c>
      <c r="J61" s="140"/>
    </row>
    <row r="62" spans="2:10" ht="30" customHeight="1" x14ac:dyDescent="0.3">
      <c r="B62" s="145"/>
      <c r="C62" s="13" t="s">
        <v>51</v>
      </c>
      <c r="D62" s="22"/>
      <c r="E62" s="51">
        <v>1127</v>
      </c>
      <c r="F62" s="60">
        <v>0</v>
      </c>
      <c r="G62" s="35">
        <f t="shared" si="0"/>
        <v>0</v>
      </c>
      <c r="H62" s="36">
        <f t="shared" si="1"/>
        <v>0</v>
      </c>
      <c r="I62" s="38">
        <f t="shared" si="2"/>
        <v>0</v>
      </c>
      <c r="J62" s="140"/>
    </row>
    <row r="63" spans="2:10" ht="30" customHeight="1" x14ac:dyDescent="0.3">
      <c r="B63" s="145"/>
      <c r="C63" s="13" t="s">
        <v>52</v>
      </c>
      <c r="D63" s="22"/>
      <c r="E63" s="51">
        <v>5738</v>
      </c>
      <c r="F63" s="60">
        <v>0</v>
      </c>
      <c r="G63" s="35">
        <f t="shared" si="0"/>
        <v>0</v>
      </c>
      <c r="H63" s="36">
        <f t="shared" si="1"/>
        <v>0</v>
      </c>
      <c r="I63" s="38">
        <f t="shared" si="2"/>
        <v>0</v>
      </c>
      <c r="J63" s="140"/>
    </row>
    <row r="64" spans="2:10" ht="30" customHeight="1" x14ac:dyDescent="0.3">
      <c r="B64" s="145"/>
      <c r="C64" s="13" t="s">
        <v>53</v>
      </c>
      <c r="D64" s="22"/>
      <c r="E64" s="51">
        <v>348</v>
      </c>
      <c r="F64" s="60">
        <v>0</v>
      </c>
      <c r="G64" s="35">
        <f t="shared" si="0"/>
        <v>0</v>
      </c>
      <c r="H64" s="36">
        <f t="shared" si="1"/>
        <v>0</v>
      </c>
      <c r="I64" s="38">
        <f t="shared" si="2"/>
        <v>0</v>
      </c>
      <c r="J64" s="140"/>
    </row>
    <row r="65" spans="2:10" ht="30" customHeight="1" x14ac:dyDescent="0.3">
      <c r="B65" s="145"/>
      <c r="C65" s="13" t="s">
        <v>54</v>
      </c>
      <c r="D65" s="22"/>
      <c r="E65" s="51">
        <v>1860</v>
      </c>
      <c r="F65" s="60">
        <v>0</v>
      </c>
      <c r="G65" s="35">
        <f t="shared" si="0"/>
        <v>0</v>
      </c>
      <c r="H65" s="36">
        <f t="shared" si="1"/>
        <v>0</v>
      </c>
      <c r="I65" s="38">
        <f t="shared" si="2"/>
        <v>0</v>
      </c>
      <c r="J65" s="140"/>
    </row>
    <row r="66" spans="2:10" ht="30" customHeight="1" x14ac:dyDescent="0.3">
      <c r="B66" s="145"/>
      <c r="C66" s="13" t="s">
        <v>55</v>
      </c>
      <c r="D66" s="22"/>
      <c r="E66" s="51">
        <v>659</v>
      </c>
      <c r="F66" s="60">
        <v>0</v>
      </c>
      <c r="G66" s="35">
        <f t="shared" si="0"/>
        <v>0</v>
      </c>
      <c r="H66" s="36">
        <f t="shared" si="1"/>
        <v>0</v>
      </c>
      <c r="I66" s="38">
        <f t="shared" si="2"/>
        <v>0</v>
      </c>
      <c r="J66" s="140"/>
    </row>
    <row r="67" spans="2:10" ht="30" customHeight="1" x14ac:dyDescent="0.3">
      <c r="B67" s="145"/>
      <c r="C67" s="13" t="s">
        <v>56</v>
      </c>
      <c r="D67" s="22"/>
      <c r="E67" s="51">
        <v>4585</v>
      </c>
      <c r="F67" s="60">
        <v>0</v>
      </c>
      <c r="G67" s="35">
        <f t="shared" si="0"/>
        <v>0</v>
      </c>
      <c r="H67" s="36">
        <f t="shared" si="1"/>
        <v>0</v>
      </c>
      <c r="I67" s="38">
        <f t="shared" si="2"/>
        <v>0</v>
      </c>
      <c r="J67" s="140"/>
    </row>
    <row r="68" spans="2:10" ht="30" customHeight="1" x14ac:dyDescent="0.3">
      <c r="B68" s="145"/>
      <c r="C68" s="13" t="s">
        <v>57</v>
      </c>
      <c r="D68" s="22"/>
      <c r="E68" s="51">
        <v>3698</v>
      </c>
      <c r="F68" s="60">
        <v>0</v>
      </c>
      <c r="G68" s="35">
        <f t="shared" si="0"/>
        <v>0</v>
      </c>
      <c r="H68" s="36">
        <f t="shared" si="1"/>
        <v>0</v>
      </c>
      <c r="I68" s="38">
        <f t="shared" si="2"/>
        <v>0</v>
      </c>
      <c r="J68" s="140"/>
    </row>
    <row r="69" spans="2:10" ht="30" customHeight="1" x14ac:dyDescent="0.3">
      <c r="B69" s="145"/>
      <c r="C69" s="13" t="s">
        <v>58</v>
      </c>
      <c r="D69" s="22"/>
      <c r="E69" s="51">
        <v>428</v>
      </c>
      <c r="F69" s="60">
        <v>0</v>
      </c>
      <c r="G69" s="35">
        <f t="shared" si="0"/>
        <v>0</v>
      </c>
      <c r="H69" s="36">
        <f t="shared" si="1"/>
        <v>0</v>
      </c>
      <c r="I69" s="38">
        <f t="shared" si="2"/>
        <v>0</v>
      </c>
      <c r="J69" s="140"/>
    </row>
    <row r="70" spans="2:10" ht="30" customHeight="1" x14ac:dyDescent="0.3">
      <c r="B70" s="145"/>
      <c r="C70" s="13" t="s">
        <v>59</v>
      </c>
      <c r="D70" s="22"/>
      <c r="E70" s="51">
        <v>246</v>
      </c>
      <c r="F70" s="60">
        <v>0</v>
      </c>
      <c r="G70" s="35">
        <f>F70*E70</f>
        <v>0</v>
      </c>
      <c r="H70" s="36">
        <f t="shared" si="1"/>
        <v>0</v>
      </c>
      <c r="I70" s="38">
        <f t="shared" si="2"/>
        <v>0</v>
      </c>
      <c r="J70" s="140"/>
    </row>
    <row r="71" spans="2:10" ht="30" customHeight="1" x14ac:dyDescent="0.3">
      <c r="B71" s="145"/>
      <c r="C71" s="13" t="s">
        <v>60</v>
      </c>
      <c r="D71" s="22"/>
      <c r="E71" s="51">
        <v>3070</v>
      </c>
      <c r="F71" s="60">
        <v>0</v>
      </c>
      <c r="G71" s="35">
        <f t="shared" si="0"/>
        <v>0</v>
      </c>
      <c r="H71" s="36">
        <f t="shared" si="1"/>
        <v>0</v>
      </c>
      <c r="I71" s="38">
        <f t="shared" si="2"/>
        <v>0</v>
      </c>
      <c r="J71" s="140"/>
    </row>
    <row r="72" spans="2:10" ht="30" customHeight="1" x14ac:dyDescent="0.3">
      <c r="B72" s="145"/>
      <c r="C72" s="13" t="s">
        <v>61</v>
      </c>
      <c r="D72" s="22"/>
      <c r="E72" s="51">
        <v>9592</v>
      </c>
      <c r="F72" s="60">
        <v>0</v>
      </c>
      <c r="G72" s="35">
        <f t="shared" si="0"/>
        <v>0</v>
      </c>
      <c r="H72" s="36">
        <f t="shared" si="1"/>
        <v>0</v>
      </c>
      <c r="I72" s="38">
        <f t="shared" si="2"/>
        <v>0</v>
      </c>
      <c r="J72" s="140"/>
    </row>
    <row r="73" spans="2:10" ht="30" customHeight="1" x14ac:dyDescent="0.3">
      <c r="B73" s="145"/>
      <c r="C73" s="13" t="s">
        <v>62</v>
      </c>
      <c r="D73" s="22"/>
      <c r="E73" s="51">
        <v>3967</v>
      </c>
      <c r="F73" s="60">
        <v>0</v>
      </c>
      <c r="G73" s="35">
        <f t="shared" si="0"/>
        <v>0</v>
      </c>
      <c r="H73" s="36">
        <f t="shared" si="1"/>
        <v>0</v>
      </c>
      <c r="I73" s="38">
        <f t="shared" si="2"/>
        <v>0</v>
      </c>
      <c r="J73" s="140"/>
    </row>
    <row r="74" spans="2:10" ht="30" customHeight="1" x14ac:dyDescent="0.3">
      <c r="B74" s="145"/>
      <c r="C74" s="13" t="s">
        <v>63</v>
      </c>
      <c r="D74" s="22"/>
      <c r="E74" s="51">
        <v>7000</v>
      </c>
      <c r="F74" s="60">
        <v>0</v>
      </c>
      <c r="G74" s="35">
        <f t="shared" si="0"/>
        <v>0</v>
      </c>
      <c r="H74" s="36">
        <f t="shared" si="1"/>
        <v>0</v>
      </c>
      <c r="I74" s="38">
        <f t="shared" si="2"/>
        <v>0</v>
      </c>
      <c r="J74" s="140"/>
    </row>
    <row r="75" spans="2:10" ht="30" customHeight="1" x14ac:dyDescent="0.3">
      <c r="B75" s="145"/>
      <c r="C75" s="13" t="s">
        <v>64</v>
      </c>
      <c r="D75" s="22"/>
      <c r="E75" s="51">
        <v>50684</v>
      </c>
      <c r="F75" s="60">
        <v>0</v>
      </c>
      <c r="G75" s="35">
        <f t="shared" si="0"/>
        <v>0</v>
      </c>
      <c r="H75" s="36">
        <f t="shared" si="1"/>
        <v>0</v>
      </c>
      <c r="I75" s="38">
        <f t="shared" si="2"/>
        <v>0</v>
      </c>
      <c r="J75" s="140"/>
    </row>
    <row r="76" spans="2:10" ht="30" customHeight="1" x14ac:dyDescent="0.3">
      <c r="B76" s="145"/>
      <c r="C76" s="13" t="s">
        <v>65</v>
      </c>
      <c r="D76" s="22"/>
      <c r="E76" s="51">
        <v>48</v>
      </c>
      <c r="F76" s="60">
        <v>0</v>
      </c>
      <c r="G76" s="35">
        <f t="shared" si="0"/>
        <v>0</v>
      </c>
      <c r="H76" s="36">
        <f t="shared" si="1"/>
        <v>0</v>
      </c>
      <c r="I76" s="38">
        <f t="shared" si="2"/>
        <v>0</v>
      </c>
      <c r="J76" s="140"/>
    </row>
    <row r="77" spans="2:10" ht="30" customHeight="1" x14ac:dyDescent="0.3">
      <c r="B77" s="145"/>
      <c r="C77" s="13" t="s">
        <v>66</v>
      </c>
      <c r="D77" s="22"/>
      <c r="E77" s="51">
        <v>174</v>
      </c>
      <c r="F77" s="60">
        <v>0</v>
      </c>
      <c r="G77" s="35">
        <f t="shared" ref="G77:G78" si="3">F77*E77</f>
        <v>0</v>
      </c>
      <c r="H77" s="36">
        <f t="shared" si="1"/>
        <v>0</v>
      </c>
      <c r="I77" s="38">
        <f t="shared" si="2"/>
        <v>0</v>
      </c>
      <c r="J77" s="140"/>
    </row>
    <row r="78" spans="2:10" ht="30" customHeight="1" x14ac:dyDescent="0.3">
      <c r="B78" s="145"/>
      <c r="C78" s="13" t="s">
        <v>67</v>
      </c>
      <c r="D78" s="22"/>
      <c r="E78" s="51">
        <v>8502</v>
      </c>
      <c r="F78" s="60">
        <v>0</v>
      </c>
      <c r="G78" s="35">
        <f t="shared" si="3"/>
        <v>0</v>
      </c>
      <c r="H78" s="36">
        <f t="shared" ref="H78:H92" si="4">G78*0.21</f>
        <v>0</v>
      </c>
      <c r="I78" s="38">
        <f t="shared" ref="I78:I92" si="5">G78+H78</f>
        <v>0</v>
      </c>
      <c r="J78" s="140"/>
    </row>
    <row r="79" spans="2:10" ht="30" customHeight="1" x14ac:dyDescent="0.3">
      <c r="B79" s="145"/>
      <c r="C79" s="13" t="s">
        <v>68</v>
      </c>
      <c r="D79" s="22"/>
      <c r="E79" s="51">
        <v>970</v>
      </c>
      <c r="F79" s="60">
        <v>0</v>
      </c>
      <c r="G79" s="35">
        <f>F79*E79</f>
        <v>0</v>
      </c>
      <c r="H79" s="36">
        <f t="shared" si="4"/>
        <v>0</v>
      </c>
      <c r="I79" s="38">
        <f t="shared" si="5"/>
        <v>0</v>
      </c>
      <c r="J79" s="140"/>
    </row>
    <row r="80" spans="2:10" ht="30" customHeight="1" x14ac:dyDescent="0.3">
      <c r="B80" s="145"/>
      <c r="C80" s="13" t="s">
        <v>69</v>
      </c>
      <c r="D80" s="22"/>
      <c r="E80" s="51">
        <v>882</v>
      </c>
      <c r="F80" s="60">
        <v>0</v>
      </c>
      <c r="G80" s="35">
        <f t="shared" ref="G80:G91" si="6">F80*E80</f>
        <v>0</v>
      </c>
      <c r="H80" s="36">
        <f t="shared" si="4"/>
        <v>0</v>
      </c>
      <c r="I80" s="38">
        <f t="shared" si="5"/>
        <v>0</v>
      </c>
      <c r="J80" s="140"/>
    </row>
    <row r="81" spans="2:10" ht="30" customHeight="1" x14ac:dyDescent="0.3">
      <c r="B81" s="145"/>
      <c r="C81" s="16" t="s">
        <v>70</v>
      </c>
      <c r="D81" s="23"/>
      <c r="E81" s="51">
        <v>4183</v>
      </c>
      <c r="F81" s="60">
        <v>0</v>
      </c>
      <c r="G81" s="35">
        <f t="shared" si="6"/>
        <v>0</v>
      </c>
      <c r="H81" s="36">
        <f t="shared" si="4"/>
        <v>0</v>
      </c>
      <c r="I81" s="38">
        <f t="shared" si="5"/>
        <v>0</v>
      </c>
      <c r="J81" s="140"/>
    </row>
    <row r="82" spans="2:10" ht="30" customHeight="1" x14ac:dyDescent="0.3">
      <c r="B82" s="145"/>
      <c r="C82" s="15" t="s">
        <v>71</v>
      </c>
      <c r="D82" s="22"/>
      <c r="E82" s="52">
        <v>2416</v>
      </c>
      <c r="F82" s="60">
        <v>0</v>
      </c>
      <c r="G82" s="35">
        <f t="shared" si="6"/>
        <v>0</v>
      </c>
      <c r="H82" s="36">
        <f t="shared" si="4"/>
        <v>0</v>
      </c>
      <c r="I82" s="38">
        <f t="shared" si="5"/>
        <v>0</v>
      </c>
      <c r="J82" s="140"/>
    </row>
    <row r="83" spans="2:10" ht="30" customHeight="1" x14ac:dyDescent="0.3">
      <c r="B83" s="145"/>
      <c r="C83" s="14" t="s">
        <v>72</v>
      </c>
      <c r="D83" s="22"/>
      <c r="E83" s="53">
        <v>354</v>
      </c>
      <c r="F83" s="60">
        <v>0</v>
      </c>
      <c r="G83" s="35">
        <f t="shared" si="6"/>
        <v>0</v>
      </c>
      <c r="H83" s="36">
        <f t="shared" si="4"/>
        <v>0</v>
      </c>
      <c r="I83" s="38">
        <f t="shared" si="5"/>
        <v>0</v>
      </c>
      <c r="J83" s="140"/>
    </row>
    <row r="84" spans="2:10" ht="30" customHeight="1" x14ac:dyDescent="0.3">
      <c r="B84" s="145"/>
      <c r="C84" s="14" t="s">
        <v>74</v>
      </c>
      <c r="D84" s="22"/>
      <c r="E84" s="54">
        <v>483</v>
      </c>
      <c r="F84" s="60">
        <v>0</v>
      </c>
      <c r="G84" s="35">
        <f t="shared" ref="G84" si="7">F84*E84</f>
        <v>0</v>
      </c>
      <c r="H84" s="36">
        <f t="shared" si="4"/>
        <v>0</v>
      </c>
      <c r="I84" s="38">
        <f t="shared" si="5"/>
        <v>0</v>
      </c>
      <c r="J84" s="140"/>
    </row>
    <row r="85" spans="2:10" ht="30" customHeight="1" x14ac:dyDescent="0.3">
      <c r="B85" s="145"/>
      <c r="C85" s="14" t="s">
        <v>73</v>
      </c>
      <c r="D85" s="22"/>
      <c r="E85" s="54">
        <v>104</v>
      </c>
      <c r="F85" s="60">
        <v>0</v>
      </c>
      <c r="G85" s="35">
        <f t="shared" si="6"/>
        <v>0</v>
      </c>
      <c r="H85" s="36">
        <f t="shared" si="4"/>
        <v>0</v>
      </c>
      <c r="I85" s="38">
        <f t="shared" si="5"/>
        <v>0</v>
      </c>
      <c r="J85" s="140"/>
    </row>
    <row r="86" spans="2:10" ht="30" customHeight="1" x14ac:dyDescent="0.3">
      <c r="B86" s="145"/>
      <c r="C86" s="14" t="s">
        <v>75</v>
      </c>
      <c r="D86" s="22"/>
      <c r="E86" s="54">
        <v>51</v>
      </c>
      <c r="F86" s="60">
        <v>0</v>
      </c>
      <c r="G86" s="35">
        <f t="shared" si="6"/>
        <v>0</v>
      </c>
      <c r="H86" s="36">
        <f t="shared" si="4"/>
        <v>0</v>
      </c>
      <c r="I86" s="38">
        <f t="shared" si="5"/>
        <v>0</v>
      </c>
      <c r="J86" s="140"/>
    </row>
    <row r="87" spans="2:10" ht="30" customHeight="1" x14ac:dyDescent="0.3">
      <c r="B87" s="145"/>
      <c r="C87" s="14" t="s">
        <v>76</v>
      </c>
      <c r="D87" s="22"/>
      <c r="E87" s="54">
        <v>92</v>
      </c>
      <c r="F87" s="60">
        <v>0</v>
      </c>
      <c r="G87" s="35">
        <f t="shared" si="6"/>
        <v>0</v>
      </c>
      <c r="H87" s="36">
        <f t="shared" si="4"/>
        <v>0</v>
      </c>
      <c r="I87" s="38">
        <f t="shared" si="5"/>
        <v>0</v>
      </c>
      <c r="J87" s="140"/>
    </row>
    <row r="88" spans="2:10" ht="30" customHeight="1" x14ac:dyDescent="0.3">
      <c r="B88" s="145"/>
      <c r="C88" s="14" t="s">
        <v>77</v>
      </c>
      <c r="D88" s="22"/>
      <c r="E88" s="54">
        <v>1863</v>
      </c>
      <c r="F88" s="60">
        <v>0</v>
      </c>
      <c r="G88" s="35">
        <f t="shared" si="6"/>
        <v>0</v>
      </c>
      <c r="H88" s="36">
        <f t="shared" si="4"/>
        <v>0</v>
      </c>
      <c r="I88" s="38">
        <f t="shared" si="5"/>
        <v>0</v>
      </c>
      <c r="J88" s="140"/>
    </row>
    <row r="89" spans="2:10" ht="30" customHeight="1" x14ac:dyDescent="0.3">
      <c r="B89" s="145"/>
      <c r="C89" s="14" t="s">
        <v>78</v>
      </c>
      <c r="D89" s="22"/>
      <c r="E89" s="54">
        <v>25</v>
      </c>
      <c r="F89" s="60">
        <v>0</v>
      </c>
      <c r="G89" s="35">
        <f t="shared" si="6"/>
        <v>0</v>
      </c>
      <c r="H89" s="36">
        <f t="shared" si="4"/>
        <v>0</v>
      </c>
      <c r="I89" s="38">
        <f t="shared" si="5"/>
        <v>0</v>
      </c>
      <c r="J89" s="140"/>
    </row>
    <row r="90" spans="2:10" ht="30" customHeight="1" x14ac:dyDescent="0.3">
      <c r="B90" s="145"/>
      <c r="C90" s="14" t="s">
        <v>79</v>
      </c>
      <c r="D90" s="22"/>
      <c r="E90" s="54">
        <v>43</v>
      </c>
      <c r="F90" s="60">
        <v>0</v>
      </c>
      <c r="G90" s="35">
        <f t="shared" si="6"/>
        <v>0</v>
      </c>
      <c r="H90" s="36">
        <f t="shared" si="4"/>
        <v>0</v>
      </c>
      <c r="I90" s="38">
        <f t="shared" si="5"/>
        <v>0</v>
      </c>
      <c r="J90" s="140"/>
    </row>
    <row r="91" spans="2:10" ht="30" customHeight="1" x14ac:dyDescent="0.3">
      <c r="B91" s="145"/>
      <c r="C91" s="14" t="s">
        <v>80</v>
      </c>
      <c r="D91" s="22"/>
      <c r="E91" s="54">
        <v>93</v>
      </c>
      <c r="F91" s="61">
        <v>0</v>
      </c>
      <c r="G91" s="35">
        <f t="shared" si="6"/>
        <v>0</v>
      </c>
      <c r="H91" s="36">
        <f t="shared" si="4"/>
        <v>0</v>
      </c>
      <c r="I91" s="38">
        <f t="shared" si="5"/>
        <v>0</v>
      </c>
      <c r="J91" s="140"/>
    </row>
    <row r="92" spans="2:10" ht="30" customHeight="1" x14ac:dyDescent="0.3">
      <c r="B92" s="145"/>
      <c r="C92" s="55" t="s">
        <v>81</v>
      </c>
      <c r="D92" s="22"/>
      <c r="E92" s="66">
        <v>59</v>
      </c>
      <c r="F92" s="60">
        <v>0</v>
      </c>
      <c r="G92" s="35">
        <f>F92*E92</f>
        <v>0</v>
      </c>
      <c r="H92" s="36">
        <f t="shared" si="4"/>
        <v>0</v>
      </c>
      <c r="I92" s="38">
        <f t="shared" si="5"/>
        <v>0</v>
      </c>
      <c r="J92" s="140"/>
    </row>
    <row r="93" spans="2:10" ht="30" customHeight="1" x14ac:dyDescent="0.3">
      <c r="B93" s="145"/>
      <c r="C93" s="55" t="s">
        <v>82</v>
      </c>
      <c r="D93" s="22"/>
      <c r="E93" s="56">
        <v>510</v>
      </c>
      <c r="F93" s="60">
        <v>0</v>
      </c>
      <c r="G93" s="35">
        <f>F93*E93</f>
        <v>0</v>
      </c>
      <c r="H93" s="36">
        <f>G93*0.21</f>
        <v>0</v>
      </c>
      <c r="I93" s="38">
        <f>G93+H93</f>
        <v>0</v>
      </c>
      <c r="J93" s="140"/>
    </row>
    <row r="94" spans="2:10" ht="30" customHeight="1" x14ac:dyDescent="0.3">
      <c r="B94" s="145"/>
      <c r="C94" s="14" t="s">
        <v>83</v>
      </c>
      <c r="D94" s="22"/>
      <c r="E94" s="57">
        <v>273</v>
      </c>
      <c r="F94" s="61">
        <v>0</v>
      </c>
      <c r="G94" s="64">
        <f t="shared" ref="G94:G97" si="8">F94*E94</f>
        <v>0</v>
      </c>
      <c r="H94" s="36">
        <f t="shared" ref="H94:H97" si="9">G94*0.21</f>
        <v>0</v>
      </c>
      <c r="I94" s="38">
        <f t="shared" ref="I94:I97" si="10">G94+H94</f>
        <v>0</v>
      </c>
      <c r="J94" s="140"/>
    </row>
    <row r="95" spans="2:10" ht="30" customHeight="1" x14ac:dyDescent="0.3">
      <c r="B95" s="145"/>
      <c r="C95" s="14" t="s">
        <v>84</v>
      </c>
      <c r="D95" s="22"/>
      <c r="E95" s="57">
        <v>274</v>
      </c>
      <c r="F95" s="61">
        <v>0</v>
      </c>
      <c r="G95" s="64">
        <f t="shared" si="8"/>
        <v>0</v>
      </c>
      <c r="H95" s="36">
        <f t="shared" si="9"/>
        <v>0</v>
      </c>
      <c r="I95" s="38">
        <f t="shared" si="10"/>
        <v>0</v>
      </c>
      <c r="J95" s="140"/>
    </row>
    <row r="96" spans="2:10" ht="30" customHeight="1" x14ac:dyDescent="0.3">
      <c r="B96" s="145"/>
      <c r="C96" s="14" t="s">
        <v>85</v>
      </c>
      <c r="D96" s="22"/>
      <c r="E96" s="57">
        <v>239</v>
      </c>
      <c r="F96" s="61">
        <v>0</v>
      </c>
      <c r="G96" s="64">
        <f t="shared" si="8"/>
        <v>0</v>
      </c>
      <c r="H96" s="36">
        <f t="shared" si="9"/>
        <v>0</v>
      </c>
      <c r="I96" s="38">
        <f t="shared" si="10"/>
        <v>0</v>
      </c>
      <c r="J96" s="140"/>
    </row>
    <row r="97" spans="2:10" ht="30" customHeight="1" thickBot="1" x14ac:dyDescent="0.35">
      <c r="B97" s="145"/>
      <c r="C97" s="20" t="s">
        <v>86</v>
      </c>
      <c r="D97" s="24"/>
      <c r="E97" s="58">
        <v>300</v>
      </c>
      <c r="F97" s="62">
        <v>0</v>
      </c>
      <c r="G97" s="41">
        <f t="shared" si="8"/>
        <v>0</v>
      </c>
      <c r="H97" s="42">
        <f t="shared" si="9"/>
        <v>0</v>
      </c>
      <c r="I97" s="21">
        <f t="shared" si="10"/>
        <v>0</v>
      </c>
      <c r="J97" s="140"/>
    </row>
    <row r="98" spans="2:10" ht="15" thickBot="1" x14ac:dyDescent="0.35">
      <c r="B98" s="145"/>
      <c r="C98" s="141"/>
      <c r="D98" s="141"/>
      <c r="E98" s="141"/>
      <c r="F98" s="141"/>
      <c r="G98" s="141"/>
      <c r="H98" s="26"/>
      <c r="I98" s="26"/>
      <c r="J98" s="140"/>
    </row>
    <row r="99" spans="2:10" ht="33.75" customHeight="1" thickBot="1" x14ac:dyDescent="0.35">
      <c r="B99" s="145"/>
      <c r="C99" s="146" t="s">
        <v>94</v>
      </c>
      <c r="D99" s="147"/>
      <c r="E99" s="147"/>
      <c r="F99" s="147"/>
      <c r="G99" s="147"/>
      <c r="H99" s="147"/>
      <c r="I99" s="148"/>
      <c r="J99" s="140"/>
    </row>
    <row r="100" spans="2:10" ht="75.75" customHeight="1" thickBot="1" x14ac:dyDescent="0.35">
      <c r="B100" s="145"/>
      <c r="C100" s="120" t="s">
        <v>95</v>
      </c>
      <c r="D100" s="121"/>
      <c r="E100" s="12" t="s">
        <v>90</v>
      </c>
      <c r="F100" s="12" t="s">
        <v>92</v>
      </c>
      <c r="G100" s="12" t="s">
        <v>91</v>
      </c>
      <c r="H100" s="12" t="s">
        <v>99</v>
      </c>
      <c r="I100" s="19" t="s">
        <v>91</v>
      </c>
      <c r="J100" s="140"/>
    </row>
    <row r="101" spans="2:10" ht="55.5" customHeight="1" x14ac:dyDescent="0.3">
      <c r="B101" s="145"/>
      <c r="C101" s="122" t="s">
        <v>112</v>
      </c>
      <c r="D101" s="123"/>
      <c r="E101" s="39">
        <f>SUM(E12:E97)</f>
        <v>671724</v>
      </c>
      <c r="F101" s="45">
        <v>0</v>
      </c>
      <c r="G101" s="34">
        <f t="shared" ref="G101:G102" si="11">F101*E101</f>
        <v>0</v>
      </c>
      <c r="H101" s="43">
        <f>G101*0.21</f>
        <v>0</v>
      </c>
      <c r="I101" s="44">
        <f>G101+H101</f>
        <v>0</v>
      </c>
      <c r="J101" s="140"/>
    </row>
    <row r="102" spans="2:10" ht="38.25" customHeight="1" thickBot="1" x14ac:dyDescent="0.35">
      <c r="B102" s="145"/>
      <c r="C102" s="124" t="s">
        <v>113</v>
      </c>
      <c r="D102" s="125"/>
      <c r="E102" s="40">
        <f>E101</f>
        <v>671724</v>
      </c>
      <c r="F102" s="46">
        <v>0</v>
      </c>
      <c r="G102" s="41">
        <f t="shared" si="11"/>
        <v>0</v>
      </c>
      <c r="H102" s="42">
        <f>G102*0.21</f>
        <v>0</v>
      </c>
      <c r="I102" s="21">
        <f>G102+H102</f>
        <v>0</v>
      </c>
      <c r="J102" s="140"/>
    </row>
    <row r="103" spans="2:10" ht="15" thickBot="1" x14ac:dyDescent="0.35">
      <c r="B103" s="145"/>
      <c r="C103" s="25"/>
      <c r="D103" s="25"/>
      <c r="E103" s="25"/>
      <c r="F103" s="25"/>
      <c r="G103" s="25"/>
      <c r="H103" s="26"/>
      <c r="I103" s="26"/>
      <c r="J103" s="140"/>
    </row>
    <row r="104" spans="2:10" ht="51.75" customHeight="1" thickBot="1" x14ac:dyDescent="0.35">
      <c r="B104" s="145"/>
      <c r="C104" s="117" t="s">
        <v>141</v>
      </c>
      <c r="D104" s="118"/>
      <c r="E104" s="118"/>
      <c r="F104" s="119"/>
      <c r="G104" s="68">
        <f>SUM(G12:G97,G101:G102)</f>
        <v>0</v>
      </c>
      <c r="H104" s="69">
        <f>G104*0.21</f>
        <v>0</v>
      </c>
      <c r="I104" s="69">
        <f>G104+H104</f>
        <v>0</v>
      </c>
      <c r="J104" s="140"/>
    </row>
    <row r="105" spans="2:10" ht="51.75" customHeight="1" thickBot="1" x14ac:dyDescent="0.35">
      <c r="B105" s="145"/>
      <c r="C105" s="137" t="s">
        <v>143</v>
      </c>
      <c r="D105" s="138"/>
      <c r="E105" s="138"/>
      <c r="F105" s="139"/>
      <c r="G105" s="111">
        <f>G104*6</f>
        <v>0</v>
      </c>
      <c r="H105" s="112">
        <f>G105*0.21</f>
        <v>0</v>
      </c>
      <c r="I105" s="112">
        <f>G105+H105</f>
        <v>0</v>
      </c>
      <c r="J105" s="140"/>
    </row>
    <row r="106" spans="2:10" ht="11.4" customHeight="1" x14ac:dyDescent="0.3">
      <c r="B106" s="145"/>
      <c r="C106" s="114"/>
      <c r="D106" s="114"/>
      <c r="E106" s="114"/>
      <c r="F106" s="114"/>
      <c r="G106" s="114"/>
      <c r="H106" s="26"/>
      <c r="I106" s="26"/>
      <c r="J106" s="140"/>
    </row>
    <row r="107" spans="2:10" ht="42.75" customHeight="1" thickBot="1" x14ac:dyDescent="0.35">
      <c r="B107" s="142"/>
      <c r="C107" s="143"/>
      <c r="D107" s="143"/>
      <c r="E107" s="143"/>
      <c r="F107" s="143"/>
      <c r="G107" s="143"/>
      <c r="H107" s="143"/>
      <c r="I107" s="143"/>
      <c r="J107" s="144"/>
    </row>
    <row r="108" spans="2:10" ht="25.35" customHeight="1" x14ac:dyDescent="0.35">
      <c r="B108" s="5"/>
      <c r="C108" s="27" t="s">
        <v>98</v>
      </c>
      <c r="D108" s="11"/>
      <c r="E108" s="5"/>
      <c r="F108" s="5"/>
      <c r="G108" s="5"/>
      <c r="H108" s="5"/>
      <c r="I108" s="5"/>
      <c r="J108" s="5"/>
    </row>
    <row r="109" spans="2:10" ht="25.35" customHeight="1" x14ac:dyDescent="0.35">
      <c r="B109" s="5"/>
      <c r="C109" s="113" t="s">
        <v>142</v>
      </c>
      <c r="D109" s="11"/>
      <c r="E109" s="5"/>
      <c r="F109" s="5"/>
      <c r="G109" s="5"/>
      <c r="H109" s="5"/>
      <c r="I109" s="5"/>
      <c r="J109" s="5"/>
    </row>
    <row r="110" spans="2:10" ht="42.75" customHeight="1" x14ac:dyDescent="0.3">
      <c r="B110" s="5"/>
      <c r="C110" s="5"/>
      <c r="D110" s="5"/>
      <c r="E110" s="5"/>
      <c r="F110" s="5"/>
      <c r="G110" s="5"/>
      <c r="H110" s="5"/>
      <c r="I110" s="5"/>
      <c r="J110" s="5"/>
    </row>
    <row r="111" spans="2:10" ht="42.75" customHeight="1" x14ac:dyDescent="0.3">
      <c r="B111" s="5"/>
      <c r="C111" s="4" t="s">
        <v>0</v>
      </c>
      <c r="D111" s="4"/>
      <c r="E111" s="5"/>
      <c r="F111" s="5"/>
      <c r="G111" s="5"/>
      <c r="H111" s="5"/>
      <c r="I111" s="5"/>
      <c r="J111" s="5"/>
    </row>
    <row r="112" spans="2:10" x14ac:dyDescent="0.3">
      <c r="J112" s="2"/>
    </row>
    <row r="113" spans="3:10" x14ac:dyDescent="0.3">
      <c r="C113" s="4"/>
      <c r="D113" s="4"/>
      <c r="J113" s="2"/>
    </row>
    <row r="114" spans="3:10" ht="18" customHeight="1" x14ac:dyDescent="0.3">
      <c r="G114" s="5"/>
      <c r="H114" s="5"/>
      <c r="I114" s="5"/>
    </row>
    <row r="115" spans="3:10" ht="15" customHeight="1" x14ac:dyDescent="0.3">
      <c r="G115" s="5"/>
      <c r="H115" s="5"/>
      <c r="I115" s="5"/>
      <c r="J115" s="6"/>
    </row>
    <row r="116" spans="3:10" ht="14.4" customHeight="1" x14ac:dyDescent="0.3">
      <c r="G116" s="5"/>
      <c r="H116" s="5"/>
      <c r="I116" s="5"/>
      <c r="J116" s="8"/>
    </row>
    <row r="117" spans="3:10" x14ac:dyDescent="0.3">
      <c r="C117" s="7"/>
      <c r="D117" s="7"/>
      <c r="G117" s="5"/>
      <c r="H117" s="5"/>
      <c r="I117" s="5"/>
      <c r="J117" s="8"/>
    </row>
    <row r="118" spans="3:10" x14ac:dyDescent="0.3">
      <c r="J118" s="3"/>
    </row>
  </sheetData>
  <mergeCells count="16">
    <mergeCell ref="J5:J106"/>
    <mergeCell ref="C98:G98"/>
    <mergeCell ref="B107:J107"/>
    <mergeCell ref="B5:B106"/>
    <mergeCell ref="C99:I99"/>
    <mergeCell ref="C4:G4"/>
    <mergeCell ref="C106:G106"/>
    <mergeCell ref="C8:G8"/>
    <mergeCell ref="C9:G9"/>
    <mergeCell ref="C104:F104"/>
    <mergeCell ref="C100:D100"/>
    <mergeCell ref="C101:D101"/>
    <mergeCell ref="C102:D102"/>
    <mergeCell ref="C5:I7"/>
    <mergeCell ref="C10:I10"/>
    <mergeCell ref="C105:F105"/>
  </mergeCells>
  <pageMargins left="0.25" right="0.25" top="0.75" bottom="0.75" header="0.3" footer="0.3"/>
  <pageSetup paperSize="9" scale="4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C55D-E3FD-4A82-85F4-99DB350D4B2D}">
  <dimension ref="A1:E36"/>
  <sheetViews>
    <sheetView view="pageBreakPreview" topLeftCell="A29" zoomScaleNormal="100" zoomScaleSheetLayoutView="100" workbookViewId="0">
      <selection activeCell="A32" sqref="A32"/>
    </sheetView>
  </sheetViews>
  <sheetFormatPr defaultRowHeight="14.4" x14ac:dyDescent="0.3"/>
  <cols>
    <col min="1" max="1" width="22.33203125" customWidth="1"/>
    <col min="2" max="2" width="55.44140625" customWidth="1"/>
    <col min="3" max="3" width="19.33203125" customWidth="1"/>
    <col min="4" max="4" width="11.33203125" customWidth="1"/>
    <col min="5" max="5" width="16" bestFit="1" customWidth="1"/>
  </cols>
  <sheetData>
    <row r="1" spans="1:5" x14ac:dyDescent="0.3">
      <c r="A1" s="1"/>
      <c r="B1" s="1"/>
      <c r="C1" s="1"/>
      <c r="D1" s="1"/>
      <c r="E1" s="1"/>
    </row>
    <row r="2" spans="1:5" x14ac:dyDescent="0.3">
      <c r="A2" s="1"/>
      <c r="B2" s="1"/>
      <c r="C2" s="1"/>
      <c r="D2" s="1"/>
      <c r="E2" s="1"/>
    </row>
    <row r="3" spans="1:5" ht="14.25" customHeight="1" x14ac:dyDescent="0.3">
      <c r="A3" s="151" t="s">
        <v>115</v>
      </c>
      <c r="B3" s="151"/>
      <c r="C3" s="151"/>
      <c r="D3" s="151"/>
      <c r="E3" s="151"/>
    </row>
    <row r="4" spans="1:5" ht="36" customHeight="1" x14ac:dyDescent="0.3">
      <c r="A4" s="153" t="s">
        <v>120</v>
      </c>
      <c r="B4" s="153"/>
      <c r="C4" s="153"/>
      <c r="D4" s="153"/>
      <c r="E4" s="153"/>
    </row>
    <row r="5" spans="1:5" ht="21.9" customHeight="1" x14ac:dyDescent="0.3">
      <c r="A5" s="152" t="s">
        <v>117</v>
      </c>
      <c r="B5" s="152"/>
      <c r="C5" s="152"/>
      <c r="D5" s="152"/>
      <c r="E5" s="152"/>
    </row>
    <row r="6" spans="1:5" ht="63.75" customHeight="1" x14ac:dyDescent="0.3">
      <c r="A6" s="72" t="s">
        <v>118</v>
      </c>
      <c r="B6" s="72" t="s">
        <v>119</v>
      </c>
      <c r="C6" s="73" t="s">
        <v>100</v>
      </c>
      <c r="D6" s="47" t="s">
        <v>99</v>
      </c>
      <c r="E6" s="47" t="s">
        <v>101</v>
      </c>
    </row>
    <row r="7" spans="1:5" x14ac:dyDescent="0.3">
      <c r="A7" s="70"/>
      <c r="B7" s="70"/>
      <c r="C7" s="74"/>
      <c r="D7" s="75">
        <f>C7*0.21</f>
        <v>0</v>
      </c>
      <c r="E7" s="74">
        <f>C7+D7</f>
        <v>0</v>
      </c>
    </row>
    <row r="8" spans="1:5" x14ac:dyDescent="0.3">
      <c r="A8" s="71"/>
      <c r="B8" s="71"/>
      <c r="C8" s="74"/>
      <c r="D8" s="75">
        <f t="shared" ref="D8:D14" si="0">C8*0.21</f>
        <v>0</v>
      </c>
      <c r="E8" s="74">
        <f t="shared" ref="E8:E14" si="1">C8+D8</f>
        <v>0</v>
      </c>
    </row>
    <row r="9" spans="1:5" x14ac:dyDescent="0.3">
      <c r="A9" s="71"/>
      <c r="B9" s="71"/>
      <c r="C9" s="74"/>
      <c r="D9" s="75">
        <f t="shared" si="0"/>
        <v>0</v>
      </c>
      <c r="E9" s="74">
        <f t="shared" si="1"/>
        <v>0</v>
      </c>
    </row>
    <row r="10" spans="1:5" x14ac:dyDescent="0.3">
      <c r="A10" s="71"/>
      <c r="B10" s="71"/>
      <c r="C10" s="74"/>
      <c r="D10" s="75">
        <f t="shared" si="0"/>
        <v>0</v>
      </c>
      <c r="E10" s="74">
        <f t="shared" si="1"/>
        <v>0</v>
      </c>
    </row>
    <row r="11" spans="1:5" x14ac:dyDescent="0.3">
      <c r="A11" s="71"/>
      <c r="B11" s="71"/>
      <c r="C11" s="74"/>
      <c r="D11" s="75">
        <f t="shared" si="0"/>
        <v>0</v>
      </c>
      <c r="E11" s="74">
        <f t="shared" si="1"/>
        <v>0</v>
      </c>
    </row>
    <row r="12" spans="1:5" x14ac:dyDescent="0.3">
      <c r="A12" s="71"/>
      <c r="B12" s="71"/>
      <c r="C12" s="74"/>
      <c r="D12" s="75">
        <f t="shared" si="0"/>
        <v>0</v>
      </c>
      <c r="E12" s="74">
        <f t="shared" si="1"/>
        <v>0</v>
      </c>
    </row>
    <row r="13" spans="1:5" x14ac:dyDescent="0.3">
      <c r="A13" s="71"/>
      <c r="B13" s="71"/>
      <c r="C13" s="74"/>
      <c r="D13" s="75">
        <f t="shared" si="0"/>
        <v>0</v>
      </c>
      <c r="E13" s="74">
        <f t="shared" si="1"/>
        <v>0</v>
      </c>
    </row>
    <row r="14" spans="1:5" x14ac:dyDescent="0.3">
      <c r="A14" s="71"/>
      <c r="B14" s="71"/>
      <c r="C14" s="74"/>
      <c r="D14" s="75">
        <f t="shared" si="0"/>
        <v>0</v>
      </c>
      <c r="E14" s="74">
        <f t="shared" si="1"/>
        <v>0</v>
      </c>
    </row>
    <row r="15" spans="1:5" x14ac:dyDescent="0.3">
      <c r="A15" s="154" t="s">
        <v>125</v>
      </c>
      <c r="B15" s="154"/>
      <c r="C15" s="86">
        <f>SUM(C7:C14)</f>
        <v>0</v>
      </c>
      <c r="D15" s="81"/>
      <c r="E15" s="81"/>
    </row>
    <row r="16" spans="1:5" x14ac:dyDescent="0.3">
      <c r="A16" s="155" t="s">
        <v>121</v>
      </c>
      <c r="B16" s="155"/>
      <c r="C16" s="1"/>
      <c r="D16" s="1"/>
      <c r="E16" s="1"/>
    </row>
    <row r="17" spans="1:5" x14ac:dyDescent="0.3">
      <c r="A17" s="1" t="s">
        <v>126</v>
      </c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89" t="s">
        <v>116</v>
      </c>
      <c r="B20" s="89"/>
      <c r="C20" s="89"/>
      <c r="D20" s="89"/>
      <c r="E20" s="89"/>
    </row>
    <row r="21" spans="1:5" ht="31.5" customHeight="1" x14ac:dyDescent="0.3">
      <c r="A21" s="153" t="s">
        <v>122</v>
      </c>
      <c r="B21" s="153"/>
      <c r="C21" s="153"/>
      <c r="D21" s="153"/>
      <c r="E21" s="153"/>
    </row>
    <row r="22" spans="1:5" ht="24.75" customHeight="1" x14ac:dyDescent="0.3">
      <c r="A22" s="152" t="s">
        <v>123</v>
      </c>
      <c r="B22" s="152"/>
      <c r="C22" s="152"/>
      <c r="D22" s="152"/>
      <c r="E22" s="152"/>
    </row>
    <row r="23" spans="1:5" ht="66" x14ac:dyDescent="0.3">
      <c r="A23" s="72" t="s">
        <v>108</v>
      </c>
      <c r="B23" s="72" t="s">
        <v>93</v>
      </c>
      <c r="C23" s="73" t="s">
        <v>104</v>
      </c>
      <c r="D23" s="47" t="s">
        <v>99</v>
      </c>
      <c r="E23" s="47" t="s">
        <v>105</v>
      </c>
    </row>
    <row r="24" spans="1:5" x14ac:dyDescent="0.3">
      <c r="A24" s="70"/>
      <c r="B24" s="70"/>
      <c r="C24" s="74"/>
      <c r="D24" s="75">
        <f>C24*0.21</f>
        <v>0</v>
      </c>
      <c r="E24" s="74">
        <f>C24+D24</f>
        <v>0</v>
      </c>
    </row>
    <row r="25" spans="1:5" x14ac:dyDescent="0.3">
      <c r="A25" s="71"/>
      <c r="B25" s="71"/>
      <c r="C25" s="74"/>
      <c r="D25" s="75">
        <f t="shared" ref="D25:D31" si="2">C25*0.21</f>
        <v>0</v>
      </c>
      <c r="E25" s="74">
        <f t="shared" ref="E25:E31" si="3">C25+D25</f>
        <v>0</v>
      </c>
    </row>
    <row r="26" spans="1:5" x14ac:dyDescent="0.3">
      <c r="A26" s="71"/>
      <c r="B26" s="71"/>
      <c r="C26" s="74"/>
      <c r="D26" s="75">
        <f t="shared" si="2"/>
        <v>0</v>
      </c>
      <c r="E26" s="74">
        <f t="shared" si="3"/>
        <v>0</v>
      </c>
    </row>
    <row r="27" spans="1:5" x14ac:dyDescent="0.3">
      <c r="A27" s="71"/>
      <c r="B27" s="71"/>
      <c r="C27" s="74"/>
      <c r="D27" s="75">
        <f t="shared" si="2"/>
        <v>0</v>
      </c>
      <c r="E27" s="74">
        <f t="shared" si="3"/>
        <v>0</v>
      </c>
    </row>
    <row r="28" spans="1:5" x14ac:dyDescent="0.3">
      <c r="A28" s="71"/>
      <c r="B28" s="71"/>
      <c r="C28" s="74"/>
      <c r="D28" s="75">
        <f t="shared" si="2"/>
        <v>0</v>
      </c>
      <c r="E28" s="74">
        <f t="shared" si="3"/>
        <v>0</v>
      </c>
    </row>
    <row r="29" spans="1:5" x14ac:dyDescent="0.3">
      <c r="A29" s="71"/>
      <c r="B29" s="71"/>
      <c r="C29" s="74"/>
      <c r="D29" s="75">
        <f t="shared" si="2"/>
        <v>0</v>
      </c>
      <c r="E29" s="74">
        <f t="shared" si="3"/>
        <v>0</v>
      </c>
    </row>
    <row r="30" spans="1:5" x14ac:dyDescent="0.3">
      <c r="A30" s="71"/>
      <c r="B30" s="71"/>
      <c r="C30" s="74"/>
      <c r="D30" s="75">
        <f t="shared" si="2"/>
        <v>0</v>
      </c>
      <c r="E30" s="74">
        <f t="shared" si="3"/>
        <v>0</v>
      </c>
    </row>
    <row r="31" spans="1:5" x14ac:dyDescent="0.3">
      <c r="A31" s="71"/>
      <c r="B31" s="71"/>
      <c r="C31" s="74"/>
      <c r="D31" s="75">
        <f t="shared" si="2"/>
        <v>0</v>
      </c>
      <c r="E31" s="74">
        <f t="shared" si="3"/>
        <v>0</v>
      </c>
    </row>
    <row r="32" spans="1:5" x14ac:dyDescent="0.3">
      <c r="A32" s="88" t="s">
        <v>127</v>
      </c>
      <c r="B32" s="81"/>
      <c r="C32" s="87">
        <f>SUM(C24:C31)</f>
        <v>0</v>
      </c>
      <c r="D32" s="85"/>
      <c r="E32" s="84"/>
    </row>
    <row r="33" spans="1:5" ht="15" customHeight="1" x14ac:dyDescent="0.3">
      <c r="A33" s="155" t="s">
        <v>124</v>
      </c>
      <c r="B33" s="155"/>
      <c r="C33" s="82"/>
      <c r="D33" s="83"/>
      <c r="E33" s="82"/>
    </row>
    <row r="34" spans="1:5" x14ac:dyDescent="0.3">
      <c r="A34" s="156" t="s">
        <v>128</v>
      </c>
      <c r="B34" s="156"/>
      <c r="C34" s="82"/>
      <c r="D34" s="83"/>
      <c r="E34" s="82"/>
    </row>
    <row r="35" spans="1:5" x14ac:dyDescent="0.3">
      <c r="A35" s="149"/>
      <c r="B35" s="150"/>
      <c r="C35" s="1"/>
      <c r="D35" s="1"/>
      <c r="E35" s="1"/>
    </row>
    <row r="36" spans="1:5" x14ac:dyDescent="0.3">
      <c r="A36" s="1"/>
      <c r="B36" s="1"/>
      <c r="C36" s="1"/>
      <c r="D36" s="1"/>
      <c r="E36" s="1"/>
    </row>
  </sheetData>
  <mergeCells count="10">
    <mergeCell ref="A35:B35"/>
    <mergeCell ref="A3:E3"/>
    <mergeCell ref="A5:E5"/>
    <mergeCell ref="A22:E22"/>
    <mergeCell ref="A4:E4"/>
    <mergeCell ref="A21:E21"/>
    <mergeCell ref="A15:B15"/>
    <mergeCell ref="A16:B16"/>
    <mergeCell ref="A34:B34"/>
    <mergeCell ref="A33:B33"/>
  </mergeCells>
  <dataValidations count="1">
    <dataValidation type="custom" allowBlank="1" showInputMessage="1" showErrorMessage="1" promptTitle="Přípustná hodnota" prompt="Do této buňky uveďte nezápornou číselnou hodnotu s přesností na dvě desetinná místa" sqref="C7:C14 E7:E14 C24:C34 E24:E34" xr:uid="{59CEE7D8-BF2C-44F8-973B-3039A0CAA4BA}">
      <formula1>AND(IF(C7-TRUNC(C7,2)&gt;0,0,1),C7&gt;=0)</formula1>
    </dataValidation>
  </dataValidations>
  <pageMargins left="0.7" right="0.7" top="0.78740157499999996" bottom="0.78740157499999996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6D3B-541C-4A6B-AB55-5B56D3250417}">
  <dimension ref="A1:G22"/>
  <sheetViews>
    <sheetView view="pageBreakPreview" zoomScaleNormal="100" zoomScaleSheetLayoutView="100" workbookViewId="0">
      <selection activeCell="C22" sqref="C22"/>
    </sheetView>
  </sheetViews>
  <sheetFormatPr defaultRowHeight="14.4" x14ac:dyDescent="0.3"/>
  <cols>
    <col min="2" max="2" width="25" customWidth="1"/>
    <col min="3" max="3" width="15.33203125" customWidth="1"/>
    <col min="4" max="4" width="18.33203125" customWidth="1"/>
    <col min="5" max="5" width="12" customWidth="1"/>
    <col min="6" max="6" width="18.109375" customWidth="1"/>
    <col min="7" max="7" width="21.88671875" customWidth="1"/>
  </cols>
  <sheetData>
    <row r="1" spans="1:7" ht="48" customHeight="1" x14ac:dyDescent="0.3">
      <c r="A1" s="151" t="s">
        <v>114</v>
      </c>
      <c r="B1" s="151"/>
      <c r="C1" s="151"/>
      <c r="D1" s="151"/>
      <c r="E1" s="151"/>
      <c r="F1" s="151"/>
      <c r="G1" s="151"/>
    </row>
    <row r="2" spans="1:7" x14ac:dyDescent="0.3">
      <c r="A2" s="1"/>
      <c r="B2" s="1"/>
      <c r="C2" s="1"/>
      <c r="D2" s="1"/>
      <c r="E2" s="1"/>
      <c r="F2" s="1"/>
      <c r="G2" s="1"/>
    </row>
    <row r="3" spans="1:7" ht="92.4" x14ac:dyDescent="0.3">
      <c r="A3" s="158" t="s">
        <v>107</v>
      </c>
      <c r="B3" s="158"/>
      <c r="C3" s="76" t="s">
        <v>108</v>
      </c>
      <c r="D3" s="77" t="s">
        <v>109</v>
      </c>
      <c r="E3" s="47" t="s">
        <v>99</v>
      </c>
      <c r="F3" s="78" t="s">
        <v>110</v>
      </c>
      <c r="G3" s="47" t="s">
        <v>111</v>
      </c>
    </row>
    <row r="4" spans="1:7" x14ac:dyDescent="0.3">
      <c r="A4" s="159" t="s">
        <v>102</v>
      </c>
      <c r="B4" s="159"/>
      <c r="C4" s="79"/>
      <c r="D4" s="74"/>
      <c r="E4" s="80">
        <f>D4*0.21</f>
        <v>0</v>
      </c>
      <c r="F4" s="74">
        <f>E4+D4</f>
        <v>0</v>
      </c>
      <c r="G4" s="71"/>
    </row>
    <row r="5" spans="1:7" x14ac:dyDescent="0.3">
      <c r="A5" s="160"/>
      <c r="B5" s="160"/>
      <c r="C5" s="79"/>
      <c r="D5" s="74"/>
      <c r="E5" s="80">
        <f t="shared" ref="E5:E20" si="0">D5*0.21</f>
        <v>0</v>
      </c>
      <c r="F5" s="74">
        <f t="shared" ref="F5:F20" si="1">E5+D5</f>
        <v>0</v>
      </c>
      <c r="G5" s="71"/>
    </row>
    <row r="6" spans="1:7" x14ac:dyDescent="0.3">
      <c r="A6" s="160"/>
      <c r="B6" s="160"/>
      <c r="C6" s="79"/>
      <c r="D6" s="74"/>
      <c r="E6" s="80">
        <f t="shared" si="0"/>
        <v>0</v>
      </c>
      <c r="F6" s="74">
        <f t="shared" si="1"/>
        <v>0</v>
      </c>
      <c r="G6" s="71"/>
    </row>
    <row r="7" spans="1:7" x14ac:dyDescent="0.3">
      <c r="A7" s="160"/>
      <c r="B7" s="160"/>
      <c r="C7" s="79"/>
      <c r="D7" s="74"/>
      <c r="E7" s="80">
        <f t="shared" si="0"/>
        <v>0</v>
      </c>
      <c r="F7" s="74">
        <f t="shared" si="1"/>
        <v>0</v>
      </c>
      <c r="G7" s="71"/>
    </row>
    <row r="8" spans="1:7" x14ac:dyDescent="0.3">
      <c r="A8" s="160"/>
      <c r="B8" s="160"/>
      <c r="C8" s="79"/>
      <c r="D8" s="74"/>
      <c r="E8" s="80">
        <f t="shared" si="0"/>
        <v>0</v>
      </c>
      <c r="F8" s="74">
        <f t="shared" si="1"/>
        <v>0</v>
      </c>
      <c r="G8" s="71"/>
    </row>
    <row r="9" spans="1:7" x14ac:dyDescent="0.3">
      <c r="A9" s="157"/>
      <c r="B9" s="157"/>
      <c r="C9" s="79"/>
      <c r="D9" s="74"/>
      <c r="E9" s="80">
        <f t="shared" si="0"/>
        <v>0</v>
      </c>
      <c r="F9" s="74">
        <f t="shared" si="1"/>
        <v>0</v>
      </c>
      <c r="G9" s="71"/>
    </row>
    <row r="10" spans="1:7" x14ac:dyDescent="0.3">
      <c r="A10" s="157"/>
      <c r="B10" s="157"/>
      <c r="C10" s="79"/>
      <c r="D10" s="74"/>
      <c r="E10" s="80">
        <f t="shared" si="0"/>
        <v>0</v>
      </c>
      <c r="F10" s="74">
        <f t="shared" si="1"/>
        <v>0</v>
      </c>
      <c r="G10" s="71"/>
    </row>
    <row r="11" spans="1:7" x14ac:dyDescent="0.3">
      <c r="A11" s="157"/>
      <c r="B11" s="157"/>
      <c r="C11" s="79"/>
      <c r="D11" s="74"/>
      <c r="E11" s="80">
        <f t="shared" si="0"/>
        <v>0</v>
      </c>
      <c r="F11" s="74">
        <f t="shared" si="1"/>
        <v>0</v>
      </c>
      <c r="G11" s="71"/>
    </row>
    <row r="12" spans="1:7" x14ac:dyDescent="0.3">
      <c r="A12" s="157"/>
      <c r="B12" s="157"/>
      <c r="C12" s="79"/>
      <c r="D12" s="74"/>
      <c r="E12" s="80">
        <f t="shared" si="0"/>
        <v>0</v>
      </c>
      <c r="F12" s="74">
        <f t="shared" si="1"/>
        <v>0</v>
      </c>
      <c r="G12" s="71"/>
    </row>
    <row r="13" spans="1:7" x14ac:dyDescent="0.3">
      <c r="A13" s="157"/>
      <c r="B13" s="157"/>
      <c r="C13" s="79"/>
      <c r="D13" s="74"/>
      <c r="E13" s="80">
        <f t="shared" si="0"/>
        <v>0</v>
      </c>
      <c r="F13" s="74">
        <f t="shared" si="1"/>
        <v>0</v>
      </c>
      <c r="G13" s="71"/>
    </row>
    <row r="14" spans="1:7" x14ac:dyDescent="0.3">
      <c r="A14" s="157"/>
      <c r="B14" s="157"/>
      <c r="C14" s="79"/>
      <c r="D14" s="74"/>
      <c r="E14" s="80">
        <f t="shared" si="0"/>
        <v>0</v>
      </c>
      <c r="F14" s="74">
        <f t="shared" si="1"/>
        <v>0</v>
      </c>
      <c r="G14" s="71"/>
    </row>
    <row r="15" spans="1:7" x14ac:dyDescent="0.3">
      <c r="A15" s="157"/>
      <c r="B15" s="157"/>
      <c r="C15" s="79"/>
      <c r="D15" s="74"/>
      <c r="E15" s="80">
        <f t="shared" si="0"/>
        <v>0</v>
      </c>
      <c r="F15" s="74">
        <f t="shared" si="1"/>
        <v>0</v>
      </c>
      <c r="G15" s="71"/>
    </row>
    <row r="16" spans="1:7" x14ac:dyDescent="0.3">
      <c r="A16" s="157"/>
      <c r="B16" s="157"/>
      <c r="C16" s="79"/>
      <c r="D16" s="74"/>
      <c r="E16" s="80">
        <f t="shared" si="0"/>
        <v>0</v>
      </c>
      <c r="F16" s="74">
        <f t="shared" si="1"/>
        <v>0</v>
      </c>
      <c r="G16" s="71"/>
    </row>
    <row r="17" spans="1:7" x14ac:dyDescent="0.3">
      <c r="A17" s="157"/>
      <c r="B17" s="157"/>
      <c r="C17" s="79"/>
      <c r="D17" s="74"/>
      <c r="E17" s="80">
        <f t="shared" si="0"/>
        <v>0</v>
      </c>
      <c r="F17" s="74">
        <f t="shared" si="1"/>
        <v>0</v>
      </c>
      <c r="G17" s="71"/>
    </row>
    <row r="18" spans="1:7" x14ac:dyDescent="0.3">
      <c r="A18" s="157"/>
      <c r="B18" s="157"/>
      <c r="C18" s="79"/>
      <c r="D18" s="74"/>
      <c r="E18" s="80">
        <f t="shared" si="0"/>
        <v>0</v>
      </c>
      <c r="F18" s="74">
        <f t="shared" si="1"/>
        <v>0</v>
      </c>
      <c r="G18" s="71"/>
    </row>
    <row r="19" spans="1:7" x14ac:dyDescent="0.3">
      <c r="A19" s="157"/>
      <c r="B19" s="157"/>
      <c r="C19" s="79"/>
      <c r="D19" s="74"/>
      <c r="E19" s="80">
        <f t="shared" si="0"/>
        <v>0</v>
      </c>
      <c r="F19" s="74">
        <f t="shared" si="1"/>
        <v>0</v>
      </c>
      <c r="G19" s="71"/>
    </row>
    <row r="20" spans="1:7" x14ac:dyDescent="0.3">
      <c r="A20" s="157"/>
      <c r="B20" s="157"/>
      <c r="C20" s="79"/>
      <c r="D20" s="74"/>
      <c r="E20" s="80">
        <f t="shared" si="0"/>
        <v>0</v>
      </c>
      <c r="F20" s="74">
        <f t="shared" si="1"/>
        <v>0</v>
      </c>
      <c r="G20" s="7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67" t="s">
        <v>103</v>
      </c>
      <c r="B22" s="1"/>
      <c r="C22" s="1"/>
      <c r="D22" s="1"/>
      <c r="E22" s="1"/>
      <c r="F22" s="1"/>
      <c r="G22" s="1"/>
    </row>
  </sheetData>
  <mergeCells count="19">
    <mergeCell ref="A13:B13"/>
    <mergeCell ref="A1:G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A14:B14"/>
    <mergeCell ref="A15:B15"/>
    <mergeCell ref="A16:B16"/>
    <mergeCell ref="A17:B17"/>
    <mergeCell ref="A18:B18"/>
    <mergeCell ref="A19:B19"/>
  </mergeCells>
  <dataValidations count="1">
    <dataValidation type="custom" allowBlank="1" showInputMessage="1" showErrorMessage="1" promptTitle="Přípustná hodnota" prompt="Do této buňky uveďte nezápornou číselnou hodnotu s přesností na dvě desetinná místa" sqref="D4:D20 F4:F20" xr:uid="{ABB105ED-541E-4C29-BCF3-988E23ED4D62}">
      <formula1>AND(IF(D4-TRUNC(D4,2)&gt;0,0,1),D4&gt;=0)</formula1>
    </dataValidation>
  </dataValidations>
  <pageMargins left="0.7" right="0.7" top="0.78740157499999996" bottom="0.78740157499999996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4C08-AD5D-434A-A83A-6A66DB7DBF05}">
  <sheetPr>
    <pageSetUpPr fitToPage="1"/>
  </sheetPr>
  <dimension ref="A1:E9"/>
  <sheetViews>
    <sheetView zoomScaleNormal="100" workbookViewId="0">
      <selection activeCell="C7" sqref="C7"/>
    </sheetView>
  </sheetViews>
  <sheetFormatPr defaultRowHeight="14.4" x14ac:dyDescent="0.3"/>
  <cols>
    <col min="1" max="1" width="12.44140625" style="91" customWidth="1"/>
    <col min="2" max="2" width="100" style="91" customWidth="1"/>
    <col min="3" max="3" width="22.109375" style="91" customWidth="1"/>
    <col min="4" max="4" width="20" style="91" customWidth="1"/>
    <col min="5" max="5" width="24.109375" style="91" customWidth="1"/>
    <col min="6" max="16384" width="8.88671875" style="91"/>
  </cols>
  <sheetData>
    <row r="1" spans="1:5" ht="35.4" customHeight="1" x14ac:dyDescent="0.3">
      <c r="A1" s="90"/>
      <c r="B1" s="161" t="s">
        <v>129</v>
      </c>
      <c r="C1" s="162"/>
      <c r="D1" s="162"/>
      <c r="E1" s="163"/>
    </row>
    <row r="2" spans="1:5" ht="30" customHeight="1" x14ac:dyDescent="0.3">
      <c r="A2" s="92" t="s">
        <v>130</v>
      </c>
      <c r="B2" s="164" t="s">
        <v>131</v>
      </c>
      <c r="C2" s="165"/>
      <c r="D2" s="165"/>
      <c r="E2" s="166"/>
    </row>
    <row r="3" spans="1:5" ht="17.399999999999999" x14ac:dyDescent="0.3">
      <c r="A3" s="93"/>
      <c r="B3" s="94" t="s">
        <v>132</v>
      </c>
      <c r="C3" s="95" t="s">
        <v>133</v>
      </c>
      <c r="D3" s="95" t="s">
        <v>134</v>
      </c>
      <c r="E3" s="96" t="s">
        <v>135</v>
      </c>
    </row>
    <row r="4" spans="1:5" ht="17.399999999999999" x14ac:dyDescent="0.3">
      <c r="A4" s="97" t="s">
        <v>136</v>
      </c>
      <c r="B4" s="98" t="s">
        <v>144</v>
      </c>
      <c r="C4" s="99">
        <f>'Tabulka č 1'!G105</f>
        <v>0</v>
      </c>
      <c r="D4" s="99">
        <f>C4*0.21</f>
        <v>0</v>
      </c>
      <c r="E4" s="100">
        <f>C4+D4</f>
        <v>0</v>
      </c>
    </row>
    <row r="5" spans="1:5" ht="17.399999999999999" x14ac:dyDescent="0.3">
      <c r="A5" s="97" t="s">
        <v>137</v>
      </c>
      <c r="B5" s="98" t="s">
        <v>138</v>
      </c>
      <c r="C5" s="99">
        <v>0</v>
      </c>
      <c r="D5" s="99">
        <f>C5*0.21</f>
        <v>0</v>
      </c>
      <c r="E5" s="100">
        <f>C5+D5</f>
        <v>0</v>
      </c>
    </row>
    <row r="6" spans="1:5" ht="15" thickBot="1" x14ac:dyDescent="0.35">
      <c r="A6" s="101"/>
      <c r="B6" s="102"/>
      <c r="C6" s="103"/>
      <c r="D6" s="103"/>
      <c r="E6" s="104"/>
    </row>
    <row r="7" spans="1:5" ht="25.2" thickBot="1" x14ac:dyDescent="0.45">
      <c r="A7" s="105"/>
      <c r="B7" s="106" t="s">
        <v>139</v>
      </c>
      <c r="C7" s="107">
        <f>C4+C5</f>
        <v>0</v>
      </c>
      <c r="D7" s="108">
        <f>D4+D5</f>
        <v>0</v>
      </c>
      <c r="E7" s="109">
        <f>E4+E5</f>
        <v>0</v>
      </c>
    </row>
    <row r="9" spans="1:5" ht="35.4" x14ac:dyDescent="0.3">
      <c r="B9" s="110" t="s">
        <v>140</v>
      </c>
    </row>
  </sheetData>
  <mergeCells count="2">
    <mergeCell ref="B1:E1"/>
    <mergeCell ref="B2:E2"/>
  </mergeCells>
  <pageMargins left="0.7" right="0.7" top="0.78740157499999996" bottom="0.78740157499999996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Tabulka č 1</vt:lpstr>
      <vt:lpstr>Tabulka č 2 a 3</vt:lpstr>
      <vt:lpstr>Tabulka č 4</vt:lpstr>
      <vt:lpstr>Celková rekapitulace </vt:lpstr>
      <vt:lpstr>'Tabulka č 1'!_Hlk33087719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2024-12-03T09:38:35Z</dcterms:modified>
</cp:coreProperties>
</file>