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dbsdb/webdav/2024/153-24/Roz + VV/"/>
    </mc:Choice>
  </mc:AlternateContent>
  <xr:revisionPtr revIDLastSave="0" documentId="8_{44E0BF2C-721A-4C85-82C9-97CEFC2F2518}" xr6:coauthVersionLast="36" xr6:coauthVersionMax="36" xr10:uidLastSave="{00000000-0000-0000-0000-000000000000}"/>
  <bookViews>
    <workbookView xWindow="2868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D R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D R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D R Pol'!$A$1:$Y$134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G41" i="1"/>
  <c r="F41" i="1"/>
  <c r="G40" i="1"/>
  <c r="F40" i="1"/>
  <c r="G39" i="1"/>
  <c r="F39" i="1"/>
  <c r="G124" i="12"/>
  <c r="K8" i="12"/>
  <c r="V8" i="12"/>
  <c r="G9" i="12"/>
  <c r="G8" i="12" s="1"/>
  <c r="I9" i="12"/>
  <c r="I8" i="12" s="1"/>
  <c r="K9" i="12"/>
  <c r="O9" i="12"/>
  <c r="O8" i="12" s="1"/>
  <c r="Q9" i="12"/>
  <c r="Q8" i="12" s="1"/>
  <c r="V9" i="12"/>
  <c r="G23" i="12"/>
  <c r="I23" i="12"/>
  <c r="K23" i="12"/>
  <c r="K22" i="12" s="1"/>
  <c r="M23" i="12"/>
  <c r="O23" i="12"/>
  <c r="Q23" i="12"/>
  <c r="V23" i="12"/>
  <c r="V22" i="12" s="1"/>
  <c r="G25" i="12"/>
  <c r="I25" i="12"/>
  <c r="K25" i="12"/>
  <c r="M25" i="12"/>
  <c r="O25" i="12"/>
  <c r="Q25" i="12"/>
  <c r="V25" i="12"/>
  <c r="G27" i="12"/>
  <c r="G22" i="12" s="1"/>
  <c r="I27" i="12"/>
  <c r="K27" i="12"/>
  <c r="O27" i="12"/>
  <c r="O22" i="12" s="1"/>
  <c r="Q27" i="12"/>
  <c r="V27" i="12"/>
  <c r="G37" i="12"/>
  <c r="M37" i="12" s="1"/>
  <c r="I37" i="12"/>
  <c r="I22" i="12" s="1"/>
  <c r="K37" i="12"/>
  <c r="O37" i="12"/>
  <c r="Q37" i="12"/>
  <c r="Q22" i="12" s="1"/>
  <c r="V37" i="12"/>
  <c r="G39" i="12"/>
  <c r="I39" i="12"/>
  <c r="K39" i="12"/>
  <c r="M39" i="12"/>
  <c r="O39" i="12"/>
  <c r="Q39" i="12"/>
  <c r="V39" i="12"/>
  <c r="G42" i="12"/>
  <c r="I42" i="12"/>
  <c r="K42" i="12"/>
  <c r="M42" i="12"/>
  <c r="O42" i="12"/>
  <c r="Q42" i="12"/>
  <c r="V42" i="12"/>
  <c r="G51" i="12"/>
  <c r="M51" i="12" s="1"/>
  <c r="I51" i="12"/>
  <c r="K51" i="12"/>
  <c r="O51" i="12"/>
  <c r="Q51" i="12"/>
  <c r="V51" i="12"/>
  <c r="G65" i="12"/>
  <c r="M65" i="12" s="1"/>
  <c r="I65" i="12"/>
  <c r="K65" i="12"/>
  <c r="O65" i="12"/>
  <c r="Q65" i="12"/>
  <c r="V65" i="12"/>
  <c r="G67" i="12"/>
  <c r="I67" i="12"/>
  <c r="K67" i="12"/>
  <c r="M67" i="12"/>
  <c r="O67" i="12"/>
  <c r="Q67" i="12"/>
  <c r="V67" i="12"/>
  <c r="G68" i="12"/>
  <c r="I68" i="12"/>
  <c r="K68" i="12"/>
  <c r="M68" i="12"/>
  <c r="O68" i="12"/>
  <c r="Q68" i="12"/>
  <c r="V68" i="12"/>
  <c r="G69" i="12"/>
  <c r="M69" i="12" s="1"/>
  <c r="I69" i="12"/>
  <c r="K69" i="12"/>
  <c r="O69" i="12"/>
  <c r="Q69" i="12"/>
  <c r="V69" i="12"/>
  <c r="G72" i="12"/>
  <c r="M72" i="12" s="1"/>
  <c r="I72" i="12"/>
  <c r="K72" i="12"/>
  <c r="O72" i="12"/>
  <c r="Q72" i="12"/>
  <c r="V72" i="12"/>
  <c r="G73" i="12"/>
  <c r="I73" i="12"/>
  <c r="K73" i="12"/>
  <c r="M73" i="12"/>
  <c r="O73" i="12"/>
  <c r="Q73" i="12"/>
  <c r="V73" i="12"/>
  <c r="G88" i="12"/>
  <c r="I88" i="12"/>
  <c r="K88" i="12"/>
  <c r="M88" i="12"/>
  <c r="O88" i="12"/>
  <c r="Q88" i="12"/>
  <c r="V88" i="12"/>
  <c r="G90" i="12"/>
  <c r="M90" i="12" s="1"/>
  <c r="I90" i="12"/>
  <c r="K90" i="12"/>
  <c r="O90" i="12"/>
  <c r="Q90" i="12"/>
  <c r="V90" i="12"/>
  <c r="G93" i="12"/>
  <c r="M93" i="12" s="1"/>
  <c r="I93" i="12"/>
  <c r="K93" i="12"/>
  <c r="O93" i="12"/>
  <c r="Q93" i="12"/>
  <c r="V93" i="12"/>
  <c r="G95" i="12"/>
  <c r="G94" i="12" s="1"/>
  <c r="I95" i="12"/>
  <c r="K95" i="12"/>
  <c r="M95" i="12"/>
  <c r="O95" i="12"/>
  <c r="O94" i="12" s="1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I94" i="12" s="1"/>
  <c r="K98" i="12"/>
  <c r="O98" i="12"/>
  <c r="Q98" i="12"/>
  <c r="Q94" i="12" s="1"/>
  <c r="V98" i="12"/>
  <c r="G99" i="12"/>
  <c r="I99" i="12"/>
  <c r="K99" i="12"/>
  <c r="K94" i="12" s="1"/>
  <c r="M99" i="12"/>
  <c r="O99" i="12"/>
  <c r="Q99" i="12"/>
  <c r="V99" i="12"/>
  <c r="V94" i="12" s="1"/>
  <c r="G101" i="12"/>
  <c r="I101" i="12"/>
  <c r="K101" i="12"/>
  <c r="M101" i="12"/>
  <c r="O101" i="12"/>
  <c r="Q101" i="12"/>
  <c r="V101" i="12"/>
  <c r="G103" i="12"/>
  <c r="M103" i="12" s="1"/>
  <c r="I103" i="12"/>
  <c r="K103" i="12"/>
  <c r="O103" i="12"/>
  <c r="Q103" i="12"/>
  <c r="V103" i="12"/>
  <c r="G104" i="12"/>
  <c r="I104" i="12"/>
  <c r="O104" i="12"/>
  <c r="Q104" i="12"/>
  <c r="G105" i="12"/>
  <c r="I105" i="12"/>
  <c r="K105" i="12"/>
  <c r="K104" i="12" s="1"/>
  <c r="M105" i="12"/>
  <c r="M104" i="12" s="1"/>
  <c r="O105" i="12"/>
  <c r="Q105" i="12"/>
  <c r="V105" i="12"/>
  <c r="V104" i="12" s="1"/>
  <c r="G106" i="12"/>
  <c r="I106" i="12"/>
  <c r="K106" i="12"/>
  <c r="M106" i="12"/>
  <c r="O106" i="12"/>
  <c r="Q106" i="12"/>
  <c r="V106" i="12"/>
  <c r="G107" i="12"/>
  <c r="O107" i="12"/>
  <c r="G108" i="12"/>
  <c r="M108" i="12" s="1"/>
  <c r="M107" i="12" s="1"/>
  <c r="I108" i="12"/>
  <c r="I107" i="12" s="1"/>
  <c r="K108" i="12"/>
  <c r="K107" i="12" s="1"/>
  <c r="O108" i="12"/>
  <c r="Q108" i="12"/>
  <c r="Q107" i="12" s="1"/>
  <c r="V108" i="12"/>
  <c r="V107" i="12" s="1"/>
  <c r="G110" i="12"/>
  <c r="I110" i="12"/>
  <c r="K110" i="12"/>
  <c r="M110" i="12"/>
  <c r="O110" i="12"/>
  <c r="Q110" i="12"/>
  <c r="V110" i="12"/>
  <c r="G112" i="12"/>
  <c r="G111" i="12" s="1"/>
  <c r="I112" i="12"/>
  <c r="I111" i="12" s="1"/>
  <c r="K112" i="12"/>
  <c r="O112" i="12"/>
  <c r="O111" i="12" s="1"/>
  <c r="Q112" i="12"/>
  <c r="Q111" i="12" s="1"/>
  <c r="V112" i="12"/>
  <c r="G113" i="12"/>
  <c r="M113" i="12" s="1"/>
  <c r="I113" i="12"/>
  <c r="K113" i="12"/>
  <c r="O113" i="12"/>
  <c r="Q113" i="12"/>
  <c r="V113" i="12"/>
  <c r="G114" i="12"/>
  <c r="I114" i="12"/>
  <c r="K114" i="12"/>
  <c r="K111" i="12" s="1"/>
  <c r="M114" i="12"/>
  <c r="O114" i="12"/>
  <c r="Q114" i="12"/>
  <c r="V114" i="12"/>
  <c r="V111" i="12" s="1"/>
  <c r="G115" i="12"/>
  <c r="I115" i="12"/>
  <c r="K115" i="12"/>
  <c r="M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I118" i="12"/>
  <c r="K118" i="12"/>
  <c r="M118" i="12"/>
  <c r="O118" i="12"/>
  <c r="Q118" i="12"/>
  <c r="V118" i="12"/>
  <c r="G120" i="12"/>
  <c r="G119" i="12" s="1"/>
  <c r="I120" i="12"/>
  <c r="I119" i="12" s="1"/>
  <c r="K120" i="12"/>
  <c r="O120" i="12"/>
  <c r="O119" i="12" s="1"/>
  <c r="Q120" i="12"/>
  <c r="Q119" i="12" s="1"/>
  <c r="V120" i="12"/>
  <c r="G121" i="12"/>
  <c r="M121" i="12" s="1"/>
  <c r="I121" i="12"/>
  <c r="K121" i="12"/>
  <c r="O121" i="12"/>
  <c r="Q121" i="12"/>
  <c r="V121" i="12"/>
  <c r="G122" i="12"/>
  <c r="I122" i="12"/>
  <c r="K122" i="12"/>
  <c r="K119" i="12" s="1"/>
  <c r="M122" i="12"/>
  <c r="O122" i="12"/>
  <c r="Q122" i="12"/>
  <c r="V122" i="12"/>
  <c r="V119" i="12" s="1"/>
  <c r="AE124" i="12"/>
  <c r="I20" i="1"/>
  <c r="I19" i="1"/>
  <c r="I18" i="1"/>
  <c r="I17" i="1"/>
  <c r="I16" i="1"/>
  <c r="I56" i="1"/>
  <c r="J55" i="1" s="1"/>
  <c r="F42" i="1"/>
  <c r="G23" i="1" s="1"/>
  <c r="G42" i="1"/>
  <c r="G25" i="1" s="1"/>
  <c r="A25" i="1" s="1"/>
  <c r="A26" i="1" s="1"/>
  <c r="G26" i="1" s="1"/>
  <c r="H41" i="1"/>
  <c r="I41" i="1" s="1"/>
  <c r="H40" i="1"/>
  <c r="I40" i="1" s="1"/>
  <c r="H39" i="1"/>
  <c r="H42" i="1" s="1"/>
  <c r="J49" i="1" l="1"/>
  <c r="J50" i="1"/>
  <c r="J52" i="1"/>
  <c r="J54" i="1"/>
  <c r="J51" i="1"/>
  <c r="J53" i="1"/>
  <c r="A23" i="1"/>
  <c r="A24" i="1" s="1"/>
  <c r="G24" i="1" s="1"/>
  <c r="A27" i="1" s="1"/>
  <c r="A29" i="1" s="1"/>
  <c r="G29" i="1" s="1"/>
  <c r="G27" i="1" s="1"/>
  <c r="G28" i="1"/>
  <c r="M94" i="12"/>
  <c r="M120" i="12"/>
  <c r="M119" i="12" s="1"/>
  <c r="M112" i="12"/>
  <c r="M111" i="12" s="1"/>
  <c r="M27" i="12"/>
  <c r="M22" i="12" s="1"/>
  <c r="M9" i="12"/>
  <c r="M8" i="12" s="1"/>
  <c r="AF124" i="12"/>
  <c r="I39" i="1"/>
  <c r="I42" i="1" s="1"/>
  <c r="J40" i="1" s="1"/>
  <c r="I21" i="1"/>
  <c r="J28" i="1"/>
  <c r="J26" i="1"/>
  <c r="G38" i="1"/>
  <c r="F38" i="1"/>
  <c r="J23" i="1"/>
  <c r="J24" i="1"/>
  <c r="J25" i="1"/>
  <c r="J27" i="1"/>
  <c r="E24" i="1"/>
  <c r="E26" i="1"/>
  <c r="J56" i="1" l="1"/>
  <c r="J39" i="1"/>
  <c r="J42" i="1" s="1"/>
  <c r="J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Čermák Jan</author>
  </authors>
  <commentList>
    <comment ref="S6" authorId="0" shapeId="0" xr:uid="{D5EEE931-1CBC-4858-BD2D-5E89AC6DECA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EF9BB87-A6FE-40BA-9BBF-1FD3A566250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<sst xmlns="http://schemas.openxmlformats.org/spreadsheetml/2006/main" count="614" uniqueCount="242">
  <si>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</si>
  <si>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</si>
  <si>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</si>
  <si>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</si>
  <si>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</si>
  <si>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</si>
  <si>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</si>
  <si>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</si>
  <si>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</si>
  <si>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</si>
  <si>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</si>
  <si>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</si>
  <si>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</si>
  <si>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</si>
  <si>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</si>
  <si>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</si>
  <si>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</si>
  <si>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</si>
  <si>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</si>
  <si>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</si>
  <si>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</si>
  <si>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</si>
  <si>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</si>
  <si>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</si>
  <si>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</si>
  <si>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</si>
  <si>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</si>
  <si>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</si>
  <si>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</si>
  <si>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</si>
  <si>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</si>
  <si>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</si>
  <si>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</si>
  <si>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</si>
  <si>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</si>
  <si>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</si>
  <si>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</si>
  <si>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</si>
  <si>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</si>
  <si>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</si>
  <si>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</si>
  <si>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</si>
  <si>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</si>
  <si>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 R</t>
  </si>
  <si>
    <t>Izolace střešního pláště E jídelna</t>
  </si>
  <si>
    <t>01</t>
  </si>
  <si>
    <t xml:space="preserve">Objekt </t>
  </si>
  <si>
    <t>Objekt:</t>
  </si>
  <si>
    <t>Rozpočet:</t>
  </si>
  <si>
    <t>ZŠ a MŠ DR. Joklíka - izolace střešního pláště</t>
  </si>
  <si>
    <t>Základní škola a Mateřská škola DR. Joklíka, příspěvková organizace města Kyjova</t>
  </si>
  <si>
    <t>Sídliště U Vodojemu 1261/18</t>
  </si>
  <si>
    <t>Kyjov</t>
  </si>
  <si>
    <t>69701</t>
  </si>
  <si>
    <t>48847747</t>
  </si>
  <si>
    <t>Stavba</t>
  </si>
  <si>
    <t>Celkem za stavbu</t>
  </si>
  <si>
    <t>CZK</t>
  </si>
  <si>
    <t>Rekapitulace dílů</t>
  </si>
  <si>
    <t>Typ dílu</t>
  </si>
  <si>
    <t>96</t>
  </si>
  <si>
    <t>Bourání konstrukcí</t>
  </si>
  <si>
    <t>712</t>
  </si>
  <si>
    <t>Izolace proti vodě</t>
  </si>
  <si>
    <t>713</t>
  </si>
  <si>
    <t>Izolace tepelné</t>
  </si>
  <si>
    <t>721</t>
  </si>
  <si>
    <t>Vnitřní kanalizace</t>
  </si>
  <si>
    <t>764</t>
  </si>
  <si>
    <t>Konstrukce klempířské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</si>
  <si>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</si>
  <si>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</si>
  <si>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</si>
  <si>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</si>
  <si>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</si>
  <si>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</si>
  <si>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</si>
  <si>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</si>
  <si>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</si>
  <si>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</si>
  <si>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</si>
  <si>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</si>
  <si>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</si>
  <si>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</si>
  <si>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</si>
  <si>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</si>
  <si>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</si>
  <si>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</si>
  <si>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</si>
  <si>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</si>
  <si>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</si>
  <si>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</si>
  <si>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</si>
  <si>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</si>
  <si>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</si>
  <si>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</si>
  <si>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</si>
  <si>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</si>
  <si>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</si>
  <si>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</si>
  <si>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</si>
  <si>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</si>
  <si>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</si>
  <si>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712300831</t>
  </si>
  <si>
    <t>Odstranění povlakové krytiny střech do 10°, 1 vrstva vč. geotextilie</t>
  </si>
  <si>
    <t>m2</t>
  </si>
  <si>
    <t>RTS 24/ II</t>
  </si>
  <si>
    <t>RTS 24/ I</t>
  </si>
  <si>
    <t>Práce</t>
  </si>
  <si>
    <t>Běžná</t>
  </si>
  <si>
    <t>POL1_</t>
  </si>
  <si>
    <t>plocha : 19*28</t>
  </si>
  <si>
    <t>VV</t>
  </si>
  <si>
    <t>Mezisoučet</t>
  </si>
  <si>
    <t/>
  </si>
  <si>
    <t>atika : (28,4+29+28,4+19)*(0,5+0,45)</t>
  </si>
  <si>
    <t>komín : (2,9+2,6+2,9+2,6)*0,3</t>
  </si>
  <si>
    <t>světlík : (1,1*4*2)*0,3</t>
  </si>
  <si>
    <t>vzt : (0,6*4*2)*0,3</t>
  </si>
  <si>
    <t>(1,8+0,9+1,8+0,9)*0,3</t>
  </si>
  <si>
    <t>(0,5+0,35+0,5+0,35)*0,3</t>
  </si>
  <si>
    <t>(1,1+0,9+1,1+0,9)*0,3</t>
  </si>
  <si>
    <t>(0,8+1,1+0,8+1,1)*0,3</t>
  </si>
  <si>
    <t>712372111</t>
  </si>
  <si>
    <t>Provedení povlakové krytiny střech do 10°, fólií kotvenou do betonového podkladu, 5 kotvy/m2</t>
  </si>
  <si>
    <t>Indiv</t>
  </si>
  <si>
    <t>Odkaz na mn. položky pořadí 1 : 643,41000</t>
  </si>
  <si>
    <t>712378006</t>
  </si>
  <si>
    <t>Rohová lišta vnější VIPLANYL plech RŠ 100 mm</t>
  </si>
  <si>
    <t>m</t>
  </si>
  <si>
    <t>atika : 28,4+29+28,4+19</t>
  </si>
  <si>
    <t>712378007</t>
  </si>
  <si>
    <t>Rohová lišta vnitřní VIPLANYL plech RŠ 100 mm</t>
  </si>
  <si>
    <t>komín : 2,9+2,6+2,9+2,6</t>
  </si>
  <si>
    <t>světlík : 1,1*4*2</t>
  </si>
  <si>
    <t>vzt : 0,6*4*2</t>
  </si>
  <si>
    <t>1,8+0,9+1,8+0,9</t>
  </si>
  <si>
    <t>0,5+0,35+0,5+0,35</t>
  </si>
  <si>
    <t>1,1+0,9+1,1+0,9</t>
  </si>
  <si>
    <t>0,8+1,1+0,8+1,1</t>
  </si>
  <si>
    <t>1,8+1,1+1,8+1,8</t>
  </si>
  <si>
    <t>712378110</t>
  </si>
  <si>
    <t xml:space="preserve">Vnitřní rohová tvarovka </t>
  </si>
  <si>
    <t>kus</t>
  </si>
  <si>
    <t>4</t>
  </si>
  <si>
    <t>712378111</t>
  </si>
  <si>
    <t xml:space="preserve">Vnější rohová tvarovka </t>
  </si>
  <si>
    <t>4*9</t>
  </si>
  <si>
    <t>712378005</t>
  </si>
  <si>
    <t>Stěnová lišta vyhnutá VIPLANYL plech RŠ 70 mm</t>
  </si>
  <si>
    <t>Vlastní</t>
  </si>
  <si>
    <t>712391171</t>
  </si>
  <si>
    <t>Povlaková krytina střech do 10°, podklad. textilie 1 vrstva - materiál ve specifikaci</t>
  </si>
  <si>
    <t>(1,8+1,1+1,8+1,8)*0,3</t>
  </si>
  <si>
    <t>712871801</t>
  </si>
  <si>
    <t>Samostatné vytažení izolace, fólií PVC polož.volně 1 vrstva - folie ve specifikaci</t>
  </si>
  <si>
    <t>mb</t>
  </si>
  <si>
    <t>Odkaz na mn. položky pořadí 4 : 150,80000</t>
  </si>
  <si>
    <t>712-02</t>
  </si>
  <si>
    <t>Lemování z poplastovaneho plechu zdí, rš 250 mm</t>
  </si>
  <si>
    <t>712777588R00</t>
  </si>
  <si>
    <t>Opracování prostupů trub termoplasty, D do 200 mm</t>
  </si>
  <si>
    <t>1311131</t>
  </si>
  <si>
    <t>šroub ITLW 8x110</t>
  </si>
  <si>
    <t>ks</t>
  </si>
  <si>
    <t>Specifikace</t>
  </si>
  <si>
    <t>POL3_</t>
  </si>
  <si>
    <t>Koeficient : 5</t>
  </si>
  <si>
    <t>24633512</t>
  </si>
  <si>
    <t>Tmel 1-složkový polyuretanový Baumit Baumacol Polyurethane PU, bal. 310 ml šedý</t>
  </si>
  <si>
    <t>SPCM</t>
  </si>
  <si>
    <t>283220012</t>
  </si>
  <si>
    <t>Fólie hydroizolační PVC-P, DEKPLAN 76 tl. 1,5 mm, střešní</t>
  </si>
  <si>
    <t>Koeficient : 0,15</t>
  </si>
  <si>
    <t>Koeficient : 0,2</t>
  </si>
  <si>
    <t>6261</t>
  </si>
  <si>
    <t>teleskop 185-350 mm.</t>
  </si>
  <si>
    <t>Odkaz na mn. položky pořadí 12 : 3860,46000</t>
  </si>
  <si>
    <t>69366195</t>
  </si>
  <si>
    <t>Textilie sklovláknitá FILTEK V 120 g/m2</t>
  </si>
  <si>
    <t>Odkaz na mn. položky pořadí 8 : 645,36000</t>
  </si>
  <si>
    <t>Koeficient : 0,1</t>
  </si>
  <si>
    <t>998712202</t>
  </si>
  <si>
    <t>Přesun hmot pro povlakové krytiny, výšky do 12 m</t>
  </si>
  <si>
    <t>Přesun hmot</t>
  </si>
  <si>
    <t>POL7_</t>
  </si>
  <si>
    <t>713104113</t>
  </si>
  <si>
    <t>Odstranění tepelné izolace střech plochých, volně uložené, z desek EPS, tl. nad 200 mm</t>
  </si>
  <si>
    <t>713141151</t>
  </si>
  <si>
    <t>Montáž tepelné izolace střech, kladená na sucho, 1 vrstva</t>
  </si>
  <si>
    <t>713141336</t>
  </si>
  <si>
    <t>Montáž tepelné izolace střech do tl. 250 mm, 3 vrstvy, na kotvy (4 kusy/m2)</t>
  </si>
  <si>
    <t>28375768.A</t>
  </si>
  <si>
    <t xml:space="preserve">Deska izolační EPS 150, </t>
  </si>
  <si>
    <t>m3</t>
  </si>
  <si>
    <t>266*0,22*1,02</t>
  </si>
  <si>
    <t>28375972</t>
  </si>
  <si>
    <t>Tepelná izolace EPS 150 tl. 80 mm</t>
  </si>
  <si>
    <t>532,41*0,08*1,02</t>
  </si>
  <si>
    <t>998713202</t>
  </si>
  <si>
    <t>Přesun hmot pro izolace tepelné, výšky do 12 m</t>
  </si>
  <si>
    <t>721-001</t>
  </si>
  <si>
    <t>Montáž střešního vtoku</t>
  </si>
  <si>
    <t>721-002</t>
  </si>
  <si>
    <t xml:space="preserve">Sanační vpust TW SAN 110 PVC </t>
  </si>
  <si>
    <t>764396291TIZ-01</t>
  </si>
  <si>
    <t>Montáž přípojovací lišty dilatační rš. 120</t>
  </si>
  <si>
    <t>Odkaz na mn. položky pořadí 7 : 46,00000</t>
  </si>
  <si>
    <t>998764202</t>
  </si>
  <si>
    <t>Přesun hmot pro klempířské konstr., výšky do 12 m</t>
  </si>
  <si>
    <t>979087212</t>
  </si>
  <si>
    <t>Nakládání suti na dopravní prostředky</t>
  </si>
  <si>
    <t>t</t>
  </si>
  <si>
    <t>Přesun suti</t>
  </si>
  <si>
    <t>POL8_</t>
  </si>
  <si>
    <t>979011111</t>
  </si>
  <si>
    <t>Svislá doprava suti a vybour. hmot za 2.NP a 1.PP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</si>
  <si>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</si>
  <si>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</si>
  <si>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</si>
  <si>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</si>
  <si>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</si>
  <si>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</si>
  <si>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</si>
  <si>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</si>
  <si>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979990112</t>
  </si>
  <si>
    <t xml:space="preserve">Poplatek za uložení suti </t>
  </si>
  <si>
    <t>RTS 23/ I</t>
  </si>
  <si>
    <t>02T</t>
  </si>
  <si>
    <t>Jeřáb/geda výtah pro materiál</t>
  </si>
  <si>
    <t>Soubor</t>
  </si>
  <si>
    <t>VRN</t>
  </si>
  <si>
    <t>POL99_8</t>
  </si>
  <si>
    <t>01T</t>
  </si>
  <si>
    <t>Doprava</t>
  </si>
  <si>
    <t>soubor</t>
  </si>
  <si>
    <t>06T</t>
  </si>
  <si>
    <t>Zdvihací zařízení pro montážníky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</si>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</sst>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abSelected="1" topLeftCell="B1" zoomScaleNormal="100" zoomScaleSheetLayoutView="75" workbookViewId="0">
      <selection activeCell="N12" sqref="N1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/>
      <c r="E2" s="114" t="s">
        <v>49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/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11291</v>
      </c>
      <c r="B4" s="122" t="s">
        <v>48</v>
      </c>
      <c r="C4" s="123"/>
      <c r="D4" s="124"/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23</v>
      </c>
      <c r="D5" s="128" t="s">
        <v>50</v>
      </c>
      <c r="E5" s="91"/>
      <c r="F5" s="91"/>
      <c r="G5" s="91"/>
      <c r="H5" s="18" t="s">
        <v>42</v>
      </c>
      <c r="I5" s="130" t="s">
        <v>54</v>
      </c>
      <c r="J5" s="8"/>
    </row>
    <row r="6" spans="1:15" ht="15.75" customHeight="1" x14ac:dyDescent="0.2">
      <c r="A6" s="2"/>
      <c r="B6" s="28"/>
      <c r="C6" s="55"/>
      <c r="D6" s="110" t="s">
        <v>51</v>
      </c>
      <c r="E6" s="92"/>
      <c r="F6" s="92"/>
      <c r="G6" s="9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31"/>
      <c r="E11" s="131"/>
      <c r="F11" s="131"/>
      <c r="G11" s="131"/>
      <c r="H11" s="18" t="s">
        <v>42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SUMIF(F49:F55,A16,I49:I55)+SUMIF(F49:F55,"PSU",I49:I55)</f>
        <v>0</v>
      </c>
      <c r="J16" s="85"/>
    </row>
    <row r="17" spans="1:10" ht="23.25" customHeight="1" x14ac:dyDescent="0.2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SUMIF(F49:F55,A17,I49:I55)</f>
        <v>0</v>
      </c>
      <c r="J17" s="85"/>
    </row>
    <row r="18" spans="1:10" ht="23.25" customHeight="1" x14ac:dyDescent="0.2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SUMIF(F49:F55,A18,I49:I55)</f>
        <v>0</v>
      </c>
      <c r="J18" s="85"/>
    </row>
    <row r="19" spans="1:10" ht="23.25" customHeight="1" x14ac:dyDescent="0.2">
      <c r="A19" s="198" t="s">
        <v>73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SUMIF(F49:F55,A19,I49:I55)</f>
        <v>0</v>
      </c>
      <c r="J19" s="85"/>
    </row>
    <row r="20" spans="1:10" ht="23.25" customHeight="1" x14ac:dyDescent="0.2">
      <c r="A20" s="198" t="s">
        <v>74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SUMIF(F49:F55,A20,I49:I55)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IF(A24&gt;50, ROUNDUP(A23, 0), ROUNDDOWN(A23, 0))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IF(A26&gt;50, ROUNDUP(A25, 0), ROUNDDOWN(A25, 0))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IF(A29&gt;50, ROUNDUP(A27, 0), ROUNDDOWN(A27, 0))</f>
        <v>0</v>
      </c>
      <c r="H29" s="175"/>
      <c r="I29" s="175"/>
      <c r="J29" s="176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55</v>
      </c>
      <c r="C39" s="149"/>
      <c r="D39" s="149"/>
      <c r="E39" s="149"/>
      <c r="F39" s="150">
        <f>'01 D R Pol'!AE124</f>
        <v>0</v>
      </c>
      <c r="G39" s="151">
        <f>'01 D R Pol'!AF124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 t="s">
        <v>45</v>
      </c>
      <c r="C40" s="155" t="s">
        <v>46</v>
      </c>
      <c r="D40" s="155"/>
      <c r="E40" s="155"/>
      <c r="F40" s="156">
        <f>'01 D R Pol'!AE124</f>
        <v>0</v>
      </c>
      <c r="G40" s="157">
        <f>'01 D R Pol'!AF124</f>
        <v>0</v>
      </c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10" ht="25.5" hidden="1" customHeight="1" x14ac:dyDescent="0.2">
      <c r="A41" s="138">
        <v>3</v>
      </c>
      <c r="B41" s="159" t="s">
        <v>43</v>
      </c>
      <c r="C41" s="149" t="s">
        <v>44</v>
      </c>
      <c r="D41" s="149"/>
      <c r="E41" s="149"/>
      <c r="F41" s="160">
        <f>'01 D R Pol'!AE124</f>
        <v>0</v>
      </c>
      <c r="G41" s="152">
        <f>'01 D R Pol'!AF124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hidden="1" customHeight="1" x14ac:dyDescent="0.2">
      <c r="A42" s="138"/>
      <c r="B42" s="161" t="s">
        <v>56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6" spans="1:10" ht="15.75" x14ac:dyDescent="0.25">
      <c r="B46" s="177" t="s">
        <v>58</v>
      </c>
    </row>
    <row r="48" spans="1:10" ht="25.5" customHeight="1" x14ac:dyDescent="0.2">
      <c r="A48" s="179"/>
      <c r="B48" s="182" t="s">
        <v>18</v>
      </c>
      <c r="C48" s="182" t="s">
        <v>6</v>
      </c>
      <c r="D48" s="183"/>
      <c r="E48" s="183"/>
      <c r="F48" s="184" t="s">
        <v>59</v>
      </c>
      <c r="G48" s="184"/>
      <c r="H48" s="184"/>
      <c r="I48" s="184" t="s">
        <v>31</v>
      </c>
      <c r="J48" s="184" t="s">
        <v>0</v>
      </c>
    </row>
    <row r="49" spans="1:10" ht="36.75" customHeight="1" x14ac:dyDescent="0.2">
      <c r="A49" s="180"/>
      <c r="B49" s="185" t="s">
        <v>60</v>
      </c>
      <c r="C49" s="186" t="s">
        <v>61</v>
      </c>
      <c r="D49" s="187"/>
      <c r="E49" s="187"/>
      <c r="F49" s="194" t="s">
        <v>26</v>
      </c>
      <c r="G49" s="195"/>
      <c r="H49" s="195"/>
      <c r="I49" s="195">
        <f>'01 D R Pol'!G8</f>
        <v>0</v>
      </c>
      <c r="J49" s="191" t="str">
        <f>IF(I56=0,"",I49/I56*100)</f>
        <v/>
      </c>
    </row>
    <row r="50" spans="1:10" ht="36.75" customHeight="1" x14ac:dyDescent="0.2">
      <c r="A50" s="180"/>
      <c r="B50" s="185" t="s">
        <v>62</v>
      </c>
      <c r="C50" s="186" t="s">
        <v>63</v>
      </c>
      <c r="D50" s="187"/>
      <c r="E50" s="187"/>
      <c r="F50" s="194" t="s">
        <v>27</v>
      </c>
      <c r="G50" s="195"/>
      <c r="H50" s="195"/>
      <c r="I50" s="195">
        <f>'01 D R Pol'!G22</f>
        <v>0</v>
      </c>
      <c r="J50" s="191" t="str">
        <f>IF(I56=0,"",I50/I56*100)</f>
        <v/>
      </c>
    </row>
    <row r="51" spans="1:10" ht="36.75" customHeight="1" x14ac:dyDescent="0.2">
      <c r="A51" s="180"/>
      <c r="B51" s="185" t="s">
        <v>64</v>
      </c>
      <c r="C51" s="186" t="s">
        <v>65</v>
      </c>
      <c r="D51" s="187"/>
      <c r="E51" s="187"/>
      <c r="F51" s="194" t="s">
        <v>27</v>
      </c>
      <c r="G51" s="195"/>
      <c r="H51" s="195"/>
      <c r="I51" s="195">
        <f>'01 D R Pol'!G94</f>
        <v>0</v>
      </c>
      <c r="J51" s="191" t="str">
        <f>IF(I56=0,"",I51/I56*100)</f>
        <v/>
      </c>
    </row>
    <row r="52" spans="1:10" ht="36.75" customHeight="1" x14ac:dyDescent="0.2">
      <c r="A52" s="180"/>
      <c r="B52" s="185" t="s">
        <v>66</v>
      </c>
      <c r="C52" s="186" t="s">
        <v>67</v>
      </c>
      <c r="D52" s="187"/>
      <c r="E52" s="187"/>
      <c r="F52" s="194" t="s">
        <v>27</v>
      </c>
      <c r="G52" s="195"/>
      <c r="H52" s="195"/>
      <c r="I52" s="195">
        <f>'01 D R Pol'!G104</f>
        <v>0</v>
      </c>
      <c r="J52" s="191" t="str">
        <f>IF(I56=0,"",I52/I56*100)</f>
        <v/>
      </c>
    </row>
    <row r="53" spans="1:10" ht="36.75" customHeight="1" x14ac:dyDescent="0.2">
      <c r="A53" s="180"/>
      <c r="B53" s="185" t="s">
        <v>68</v>
      </c>
      <c r="C53" s="186" t="s">
        <v>69</v>
      </c>
      <c r="D53" s="187"/>
      <c r="E53" s="187"/>
      <c r="F53" s="194" t="s">
        <v>27</v>
      </c>
      <c r="G53" s="195"/>
      <c r="H53" s="195"/>
      <c r="I53" s="195">
        <f>'01 D R Pol'!G107</f>
        <v>0</v>
      </c>
      <c r="J53" s="191" t="str">
        <f>IF(I56=0,"",I53/I56*100)</f>
        <v/>
      </c>
    </row>
    <row r="54" spans="1:10" ht="36.75" customHeight="1" x14ac:dyDescent="0.2">
      <c r="A54" s="180"/>
      <c r="B54" s="185" t="s">
        <v>70</v>
      </c>
      <c r="C54" s="186" t="s">
        <v>71</v>
      </c>
      <c r="D54" s="187"/>
      <c r="E54" s="187"/>
      <c r="F54" s="194" t="s">
        <v>72</v>
      </c>
      <c r="G54" s="195"/>
      <c r="H54" s="195"/>
      <c r="I54" s="195">
        <f>'01 D R Pol'!G111</f>
        <v>0</v>
      </c>
      <c r="J54" s="191" t="str">
        <f>IF(I56=0,"",I54/I56*100)</f>
        <v/>
      </c>
    </row>
    <row r="55" spans="1:10" ht="36.75" customHeight="1" x14ac:dyDescent="0.2">
      <c r="A55" s="180"/>
      <c r="B55" s="185" t="s">
        <v>73</v>
      </c>
      <c r="C55" s="186" t="s">
        <v>29</v>
      </c>
      <c r="D55" s="187"/>
      <c r="E55" s="187"/>
      <c r="F55" s="194" t="s">
        <v>73</v>
      </c>
      <c r="G55" s="195"/>
      <c r="H55" s="195"/>
      <c r="I55" s="195">
        <f>'01 D R Pol'!G119</f>
        <v>0</v>
      </c>
      <c r="J55" s="191" t="str">
        <f>IF(I56=0,"",I55/I56*100)</f>
        <v/>
      </c>
    </row>
    <row r="56" spans="1:10" ht="25.5" customHeight="1" x14ac:dyDescent="0.2">
      <c r="A56" s="181"/>
      <c r="B56" s="188" t="s">
        <v>1</v>
      </c>
      <c r="C56" s="189"/>
      <c r="D56" s="190"/>
      <c r="E56" s="190"/>
      <c r="F56" s="196"/>
      <c r="G56" s="197"/>
      <c r="H56" s="197"/>
      <c r="I56" s="197">
        <f>SUM(I49:I55)</f>
        <v>0</v>
      </c>
      <c r="J56" s="192">
        <f>SUM(J49:J55)</f>
        <v>0</v>
      </c>
    </row>
    <row r="57" spans="1:10" x14ac:dyDescent="0.2">
      <c r="F57" s="137"/>
      <c r="G57" s="137"/>
      <c r="H57" s="137"/>
      <c r="I57" s="137"/>
      <c r="J57" s="193"/>
    </row>
    <row r="58" spans="1:10" x14ac:dyDescent="0.2">
      <c r="F58" s="137"/>
      <c r="G58" s="137"/>
      <c r="H58" s="137"/>
      <c r="I58" s="137"/>
      <c r="J58" s="193"/>
    </row>
    <row r="59" spans="1:10" x14ac:dyDescent="0.2">
      <c r="F59" s="137"/>
      <c r="G59" s="137"/>
      <c r="H59" s="137"/>
      <c r="I59" s="137"/>
      <c r="J59" s="1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C55:E55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10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D6BD-FBA0-4508-AFC9-A1A2041B5418}">
  <sheetPr>
    <outlinePr summaryBelow="0"/>
  </sheetPr>
  <dimension ref="A1:BH5000"/>
  <sheetViews>
    <sheetView workbookViewId="0">
      <pane ySplit="7" topLeftCell="A89" activePane="bottomLeft" state="frozen"/>
      <selection pane="bottomLeft" activeCell="AD20" sqref="AD20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75</v>
      </c>
    </row>
    <row r="2" spans="1:60" ht="24.95" customHeight="1" x14ac:dyDescent="0.2">
      <c r="A2" s="200" t="s">
        <v>8</v>
      </c>
      <c r="B2" s="49"/>
      <c r="C2" s="203" t="s">
        <v>49</v>
      </c>
      <c r="D2" s="201"/>
      <c r="E2" s="201"/>
      <c r="F2" s="201"/>
      <c r="G2" s="202"/>
      <c r="AG2" t="s">
        <v>76</v>
      </c>
    </row>
    <row r="3" spans="1:60" ht="24.95" customHeight="1" x14ac:dyDescent="0.2">
      <c r="A3" s="200" t="s">
        <v>9</v>
      </c>
      <c r="B3" s="49"/>
      <c r="C3" s="203" t="s">
        <v>46</v>
      </c>
      <c r="D3" s="201"/>
      <c r="E3" s="201"/>
      <c r="F3" s="201"/>
      <c r="G3" s="202"/>
      <c r="AC3" s="178" t="s">
        <v>76</v>
      </c>
      <c r="AG3" t="s">
        <v>77</v>
      </c>
    </row>
    <row r="4" spans="1:60" ht="24.95" customHeight="1" x14ac:dyDescent="0.2">
      <c r="A4" s="204" t="s">
        <v>10</v>
      </c>
      <c r="B4" s="205"/>
      <c r="C4" s="206" t="s">
        <v>44</v>
      </c>
      <c r="D4" s="207"/>
      <c r="E4" s="207"/>
      <c r="F4" s="207"/>
      <c r="G4" s="208"/>
      <c r="AG4" t="s">
        <v>78</v>
      </c>
    </row>
    <row r="5" spans="1:60" x14ac:dyDescent="0.2">
      <c r="D5" s="10"/>
    </row>
    <row r="6" spans="1:60" ht="38.25" x14ac:dyDescent="0.2">
      <c r="A6" s="210" t="s">
        <v>79</v>
      </c>
      <c r="B6" s="212" t="s">
        <v>80</v>
      </c>
      <c r="C6" s="212" t="s">
        <v>81</v>
      </c>
      <c r="D6" s="211" t="s">
        <v>82</v>
      </c>
      <c r="E6" s="210" t="s">
        <v>83</v>
      </c>
      <c r="F6" s="209" t="s">
        <v>84</v>
      </c>
      <c r="G6" s="210" t="s">
        <v>31</v>
      </c>
      <c r="H6" s="213" t="s">
        <v>32</v>
      </c>
      <c r="I6" s="213" t="s">
        <v>85</v>
      </c>
      <c r="J6" s="213" t="s">
        <v>33</v>
      </c>
      <c r="K6" s="213" t="s">
        <v>86</v>
      </c>
      <c r="L6" s="213" t="s">
        <v>87</v>
      </c>
      <c r="M6" s="213" t="s">
        <v>88</v>
      </c>
      <c r="N6" s="213" t="s">
        <v>89</v>
      </c>
      <c r="O6" s="213" t="s">
        <v>90</v>
      </c>
      <c r="P6" s="213" t="s">
        <v>91</v>
      </c>
      <c r="Q6" s="213" t="s">
        <v>92</v>
      </c>
      <c r="R6" s="213" t="s">
        <v>93</v>
      </c>
      <c r="S6" s="213" t="s">
        <v>94</v>
      </c>
      <c r="T6" s="213" t="s">
        <v>95</v>
      </c>
      <c r="U6" s="213" t="s">
        <v>96</v>
      </c>
      <c r="V6" s="213" t="s">
        <v>97</v>
      </c>
      <c r="W6" s="213" t="s">
        <v>98</v>
      </c>
      <c r="X6" s="213" t="s">
        <v>99</v>
      </c>
      <c r="Y6" s="213" t="s">
        <v>100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45" t="s">
        <v>101</v>
      </c>
      <c r="B8" s="246" t="s">
        <v>60</v>
      </c>
      <c r="C8" s="265" t="s">
        <v>61</v>
      </c>
      <c r="D8" s="247"/>
      <c r="E8" s="248"/>
      <c r="F8" s="249"/>
      <c r="G8" s="250">
        <f>SUMIF(AG9:AG21,"&lt;&gt;NOR",G9:G21)</f>
        <v>0</v>
      </c>
      <c r="H8" s="244"/>
      <c r="I8" s="244">
        <f>SUM(I9:I21)</f>
        <v>0</v>
      </c>
      <c r="J8" s="244"/>
      <c r="K8" s="244">
        <f>SUM(K9:K21)</f>
        <v>0</v>
      </c>
      <c r="L8" s="244"/>
      <c r="M8" s="244">
        <f>SUM(M9:M21)</f>
        <v>0</v>
      </c>
      <c r="N8" s="243"/>
      <c r="O8" s="243">
        <f>SUM(O9:O21)</f>
        <v>0</v>
      </c>
      <c r="P8" s="243"/>
      <c r="Q8" s="243">
        <f>SUM(Q9:Q21)</f>
        <v>3.86</v>
      </c>
      <c r="R8" s="244"/>
      <c r="S8" s="244"/>
      <c r="T8" s="244"/>
      <c r="U8" s="244"/>
      <c r="V8" s="244">
        <f>SUM(V9:V21)</f>
        <v>33.46</v>
      </c>
      <c r="W8" s="244"/>
      <c r="X8" s="244"/>
      <c r="Y8" s="244"/>
      <c r="AG8" t="s">
        <v>102</v>
      </c>
    </row>
    <row r="9" spans="1:60" ht="22.5" outlineLevel="1" x14ac:dyDescent="0.2">
      <c r="A9" s="252">
        <v>1</v>
      </c>
      <c r="B9" s="253" t="s">
        <v>103</v>
      </c>
      <c r="C9" s="266" t="s">
        <v>104</v>
      </c>
      <c r="D9" s="254" t="s">
        <v>105</v>
      </c>
      <c r="E9" s="255">
        <v>643.41</v>
      </c>
      <c r="F9" s="256"/>
      <c r="G9" s="257">
        <f>ROUND(E9*F9,2)</f>
        <v>0</v>
      </c>
      <c r="H9" s="236"/>
      <c r="I9" s="235">
        <f>ROUND(E9*H9,2)</f>
        <v>0</v>
      </c>
      <c r="J9" s="236"/>
      <c r="K9" s="235">
        <f>ROUND(E9*J9,2)</f>
        <v>0</v>
      </c>
      <c r="L9" s="235">
        <v>21</v>
      </c>
      <c r="M9" s="235">
        <f>G9*(1+L9/100)</f>
        <v>0</v>
      </c>
      <c r="N9" s="234">
        <v>0</v>
      </c>
      <c r="O9" s="234">
        <f>ROUND(E9*N9,2)</f>
        <v>0</v>
      </c>
      <c r="P9" s="234">
        <v>6.0000000000000001E-3</v>
      </c>
      <c r="Q9" s="234">
        <f>ROUND(E9*P9,2)</f>
        <v>3.86</v>
      </c>
      <c r="R9" s="235"/>
      <c r="S9" s="235" t="s">
        <v>106</v>
      </c>
      <c r="T9" s="235" t="s">
        <v>107</v>
      </c>
      <c r="U9" s="235">
        <v>5.1999999999999998E-2</v>
      </c>
      <c r="V9" s="235">
        <f>ROUND(E9*U9,2)</f>
        <v>33.46</v>
      </c>
      <c r="W9" s="235"/>
      <c r="X9" s="235" t="s">
        <v>108</v>
      </c>
      <c r="Y9" s="235" t="s">
        <v>109</v>
      </c>
      <c r="Z9" s="214"/>
      <c r="AA9" s="214"/>
      <c r="AB9" s="214"/>
      <c r="AC9" s="214"/>
      <c r="AD9" s="214"/>
      <c r="AE9" s="214"/>
      <c r="AF9" s="214"/>
      <c r="AG9" s="214" t="s">
        <v>110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31"/>
      <c r="B10" s="232"/>
      <c r="C10" s="267" t="s">
        <v>111</v>
      </c>
      <c r="D10" s="237"/>
      <c r="E10" s="238">
        <v>532</v>
      </c>
      <c r="F10" s="235"/>
      <c r="G10" s="235"/>
      <c r="H10" s="235"/>
      <c r="I10" s="235"/>
      <c r="J10" s="235"/>
      <c r="K10" s="235"/>
      <c r="L10" s="235"/>
      <c r="M10" s="235"/>
      <c r="N10" s="234"/>
      <c r="O10" s="234"/>
      <c r="P10" s="234"/>
      <c r="Q10" s="234"/>
      <c r="R10" s="235"/>
      <c r="S10" s="235"/>
      <c r="T10" s="235"/>
      <c r="U10" s="235"/>
      <c r="V10" s="235"/>
      <c r="W10" s="235"/>
      <c r="X10" s="235"/>
      <c r="Y10" s="235"/>
      <c r="Z10" s="214"/>
      <c r="AA10" s="214"/>
      <c r="AB10" s="214"/>
      <c r="AC10" s="214"/>
      <c r="AD10" s="214"/>
      <c r="AE10" s="214"/>
      <c r="AF10" s="214"/>
      <c r="AG10" s="214" t="s">
        <v>112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 x14ac:dyDescent="0.2">
      <c r="A11" s="231"/>
      <c r="B11" s="232"/>
      <c r="C11" s="268" t="s">
        <v>113</v>
      </c>
      <c r="D11" s="239"/>
      <c r="E11" s="240">
        <v>532</v>
      </c>
      <c r="F11" s="235"/>
      <c r="G11" s="235"/>
      <c r="H11" s="235"/>
      <c r="I11" s="235"/>
      <c r="J11" s="235"/>
      <c r="K11" s="235"/>
      <c r="L11" s="235"/>
      <c r="M11" s="235"/>
      <c r="N11" s="234"/>
      <c r="O11" s="234"/>
      <c r="P11" s="234"/>
      <c r="Q11" s="234"/>
      <c r="R11" s="235"/>
      <c r="S11" s="235"/>
      <c r="T11" s="235"/>
      <c r="U11" s="235"/>
      <c r="V11" s="235"/>
      <c r="W11" s="235"/>
      <c r="X11" s="235"/>
      <c r="Y11" s="235"/>
      <c r="Z11" s="214"/>
      <c r="AA11" s="214"/>
      <c r="AB11" s="214"/>
      <c r="AC11" s="214"/>
      <c r="AD11" s="214"/>
      <c r="AE11" s="214"/>
      <c r="AF11" s="214"/>
      <c r="AG11" s="214" t="s">
        <v>112</v>
      </c>
      <c r="AH11" s="214">
        <v>1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31"/>
      <c r="B12" s="232"/>
      <c r="C12" s="267" t="s">
        <v>114</v>
      </c>
      <c r="D12" s="237"/>
      <c r="E12" s="238"/>
      <c r="F12" s="235"/>
      <c r="G12" s="235"/>
      <c r="H12" s="235"/>
      <c r="I12" s="235"/>
      <c r="J12" s="235"/>
      <c r="K12" s="235"/>
      <c r="L12" s="235"/>
      <c r="M12" s="235"/>
      <c r="N12" s="234"/>
      <c r="O12" s="234"/>
      <c r="P12" s="234"/>
      <c r="Q12" s="234"/>
      <c r="R12" s="235"/>
      <c r="S12" s="235"/>
      <c r="T12" s="235"/>
      <c r="U12" s="235"/>
      <c r="V12" s="235"/>
      <c r="W12" s="235"/>
      <c r="X12" s="235"/>
      <c r="Y12" s="235"/>
      <c r="Z12" s="214"/>
      <c r="AA12" s="214"/>
      <c r="AB12" s="214"/>
      <c r="AC12" s="214"/>
      <c r="AD12" s="214"/>
      <c r="AE12" s="214"/>
      <c r="AF12" s="214"/>
      <c r="AG12" s="214" t="s">
        <v>112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3" x14ac:dyDescent="0.2">
      <c r="A13" s="231"/>
      <c r="B13" s="232"/>
      <c r="C13" s="267" t="s">
        <v>115</v>
      </c>
      <c r="D13" s="237"/>
      <c r="E13" s="238">
        <v>99.56</v>
      </c>
      <c r="F13" s="235"/>
      <c r="G13" s="235"/>
      <c r="H13" s="235"/>
      <c r="I13" s="235"/>
      <c r="J13" s="235"/>
      <c r="K13" s="235"/>
      <c r="L13" s="235"/>
      <c r="M13" s="235"/>
      <c r="N13" s="234"/>
      <c r="O13" s="234"/>
      <c r="P13" s="234"/>
      <c r="Q13" s="234"/>
      <c r="R13" s="235"/>
      <c r="S13" s="235"/>
      <c r="T13" s="235"/>
      <c r="U13" s="235"/>
      <c r="V13" s="235"/>
      <c r="W13" s="235"/>
      <c r="X13" s="235"/>
      <c r="Y13" s="235"/>
      <c r="Z13" s="214"/>
      <c r="AA13" s="214"/>
      <c r="AB13" s="214"/>
      <c r="AC13" s="214"/>
      <c r="AD13" s="214"/>
      <c r="AE13" s="214"/>
      <c r="AF13" s="214"/>
      <c r="AG13" s="214" t="s">
        <v>112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 x14ac:dyDescent="0.2">
      <c r="A14" s="231"/>
      <c r="B14" s="232"/>
      <c r="C14" s="267" t="s">
        <v>116</v>
      </c>
      <c r="D14" s="237"/>
      <c r="E14" s="238">
        <v>3.3</v>
      </c>
      <c r="F14" s="235"/>
      <c r="G14" s="235"/>
      <c r="H14" s="235"/>
      <c r="I14" s="235"/>
      <c r="J14" s="235"/>
      <c r="K14" s="235"/>
      <c r="L14" s="235"/>
      <c r="M14" s="235"/>
      <c r="N14" s="234"/>
      <c r="O14" s="234"/>
      <c r="P14" s="234"/>
      <c r="Q14" s="234"/>
      <c r="R14" s="235"/>
      <c r="S14" s="235"/>
      <c r="T14" s="235"/>
      <c r="U14" s="235"/>
      <c r="V14" s="235"/>
      <c r="W14" s="235"/>
      <c r="X14" s="235"/>
      <c r="Y14" s="235"/>
      <c r="Z14" s="214"/>
      <c r="AA14" s="214"/>
      <c r="AB14" s="214"/>
      <c r="AC14" s="214"/>
      <c r="AD14" s="214"/>
      <c r="AE14" s="214"/>
      <c r="AF14" s="214"/>
      <c r="AG14" s="214" t="s">
        <v>112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3" x14ac:dyDescent="0.2">
      <c r="A15" s="231"/>
      <c r="B15" s="232"/>
      <c r="C15" s="267" t="s">
        <v>117</v>
      </c>
      <c r="D15" s="237"/>
      <c r="E15" s="238">
        <v>2.64</v>
      </c>
      <c r="F15" s="235"/>
      <c r="G15" s="235"/>
      <c r="H15" s="235"/>
      <c r="I15" s="235"/>
      <c r="J15" s="235"/>
      <c r="K15" s="235"/>
      <c r="L15" s="235"/>
      <c r="M15" s="235"/>
      <c r="N15" s="234"/>
      <c r="O15" s="234"/>
      <c r="P15" s="234"/>
      <c r="Q15" s="234"/>
      <c r="R15" s="235"/>
      <c r="S15" s="235"/>
      <c r="T15" s="235"/>
      <c r="U15" s="235"/>
      <c r="V15" s="235"/>
      <c r="W15" s="235"/>
      <c r="X15" s="235"/>
      <c r="Y15" s="235"/>
      <c r="Z15" s="214"/>
      <c r="AA15" s="214"/>
      <c r="AB15" s="214"/>
      <c r="AC15" s="214"/>
      <c r="AD15" s="214"/>
      <c r="AE15" s="214"/>
      <c r="AF15" s="214"/>
      <c r="AG15" s="214" t="s">
        <v>112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3" x14ac:dyDescent="0.2">
      <c r="A16" s="231"/>
      <c r="B16" s="232"/>
      <c r="C16" s="267" t="s">
        <v>118</v>
      </c>
      <c r="D16" s="237"/>
      <c r="E16" s="238">
        <v>1.44</v>
      </c>
      <c r="F16" s="235"/>
      <c r="G16" s="235"/>
      <c r="H16" s="235"/>
      <c r="I16" s="235"/>
      <c r="J16" s="235"/>
      <c r="K16" s="235"/>
      <c r="L16" s="235"/>
      <c r="M16" s="235"/>
      <c r="N16" s="234"/>
      <c r="O16" s="234"/>
      <c r="P16" s="234"/>
      <c r="Q16" s="234"/>
      <c r="R16" s="235"/>
      <c r="S16" s="235"/>
      <c r="T16" s="235"/>
      <c r="U16" s="235"/>
      <c r="V16" s="235"/>
      <c r="W16" s="235"/>
      <c r="X16" s="235"/>
      <c r="Y16" s="235"/>
      <c r="Z16" s="214"/>
      <c r="AA16" s="214"/>
      <c r="AB16" s="214"/>
      <c r="AC16" s="214"/>
      <c r="AD16" s="214"/>
      <c r="AE16" s="214"/>
      <c r="AF16" s="214"/>
      <c r="AG16" s="214" t="s">
        <v>112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 x14ac:dyDescent="0.2">
      <c r="A17" s="231"/>
      <c r="B17" s="232"/>
      <c r="C17" s="267" t="s">
        <v>119</v>
      </c>
      <c r="D17" s="237"/>
      <c r="E17" s="238">
        <v>1.62</v>
      </c>
      <c r="F17" s="235"/>
      <c r="G17" s="235"/>
      <c r="H17" s="235"/>
      <c r="I17" s="235"/>
      <c r="J17" s="235"/>
      <c r="K17" s="235"/>
      <c r="L17" s="235"/>
      <c r="M17" s="235"/>
      <c r="N17" s="234"/>
      <c r="O17" s="234"/>
      <c r="P17" s="234"/>
      <c r="Q17" s="234"/>
      <c r="R17" s="235"/>
      <c r="S17" s="235"/>
      <c r="T17" s="235"/>
      <c r="U17" s="235"/>
      <c r="V17" s="235"/>
      <c r="W17" s="235"/>
      <c r="X17" s="235"/>
      <c r="Y17" s="235"/>
      <c r="Z17" s="214"/>
      <c r="AA17" s="214"/>
      <c r="AB17" s="214"/>
      <c r="AC17" s="214"/>
      <c r="AD17" s="214"/>
      <c r="AE17" s="214"/>
      <c r="AF17" s="214"/>
      <c r="AG17" s="214" t="s">
        <v>112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3" x14ac:dyDescent="0.2">
      <c r="A18" s="231"/>
      <c r="B18" s="232"/>
      <c r="C18" s="267" t="s">
        <v>120</v>
      </c>
      <c r="D18" s="237"/>
      <c r="E18" s="238">
        <v>0.51</v>
      </c>
      <c r="F18" s="235"/>
      <c r="G18" s="235"/>
      <c r="H18" s="235"/>
      <c r="I18" s="235"/>
      <c r="J18" s="235"/>
      <c r="K18" s="235"/>
      <c r="L18" s="235"/>
      <c r="M18" s="235"/>
      <c r="N18" s="234"/>
      <c r="O18" s="234"/>
      <c r="P18" s="234"/>
      <c r="Q18" s="234"/>
      <c r="R18" s="235"/>
      <c r="S18" s="235"/>
      <c r="T18" s="235"/>
      <c r="U18" s="235"/>
      <c r="V18" s="235"/>
      <c r="W18" s="235"/>
      <c r="X18" s="235"/>
      <c r="Y18" s="235"/>
      <c r="Z18" s="214"/>
      <c r="AA18" s="214"/>
      <c r="AB18" s="214"/>
      <c r="AC18" s="214"/>
      <c r="AD18" s="214"/>
      <c r="AE18" s="214"/>
      <c r="AF18" s="214"/>
      <c r="AG18" s="214" t="s">
        <v>112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 x14ac:dyDescent="0.2">
      <c r="A19" s="231"/>
      <c r="B19" s="232"/>
      <c r="C19" s="267" t="s">
        <v>121</v>
      </c>
      <c r="D19" s="237"/>
      <c r="E19" s="238">
        <v>1.2</v>
      </c>
      <c r="F19" s="235"/>
      <c r="G19" s="235"/>
      <c r="H19" s="235"/>
      <c r="I19" s="235"/>
      <c r="J19" s="235"/>
      <c r="K19" s="235"/>
      <c r="L19" s="235"/>
      <c r="M19" s="235"/>
      <c r="N19" s="234"/>
      <c r="O19" s="234"/>
      <c r="P19" s="234"/>
      <c r="Q19" s="234"/>
      <c r="R19" s="235"/>
      <c r="S19" s="235"/>
      <c r="T19" s="235"/>
      <c r="U19" s="235"/>
      <c r="V19" s="235"/>
      <c r="W19" s="235"/>
      <c r="X19" s="235"/>
      <c r="Y19" s="235"/>
      <c r="Z19" s="214"/>
      <c r="AA19" s="214"/>
      <c r="AB19" s="214"/>
      <c r="AC19" s="214"/>
      <c r="AD19" s="214"/>
      <c r="AE19" s="214"/>
      <c r="AF19" s="214"/>
      <c r="AG19" s="214" t="s">
        <v>112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 x14ac:dyDescent="0.2">
      <c r="A20" s="231"/>
      <c r="B20" s="232"/>
      <c r="C20" s="267" t="s">
        <v>122</v>
      </c>
      <c r="D20" s="237"/>
      <c r="E20" s="238">
        <v>1.1399999999999999</v>
      </c>
      <c r="F20" s="235"/>
      <c r="G20" s="235"/>
      <c r="H20" s="235"/>
      <c r="I20" s="235"/>
      <c r="J20" s="235"/>
      <c r="K20" s="235"/>
      <c r="L20" s="235"/>
      <c r="M20" s="235"/>
      <c r="N20" s="234"/>
      <c r="O20" s="234"/>
      <c r="P20" s="234"/>
      <c r="Q20" s="234"/>
      <c r="R20" s="235"/>
      <c r="S20" s="235"/>
      <c r="T20" s="235"/>
      <c r="U20" s="235"/>
      <c r="V20" s="235"/>
      <c r="W20" s="235"/>
      <c r="X20" s="235"/>
      <c r="Y20" s="235"/>
      <c r="Z20" s="214"/>
      <c r="AA20" s="214"/>
      <c r="AB20" s="214"/>
      <c r="AC20" s="214"/>
      <c r="AD20" s="214"/>
      <c r="AE20" s="214"/>
      <c r="AF20" s="214"/>
      <c r="AG20" s="214" t="s">
        <v>112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 x14ac:dyDescent="0.2">
      <c r="A21" s="231"/>
      <c r="B21" s="232"/>
      <c r="C21" s="268" t="s">
        <v>113</v>
      </c>
      <c r="D21" s="239"/>
      <c r="E21" s="240">
        <v>111.41</v>
      </c>
      <c r="F21" s="235"/>
      <c r="G21" s="235"/>
      <c r="H21" s="235"/>
      <c r="I21" s="235"/>
      <c r="J21" s="235"/>
      <c r="K21" s="235"/>
      <c r="L21" s="235"/>
      <c r="M21" s="235"/>
      <c r="N21" s="234"/>
      <c r="O21" s="234"/>
      <c r="P21" s="234"/>
      <c r="Q21" s="234"/>
      <c r="R21" s="235"/>
      <c r="S21" s="235"/>
      <c r="T21" s="235"/>
      <c r="U21" s="235"/>
      <c r="V21" s="235"/>
      <c r="W21" s="235"/>
      <c r="X21" s="235"/>
      <c r="Y21" s="235"/>
      <c r="Z21" s="214"/>
      <c r="AA21" s="214"/>
      <c r="AB21" s="214"/>
      <c r="AC21" s="214"/>
      <c r="AD21" s="214"/>
      <c r="AE21" s="214"/>
      <c r="AF21" s="214"/>
      <c r="AG21" s="214" t="s">
        <v>112</v>
      </c>
      <c r="AH21" s="214">
        <v>1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x14ac:dyDescent="0.2">
      <c r="A22" s="245" t="s">
        <v>101</v>
      </c>
      <c r="B22" s="246" t="s">
        <v>62</v>
      </c>
      <c r="C22" s="265" t="s">
        <v>63</v>
      </c>
      <c r="D22" s="247"/>
      <c r="E22" s="248"/>
      <c r="F22" s="249"/>
      <c r="G22" s="250">
        <f>SUMIF(AG23:AG93,"&lt;&gt;NOR",G23:G93)</f>
        <v>0</v>
      </c>
      <c r="H22" s="244"/>
      <c r="I22" s="244">
        <f>SUM(I23:I93)</f>
        <v>0</v>
      </c>
      <c r="J22" s="244"/>
      <c r="K22" s="244">
        <f>SUM(K23:K93)</f>
        <v>0</v>
      </c>
      <c r="L22" s="244"/>
      <c r="M22" s="244">
        <f>SUM(M23:M93)</f>
        <v>0</v>
      </c>
      <c r="N22" s="243"/>
      <c r="O22" s="243">
        <f>SUM(O23:O93)</f>
        <v>1.73</v>
      </c>
      <c r="P22" s="243"/>
      <c r="Q22" s="243">
        <f>SUM(Q23:Q93)</f>
        <v>0</v>
      </c>
      <c r="R22" s="244"/>
      <c r="S22" s="244"/>
      <c r="T22" s="244"/>
      <c r="U22" s="244"/>
      <c r="V22" s="244">
        <f>SUM(V23:V93)</f>
        <v>1646.1599999999999</v>
      </c>
      <c r="W22" s="244"/>
      <c r="X22" s="244"/>
      <c r="Y22" s="244"/>
      <c r="AG22" t="s">
        <v>102</v>
      </c>
    </row>
    <row r="23" spans="1:60" ht="22.5" outlineLevel="1" x14ac:dyDescent="0.2">
      <c r="A23" s="252">
        <v>2</v>
      </c>
      <c r="B23" s="253" t="s">
        <v>123</v>
      </c>
      <c r="C23" s="266" t="s">
        <v>124</v>
      </c>
      <c r="D23" s="254" t="s">
        <v>105</v>
      </c>
      <c r="E23" s="255">
        <v>643.41</v>
      </c>
      <c r="F23" s="256"/>
      <c r="G23" s="257">
        <f>ROUND(E23*F23,2)</f>
        <v>0</v>
      </c>
      <c r="H23" s="236"/>
      <c r="I23" s="235">
        <f>ROUND(E23*H23,2)</f>
        <v>0</v>
      </c>
      <c r="J23" s="236"/>
      <c r="K23" s="235">
        <f>ROUND(E23*J23,2)</f>
        <v>0</v>
      </c>
      <c r="L23" s="235">
        <v>21</v>
      </c>
      <c r="M23" s="235">
        <f>G23*(1+L23/100)</f>
        <v>0</v>
      </c>
      <c r="N23" s="234">
        <v>0</v>
      </c>
      <c r="O23" s="234">
        <f>ROUND(E23*N23,2)</f>
        <v>0</v>
      </c>
      <c r="P23" s="234">
        <v>0</v>
      </c>
      <c r="Q23" s="234">
        <f>ROUND(E23*P23,2)</f>
        <v>0</v>
      </c>
      <c r="R23" s="235"/>
      <c r="S23" s="235" t="s">
        <v>106</v>
      </c>
      <c r="T23" s="235" t="s">
        <v>125</v>
      </c>
      <c r="U23" s="235">
        <v>2</v>
      </c>
      <c r="V23" s="235">
        <f>ROUND(E23*U23,2)</f>
        <v>1286.82</v>
      </c>
      <c r="W23" s="235"/>
      <c r="X23" s="235" t="s">
        <v>108</v>
      </c>
      <c r="Y23" s="235" t="s">
        <v>109</v>
      </c>
      <c r="Z23" s="214"/>
      <c r="AA23" s="214"/>
      <c r="AB23" s="214"/>
      <c r="AC23" s="214"/>
      <c r="AD23" s="214"/>
      <c r="AE23" s="214"/>
      <c r="AF23" s="214"/>
      <c r="AG23" s="214" t="s">
        <v>110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2" x14ac:dyDescent="0.2">
      <c r="A24" s="231"/>
      <c r="B24" s="232"/>
      <c r="C24" s="267" t="s">
        <v>126</v>
      </c>
      <c r="D24" s="237"/>
      <c r="E24" s="238">
        <v>643.41</v>
      </c>
      <c r="F24" s="235"/>
      <c r="G24" s="235"/>
      <c r="H24" s="235"/>
      <c r="I24" s="235"/>
      <c r="J24" s="235"/>
      <c r="K24" s="235"/>
      <c r="L24" s="235"/>
      <c r="M24" s="235"/>
      <c r="N24" s="234"/>
      <c r="O24" s="234"/>
      <c r="P24" s="234"/>
      <c r="Q24" s="234"/>
      <c r="R24" s="235"/>
      <c r="S24" s="235"/>
      <c r="T24" s="235"/>
      <c r="U24" s="235"/>
      <c r="V24" s="235"/>
      <c r="W24" s="235"/>
      <c r="X24" s="235"/>
      <c r="Y24" s="235"/>
      <c r="Z24" s="214"/>
      <c r="AA24" s="214"/>
      <c r="AB24" s="214"/>
      <c r="AC24" s="214"/>
      <c r="AD24" s="214"/>
      <c r="AE24" s="214"/>
      <c r="AF24" s="214"/>
      <c r="AG24" s="214" t="s">
        <v>112</v>
      </c>
      <c r="AH24" s="214">
        <v>5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">
      <c r="A25" s="252">
        <v>3</v>
      </c>
      <c r="B25" s="253" t="s">
        <v>127</v>
      </c>
      <c r="C25" s="266" t="s">
        <v>128</v>
      </c>
      <c r="D25" s="254" t="s">
        <v>129</v>
      </c>
      <c r="E25" s="255">
        <v>104.8</v>
      </c>
      <c r="F25" s="256"/>
      <c r="G25" s="257">
        <f>ROUND(E25*F25,2)</f>
        <v>0</v>
      </c>
      <c r="H25" s="236"/>
      <c r="I25" s="235">
        <f>ROUND(E25*H25,2)</f>
        <v>0</v>
      </c>
      <c r="J25" s="236"/>
      <c r="K25" s="235">
        <f>ROUND(E25*J25,2)</f>
        <v>0</v>
      </c>
      <c r="L25" s="235">
        <v>21</v>
      </c>
      <c r="M25" s="235">
        <f>G25*(1+L25/100)</f>
        <v>0</v>
      </c>
      <c r="N25" s="234">
        <v>7.6000000000000004E-4</v>
      </c>
      <c r="O25" s="234">
        <f>ROUND(E25*N25,2)</f>
        <v>0.08</v>
      </c>
      <c r="P25" s="234">
        <v>0</v>
      </c>
      <c r="Q25" s="234">
        <f>ROUND(E25*P25,2)</f>
        <v>0</v>
      </c>
      <c r="R25" s="235"/>
      <c r="S25" s="235" t="s">
        <v>106</v>
      </c>
      <c r="T25" s="235" t="s">
        <v>107</v>
      </c>
      <c r="U25" s="235">
        <v>0.189</v>
      </c>
      <c r="V25" s="235">
        <f>ROUND(E25*U25,2)</f>
        <v>19.809999999999999</v>
      </c>
      <c r="W25" s="235"/>
      <c r="X25" s="235" t="s">
        <v>108</v>
      </c>
      <c r="Y25" s="235" t="s">
        <v>109</v>
      </c>
      <c r="Z25" s="214"/>
      <c r="AA25" s="214"/>
      <c r="AB25" s="214"/>
      <c r="AC25" s="214"/>
      <c r="AD25" s="214"/>
      <c r="AE25" s="214"/>
      <c r="AF25" s="214"/>
      <c r="AG25" s="214" t="s">
        <v>110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2" x14ac:dyDescent="0.2">
      <c r="A26" s="231"/>
      <c r="B26" s="232"/>
      <c r="C26" s="267" t="s">
        <v>130</v>
      </c>
      <c r="D26" s="237"/>
      <c r="E26" s="238">
        <v>104.8</v>
      </c>
      <c r="F26" s="235"/>
      <c r="G26" s="235"/>
      <c r="H26" s="235"/>
      <c r="I26" s="235"/>
      <c r="J26" s="235"/>
      <c r="K26" s="235"/>
      <c r="L26" s="235"/>
      <c r="M26" s="235"/>
      <c r="N26" s="234"/>
      <c r="O26" s="234"/>
      <c r="P26" s="234"/>
      <c r="Q26" s="234"/>
      <c r="R26" s="235"/>
      <c r="S26" s="235"/>
      <c r="T26" s="235"/>
      <c r="U26" s="235"/>
      <c r="V26" s="235"/>
      <c r="W26" s="235"/>
      <c r="X26" s="235"/>
      <c r="Y26" s="235"/>
      <c r="Z26" s="214"/>
      <c r="AA26" s="214"/>
      <c r="AB26" s="214"/>
      <c r="AC26" s="214"/>
      <c r="AD26" s="214"/>
      <c r="AE26" s="214"/>
      <c r="AF26" s="214"/>
      <c r="AG26" s="214" t="s">
        <v>112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">
      <c r="A27" s="252">
        <v>4</v>
      </c>
      <c r="B27" s="253" t="s">
        <v>131</v>
      </c>
      <c r="C27" s="266" t="s">
        <v>132</v>
      </c>
      <c r="D27" s="254" t="s">
        <v>129</v>
      </c>
      <c r="E27" s="255">
        <v>150.80000000000001</v>
      </c>
      <c r="F27" s="256"/>
      <c r="G27" s="257">
        <f>ROUND(E27*F27,2)</f>
        <v>0</v>
      </c>
      <c r="H27" s="236"/>
      <c r="I27" s="235">
        <f>ROUND(E27*H27,2)</f>
        <v>0</v>
      </c>
      <c r="J27" s="236"/>
      <c r="K27" s="235">
        <f>ROUND(E27*J27,2)</f>
        <v>0</v>
      </c>
      <c r="L27" s="235">
        <v>21</v>
      </c>
      <c r="M27" s="235">
        <f>G27*(1+L27/100)</f>
        <v>0</v>
      </c>
      <c r="N27" s="234">
        <v>7.6000000000000004E-4</v>
      </c>
      <c r="O27" s="234">
        <f>ROUND(E27*N27,2)</f>
        <v>0.11</v>
      </c>
      <c r="P27" s="234">
        <v>0</v>
      </c>
      <c r="Q27" s="234">
        <f>ROUND(E27*P27,2)</f>
        <v>0</v>
      </c>
      <c r="R27" s="235"/>
      <c r="S27" s="235" t="s">
        <v>106</v>
      </c>
      <c r="T27" s="235" t="s">
        <v>107</v>
      </c>
      <c r="U27" s="235">
        <v>1</v>
      </c>
      <c r="V27" s="235">
        <f>ROUND(E27*U27,2)</f>
        <v>150.80000000000001</v>
      </c>
      <c r="W27" s="235"/>
      <c r="X27" s="235" t="s">
        <v>108</v>
      </c>
      <c r="Y27" s="235" t="s">
        <v>109</v>
      </c>
      <c r="Z27" s="214"/>
      <c r="AA27" s="214"/>
      <c r="AB27" s="214"/>
      <c r="AC27" s="214"/>
      <c r="AD27" s="214"/>
      <c r="AE27" s="214"/>
      <c r="AF27" s="214"/>
      <c r="AG27" s="214" t="s">
        <v>110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2" x14ac:dyDescent="0.2">
      <c r="A28" s="231"/>
      <c r="B28" s="232"/>
      <c r="C28" s="267" t="s">
        <v>130</v>
      </c>
      <c r="D28" s="237"/>
      <c r="E28" s="238">
        <v>104.8</v>
      </c>
      <c r="F28" s="235"/>
      <c r="G28" s="235"/>
      <c r="H28" s="235"/>
      <c r="I28" s="235"/>
      <c r="J28" s="235"/>
      <c r="K28" s="235"/>
      <c r="L28" s="235"/>
      <c r="M28" s="235"/>
      <c r="N28" s="234"/>
      <c r="O28" s="234"/>
      <c r="P28" s="234"/>
      <c r="Q28" s="234"/>
      <c r="R28" s="235"/>
      <c r="S28" s="235"/>
      <c r="T28" s="235"/>
      <c r="U28" s="235"/>
      <c r="V28" s="235"/>
      <c r="W28" s="235"/>
      <c r="X28" s="235"/>
      <c r="Y28" s="235"/>
      <c r="Z28" s="214"/>
      <c r="AA28" s="214"/>
      <c r="AB28" s="214"/>
      <c r="AC28" s="214"/>
      <c r="AD28" s="214"/>
      <c r="AE28" s="214"/>
      <c r="AF28" s="214"/>
      <c r="AG28" s="214" t="s">
        <v>112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31"/>
      <c r="B29" s="232"/>
      <c r="C29" s="267" t="s">
        <v>133</v>
      </c>
      <c r="D29" s="237"/>
      <c r="E29" s="238">
        <v>11</v>
      </c>
      <c r="F29" s="235"/>
      <c r="G29" s="235"/>
      <c r="H29" s="235"/>
      <c r="I29" s="235"/>
      <c r="J29" s="235"/>
      <c r="K29" s="235"/>
      <c r="L29" s="235"/>
      <c r="M29" s="235"/>
      <c r="N29" s="234"/>
      <c r="O29" s="234"/>
      <c r="P29" s="234"/>
      <c r="Q29" s="234"/>
      <c r="R29" s="235"/>
      <c r="S29" s="235"/>
      <c r="T29" s="235"/>
      <c r="U29" s="235"/>
      <c r="V29" s="235"/>
      <c r="W29" s="235"/>
      <c r="X29" s="235"/>
      <c r="Y29" s="235"/>
      <c r="Z29" s="214"/>
      <c r="AA29" s="214"/>
      <c r="AB29" s="214"/>
      <c r="AC29" s="214"/>
      <c r="AD29" s="214"/>
      <c r="AE29" s="214"/>
      <c r="AF29" s="214"/>
      <c r="AG29" s="214" t="s">
        <v>112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">
      <c r="A30" s="231"/>
      <c r="B30" s="232"/>
      <c r="C30" s="267" t="s">
        <v>134</v>
      </c>
      <c r="D30" s="237"/>
      <c r="E30" s="238">
        <v>8.8000000000000007</v>
      </c>
      <c r="F30" s="235"/>
      <c r="G30" s="235"/>
      <c r="H30" s="235"/>
      <c r="I30" s="235"/>
      <c r="J30" s="235"/>
      <c r="K30" s="235"/>
      <c r="L30" s="235"/>
      <c r="M30" s="235"/>
      <c r="N30" s="234"/>
      <c r="O30" s="234"/>
      <c r="P30" s="234"/>
      <c r="Q30" s="234"/>
      <c r="R30" s="235"/>
      <c r="S30" s="235"/>
      <c r="T30" s="235"/>
      <c r="U30" s="235"/>
      <c r="V30" s="235"/>
      <c r="W30" s="235"/>
      <c r="X30" s="235"/>
      <c r="Y30" s="235"/>
      <c r="Z30" s="214"/>
      <c r="AA30" s="214"/>
      <c r="AB30" s="214"/>
      <c r="AC30" s="214"/>
      <c r="AD30" s="214"/>
      <c r="AE30" s="214"/>
      <c r="AF30" s="214"/>
      <c r="AG30" s="214" t="s">
        <v>112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 x14ac:dyDescent="0.2">
      <c r="A31" s="231"/>
      <c r="B31" s="232"/>
      <c r="C31" s="267" t="s">
        <v>135</v>
      </c>
      <c r="D31" s="237"/>
      <c r="E31" s="238">
        <v>4.8</v>
      </c>
      <c r="F31" s="235"/>
      <c r="G31" s="235"/>
      <c r="H31" s="235"/>
      <c r="I31" s="235"/>
      <c r="J31" s="235"/>
      <c r="K31" s="235"/>
      <c r="L31" s="235"/>
      <c r="M31" s="235"/>
      <c r="N31" s="234"/>
      <c r="O31" s="234"/>
      <c r="P31" s="234"/>
      <c r="Q31" s="234"/>
      <c r="R31" s="235"/>
      <c r="S31" s="235"/>
      <c r="T31" s="235"/>
      <c r="U31" s="235"/>
      <c r="V31" s="235"/>
      <c r="W31" s="235"/>
      <c r="X31" s="235"/>
      <c r="Y31" s="235"/>
      <c r="Z31" s="214"/>
      <c r="AA31" s="214"/>
      <c r="AB31" s="214"/>
      <c r="AC31" s="214"/>
      <c r="AD31" s="214"/>
      <c r="AE31" s="214"/>
      <c r="AF31" s="214"/>
      <c r="AG31" s="214" t="s">
        <v>112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 x14ac:dyDescent="0.2">
      <c r="A32" s="231"/>
      <c r="B32" s="232"/>
      <c r="C32" s="267" t="s">
        <v>136</v>
      </c>
      <c r="D32" s="237"/>
      <c r="E32" s="238">
        <v>5.4</v>
      </c>
      <c r="F32" s="235"/>
      <c r="G32" s="235"/>
      <c r="H32" s="235"/>
      <c r="I32" s="235"/>
      <c r="J32" s="235"/>
      <c r="K32" s="235"/>
      <c r="L32" s="235"/>
      <c r="M32" s="235"/>
      <c r="N32" s="234"/>
      <c r="O32" s="234"/>
      <c r="P32" s="234"/>
      <c r="Q32" s="234"/>
      <c r="R32" s="235"/>
      <c r="S32" s="235"/>
      <c r="T32" s="235"/>
      <c r="U32" s="235"/>
      <c r="V32" s="235"/>
      <c r="W32" s="235"/>
      <c r="X32" s="235"/>
      <c r="Y32" s="235"/>
      <c r="Z32" s="214"/>
      <c r="AA32" s="214"/>
      <c r="AB32" s="214"/>
      <c r="AC32" s="214"/>
      <c r="AD32" s="214"/>
      <c r="AE32" s="214"/>
      <c r="AF32" s="214"/>
      <c r="AG32" s="214" t="s">
        <v>112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3" x14ac:dyDescent="0.2">
      <c r="A33" s="231"/>
      <c r="B33" s="232"/>
      <c r="C33" s="267" t="s">
        <v>137</v>
      </c>
      <c r="D33" s="237"/>
      <c r="E33" s="238">
        <v>1.7</v>
      </c>
      <c r="F33" s="235"/>
      <c r="G33" s="235"/>
      <c r="H33" s="235"/>
      <c r="I33" s="235"/>
      <c r="J33" s="235"/>
      <c r="K33" s="235"/>
      <c r="L33" s="235"/>
      <c r="M33" s="235"/>
      <c r="N33" s="234"/>
      <c r="O33" s="234"/>
      <c r="P33" s="234"/>
      <c r="Q33" s="234"/>
      <c r="R33" s="235"/>
      <c r="S33" s="235"/>
      <c r="T33" s="235"/>
      <c r="U33" s="235"/>
      <c r="V33" s="235"/>
      <c r="W33" s="235"/>
      <c r="X33" s="235"/>
      <c r="Y33" s="235"/>
      <c r="Z33" s="214"/>
      <c r="AA33" s="214"/>
      <c r="AB33" s="214"/>
      <c r="AC33" s="214"/>
      <c r="AD33" s="214"/>
      <c r="AE33" s="214"/>
      <c r="AF33" s="214"/>
      <c r="AG33" s="214" t="s">
        <v>112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31"/>
      <c r="B34" s="232"/>
      <c r="C34" s="267" t="s">
        <v>138</v>
      </c>
      <c r="D34" s="237"/>
      <c r="E34" s="238">
        <v>4</v>
      </c>
      <c r="F34" s="235"/>
      <c r="G34" s="235"/>
      <c r="H34" s="235"/>
      <c r="I34" s="235"/>
      <c r="J34" s="235"/>
      <c r="K34" s="235"/>
      <c r="L34" s="235"/>
      <c r="M34" s="235"/>
      <c r="N34" s="234"/>
      <c r="O34" s="234"/>
      <c r="P34" s="234"/>
      <c r="Q34" s="234"/>
      <c r="R34" s="235"/>
      <c r="S34" s="235"/>
      <c r="T34" s="235"/>
      <c r="U34" s="235"/>
      <c r="V34" s="235"/>
      <c r="W34" s="235"/>
      <c r="X34" s="235"/>
      <c r="Y34" s="235"/>
      <c r="Z34" s="214"/>
      <c r="AA34" s="214"/>
      <c r="AB34" s="214"/>
      <c r="AC34" s="214"/>
      <c r="AD34" s="214"/>
      <c r="AE34" s="214"/>
      <c r="AF34" s="214"/>
      <c r="AG34" s="214" t="s">
        <v>112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">
      <c r="A35" s="231"/>
      <c r="B35" s="232"/>
      <c r="C35" s="267" t="s">
        <v>139</v>
      </c>
      <c r="D35" s="237"/>
      <c r="E35" s="238">
        <v>3.8</v>
      </c>
      <c r="F35" s="235"/>
      <c r="G35" s="235"/>
      <c r="H35" s="235"/>
      <c r="I35" s="235"/>
      <c r="J35" s="235"/>
      <c r="K35" s="235"/>
      <c r="L35" s="235"/>
      <c r="M35" s="235"/>
      <c r="N35" s="234"/>
      <c r="O35" s="234"/>
      <c r="P35" s="234"/>
      <c r="Q35" s="234"/>
      <c r="R35" s="235"/>
      <c r="S35" s="235"/>
      <c r="T35" s="235"/>
      <c r="U35" s="235"/>
      <c r="V35" s="235"/>
      <c r="W35" s="235"/>
      <c r="X35" s="235"/>
      <c r="Y35" s="235"/>
      <c r="Z35" s="214"/>
      <c r="AA35" s="214"/>
      <c r="AB35" s="214"/>
      <c r="AC35" s="214"/>
      <c r="AD35" s="214"/>
      <c r="AE35" s="214"/>
      <c r="AF35" s="214"/>
      <c r="AG35" s="214" t="s">
        <v>112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3" x14ac:dyDescent="0.2">
      <c r="A36" s="231"/>
      <c r="B36" s="232"/>
      <c r="C36" s="267" t="s">
        <v>140</v>
      </c>
      <c r="D36" s="237"/>
      <c r="E36" s="238">
        <v>6.5</v>
      </c>
      <c r="F36" s="235"/>
      <c r="G36" s="235"/>
      <c r="H36" s="235"/>
      <c r="I36" s="235"/>
      <c r="J36" s="235"/>
      <c r="K36" s="235"/>
      <c r="L36" s="235"/>
      <c r="M36" s="235"/>
      <c r="N36" s="234"/>
      <c r="O36" s="234"/>
      <c r="P36" s="234"/>
      <c r="Q36" s="234"/>
      <c r="R36" s="235"/>
      <c r="S36" s="235"/>
      <c r="T36" s="235"/>
      <c r="U36" s="235"/>
      <c r="V36" s="235"/>
      <c r="W36" s="235"/>
      <c r="X36" s="235"/>
      <c r="Y36" s="235"/>
      <c r="Z36" s="214"/>
      <c r="AA36" s="214"/>
      <c r="AB36" s="214"/>
      <c r="AC36" s="214"/>
      <c r="AD36" s="214"/>
      <c r="AE36" s="214"/>
      <c r="AF36" s="214"/>
      <c r="AG36" s="214" t="s">
        <v>112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1" x14ac:dyDescent="0.2">
      <c r="A37" s="252">
        <v>5</v>
      </c>
      <c r="B37" s="253" t="s">
        <v>141</v>
      </c>
      <c r="C37" s="266" t="s">
        <v>142</v>
      </c>
      <c r="D37" s="254" t="s">
        <v>143</v>
      </c>
      <c r="E37" s="255">
        <v>4</v>
      </c>
      <c r="F37" s="256"/>
      <c r="G37" s="257">
        <f>ROUND(E37*F37,2)</f>
        <v>0</v>
      </c>
      <c r="H37" s="236"/>
      <c r="I37" s="235">
        <f>ROUND(E37*H37,2)</f>
        <v>0</v>
      </c>
      <c r="J37" s="236"/>
      <c r="K37" s="235">
        <f>ROUND(E37*J37,2)</f>
        <v>0</v>
      </c>
      <c r="L37" s="235">
        <v>21</v>
      </c>
      <c r="M37" s="235">
        <f>G37*(1+L37/100)</f>
        <v>0</v>
      </c>
      <c r="N37" s="234">
        <v>5.0000000000000002E-5</v>
      </c>
      <c r="O37" s="234">
        <f>ROUND(E37*N37,2)</f>
        <v>0</v>
      </c>
      <c r="P37" s="234">
        <v>0</v>
      </c>
      <c r="Q37" s="234">
        <f>ROUND(E37*P37,2)</f>
        <v>0</v>
      </c>
      <c r="R37" s="235"/>
      <c r="S37" s="235" t="s">
        <v>106</v>
      </c>
      <c r="T37" s="235" t="s">
        <v>107</v>
      </c>
      <c r="U37" s="235">
        <v>0.13</v>
      </c>
      <c r="V37" s="235">
        <f>ROUND(E37*U37,2)</f>
        <v>0.52</v>
      </c>
      <c r="W37" s="235"/>
      <c r="X37" s="235" t="s">
        <v>108</v>
      </c>
      <c r="Y37" s="235" t="s">
        <v>109</v>
      </c>
      <c r="Z37" s="214"/>
      <c r="AA37" s="214"/>
      <c r="AB37" s="214"/>
      <c r="AC37" s="214"/>
      <c r="AD37" s="214"/>
      <c r="AE37" s="214"/>
      <c r="AF37" s="214"/>
      <c r="AG37" s="214" t="s">
        <v>110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2" x14ac:dyDescent="0.2">
      <c r="A38" s="231"/>
      <c r="B38" s="232"/>
      <c r="C38" s="267" t="s">
        <v>144</v>
      </c>
      <c r="D38" s="237"/>
      <c r="E38" s="238">
        <v>4</v>
      </c>
      <c r="F38" s="235"/>
      <c r="G38" s="235"/>
      <c r="H38" s="235"/>
      <c r="I38" s="235"/>
      <c r="J38" s="235"/>
      <c r="K38" s="235"/>
      <c r="L38" s="235"/>
      <c r="M38" s="235"/>
      <c r="N38" s="234"/>
      <c r="O38" s="234"/>
      <c r="P38" s="234"/>
      <c r="Q38" s="234"/>
      <c r="R38" s="235"/>
      <c r="S38" s="235"/>
      <c r="T38" s="235"/>
      <c r="U38" s="235"/>
      <c r="V38" s="235"/>
      <c r="W38" s="235"/>
      <c r="X38" s="235"/>
      <c r="Y38" s="235"/>
      <c r="Z38" s="214"/>
      <c r="AA38" s="214"/>
      <c r="AB38" s="214"/>
      <c r="AC38" s="214"/>
      <c r="AD38" s="214"/>
      <c r="AE38" s="214"/>
      <c r="AF38" s="214"/>
      <c r="AG38" s="214" t="s">
        <v>112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52">
        <v>6</v>
      </c>
      <c r="B39" s="253" t="s">
        <v>145</v>
      </c>
      <c r="C39" s="266" t="s">
        <v>146</v>
      </c>
      <c r="D39" s="254" t="s">
        <v>143</v>
      </c>
      <c r="E39" s="255">
        <v>40</v>
      </c>
      <c r="F39" s="256"/>
      <c r="G39" s="257">
        <f>ROUND(E39*F39,2)</f>
        <v>0</v>
      </c>
      <c r="H39" s="236"/>
      <c r="I39" s="235">
        <f>ROUND(E39*H39,2)</f>
        <v>0</v>
      </c>
      <c r="J39" s="236"/>
      <c r="K39" s="235">
        <f>ROUND(E39*J39,2)</f>
        <v>0</v>
      </c>
      <c r="L39" s="235">
        <v>21</v>
      </c>
      <c r="M39" s="235">
        <f>G39*(1+L39/100)</f>
        <v>0</v>
      </c>
      <c r="N39" s="234">
        <v>1E-4</v>
      </c>
      <c r="O39" s="234">
        <f>ROUND(E39*N39,2)</f>
        <v>0</v>
      </c>
      <c r="P39" s="234">
        <v>0</v>
      </c>
      <c r="Q39" s="234">
        <f>ROUND(E39*P39,2)</f>
        <v>0</v>
      </c>
      <c r="R39" s="235"/>
      <c r="S39" s="235" t="s">
        <v>106</v>
      </c>
      <c r="T39" s="235" t="s">
        <v>107</v>
      </c>
      <c r="U39" s="235">
        <v>0.13</v>
      </c>
      <c r="V39" s="235">
        <f>ROUND(E39*U39,2)</f>
        <v>5.2</v>
      </c>
      <c r="W39" s="235"/>
      <c r="X39" s="235" t="s">
        <v>108</v>
      </c>
      <c r="Y39" s="235" t="s">
        <v>109</v>
      </c>
      <c r="Z39" s="214"/>
      <c r="AA39" s="214"/>
      <c r="AB39" s="214"/>
      <c r="AC39" s="214"/>
      <c r="AD39" s="214"/>
      <c r="AE39" s="214"/>
      <c r="AF39" s="214"/>
      <c r="AG39" s="214" t="s">
        <v>110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2" x14ac:dyDescent="0.2">
      <c r="A40" s="231"/>
      <c r="B40" s="232"/>
      <c r="C40" s="267" t="s">
        <v>144</v>
      </c>
      <c r="D40" s="237"/>
      <c r="E40" s="238">
        <v>4</v>
      </c>
      <c r="F40" s="235"/>
      <c r="G40" s="235"/>
      <c r="H40" s="235"/>
      <c r="I40" s="235"/>
      <c r="J40" s="235"/>
      <c r="K40" s="235"/>
      <c r="L40" s="235"/>
      <c r="M40" s="235"/>
      <c r="N40" s="234"/>
      <c r="O40" s="234"/>
      <c r="P40" s="234"/>
      <c r="Q40" s="234"/>
      <c r="R40" s="235"/>
      <c r="S40" s="235"/>
      <c r="T40" s="235"/>
      <c r="U40" s="235"/>
      <c r="V40" s="235"/>
      <c r="W40" s="235"/>
      <c r="X40" s="235"/>
      <c r="Y40" s="235"/>
      <c r="Z40" s="214"/>
      <c r="AA40" s="214"/>
      <c r="AB40" s="214"/>
      <c r="AC40" s="214"/>
      <c r="AD40" s="214"/>
      <c r="AE40" s="214"/>
      <c r="AF40" s="214"/>
      <c r="AG40" s="214" t="s">
        <v>112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">
      <c r="A41" s="231"/>
      <c r="B41" s="232"/>
      <c r="C41" s="267" t="s">
        <v>147</v>
      </c>
      <c r="D41" s="237"/>
      <c r="E41" s="238">
        <v>36</v>
      </c>
      <c r="F41" s="235"/>
      <c r="G41" s="235"/>
      <c r="H41" s="235"/>
      <c r="I41" s="235"/>
      <c r="J41" s="235"/>
      <c r="K41" s="235"/>
      <c r="L41" s="235"/>
      <c r="M41" s="235"/>
      <c r="N41" s="234"/>
      <c r="O41" s="234"/>
      <c r="P41" s="234"/>
      <c r="Q41" s="234"/>
      <c r="R41" s="235"/>
      <c r="S41" s="235"/>
      <c r="T41" s="235"/>
      <c r="U41" s="235"/>
      <c r="V41" s="235"/>
      <c r="W41" s="235"/>
      <c r="X41" s="235"/>
      <c r="Y41" s="235"/>
      <c r="Z41" s="214"/>
      <c r="AA41" s="214"/>
      <c r="AB41" s="214"/>
      <c r="AC41" s="214"/>
      <c r="AD41" s="214"/>
      <c r="AE41" s="214"/>
      <c r="AF41" s="214"/>
      <c r="AG41" s="214" t="s">
        <v>112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">
      <c r="A42" s="252">
        <v>7</v>
      </c>
      <c r="B42" s="253" t="s">
        <v>148</v>
      </c>
      <c r="C42" s="266" t="s">
        <v>149</v>
      </c>
      <c r="D42" s="254" t="s">
        <v>129</v>
      </c>
      <c r="E42" s="255">
        <v>46</v>
      </c>
      <c r="F42" s="256"/>
      <c r="G42" s="257">
        <f>ROUND(E42*F42,2)</f>
        <v>0</v>
      </c>
      <c r="H42" s="236"/>
      <c r="I42" s="235">
        <f>ROUND(E42*H42,2)</f>
        <v>0</v>
      </c>
      <c r="J42" s="236"/>
      <c r="K42" s="235">
        <f>ROUND(E42*J42,2)</f>
        <v>0</v>
      </c>
      <c r="L42" s="235">
        <v>21</v>
      </c>
      <c r="M42" s="235">
        <f>G42*(1+L42/100)</f>
        <v>0</v>
      </c>
      <c r="N42" s="234">
        <v>5.8E-4</v>
      </c>
      <c r="O42" s="234">
        <f>ROUND(E42*N42,2)</f>
        <v>0.03</v>
      </c>
      <c r="P42" s="234">
        <v>0</v>
      </c>
      <c r="Q42" s="234">
        <f>ROUND(E42*P42,2)</f>
        <v>0</v>
      </c>
      <c r="R42" s="235"/>
      <c r="S42" s="235" t="s">
        <v>150</v>
      </c>
      <c r="T42" s="235" t="s">
        <v>125</v>
      </c>
      <c r="U42" s="235">
        <v>1</v>
      </c>
      <c r="V42" s="235">
        <f>ROUND(E42*U42,2)</f>
        <v>46</v>
      </c>
      <c r="W42" s="235"/>
      <c r="X42" s="235" t="s">
        <v>108</v>
      </c>
      <c r="Y42" s="235" t="s">
        <v>109</v>
      </c>
      <c r="Z42" s="214"/>
      <c r="AA42" s="214"/>
      <c r="AB42" s="214"/>
      <c r="AC42" s="214"/>
      <c r="AD42" s="214"/>
      <c r="AE42" s="214"/>
      <c r="AF42" s="214"/>
      <c r="AG42" s="214" t="s">
        <v>110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">
      <c r="A43" s="231"/>
      <c r="B43" s="232"/>
      <c r="C43" s="267" t="s">
        <v>133</v>
      </c>
      <c r="D43" s="237"/>
      <c r="E43" s="238">
        <v>11</v>
      </c>
      <c r="F43" s="235"/>
      <c r="G43" s="235"/>
      <c r="H43" s="235"/>
      <c r="I43" s="235"/>
      <c r="J43" s="235"/>
      <c r="K43" s="235"/>
      <c r="L43" s="235"/>
      <c r="M43" s="235"/>
      <c r="N43" s="234"/>
      <c r="O43" s="234"/>
      <c r="P43" s="234"/>
      <c r="Q43" s="234"/>
      <c r="R43" s="235"/>
      <c r="S43" s="235"/>
      <c r="T43" s="235"/>
      <c r="U43" s="235"/>
      <c r="V43" s="235"/>
      <c r="W43" s="235"/>
      <c r="X43" s="235"/>
      <c r="Y43" s="235"/>
      <c r="Z43" s="214"/>
      <c r="AA43" s="214"/>
      <c r="AB43" s="214"/>
      <c r="AC43" s="214"/>
      <c r="AD43" s="214"/>
      <c r="AE43" s="214"/>
      <c r="AF43" s="214"/>
      <c r="AG43" s="214" t="s">
        <v>112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 x14ac:dyDescent="0.2">
      <c r="A44" s="231"/>
      <c r="B44" s="232"/>
      <c r="C44" s="267" t="s">
        <v>134</v>
      </c>
      <c r="D44" s="237"/>
      <c r="E44" s="238">
        <v>8.8000000000000007</v>
      </c>
      <c r="F44" s="235"/>
      <c r="G44" s="235"/>
      <c r="H44" s="235"/>
      <c r="I44" s="235"/>
      <c r="J44" s="235"/>
      <c r="K44" s="235"/>
      <c r="L44" s="235"/>
      <c r="M44" s="235"/>
      <c r="N44" s="234"/>
      <c r="O44" s="234"/>
      <c r="P44" s="234"/>
      <c r="Q44" s="234"/>
      <c r="R44" s="235"/>
      <c r="S44" s="235"/>
      <c r="T44" s="235"/>
      <c r="U44" s="235"/>
      <c r="V44" s="235"/>
      <c r="W44" s="235"/>
      <c r="X44" s="235"/>
      <c r="Y44" s="235"/>
      <c r="Z44" s="214"/>
      <c r="AA44" s="214"/>
      <c r="AB44" s="214"/>
      <c r="AC44" s="214"/>
      <c r="AD44" s="214"/>
      <c r="AE44" s="214"/>
      <c r="AF44" s="214"/>
      <c r="AG44" s="214" t="s">
        <v>112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 x14ac:dyDescent="0.2">
      <c r="A45" s="231"/>
      <c r="B45" s="232"/>
      <c r="C45" s="267" t="s">
        <v>135</v>
      </c>
      <c r="D45" s="237"/>
      <c r="E45" s="238">
        <v>4.8</v>
      </c>
      <c r="F45" s="235"/>
      <c r="G45" s="235"/>
      <c r="H45" s="235"/>
      <c r="I45" s="235"/>
      <c r="J45" s="235"/>
      <c r="K45" s="235"/>
      <c r="L45" s="235"/>
      <c r="M45" s="235"/>
      <c r="N45" s="234"/>
      <c r="O45" s="234"/>
      <c r="P45" s="234"/>
      <c r="Q45" s="234"/>
      <c r="R45" s="235"/>
      <c r="S45" s="235"/>
      <c r="T45" s="235"/>
      <c r="U45" s="235"/>
      <c r="V45" s="235"/>
      <c r="W45" s="235"/>
      <c r="X45" s="235"/>
      <c r="Y45" s="235"/>
      <c r="Z45" s="214"/>
      <c r="AA45" s="214"/>
      <c r="AB45" s="214"/>
      <c r="AC45" s="214"/>
      <c r="AD45" s="214"/>
      <c r="AE45" s="214"/>
      <c r="AF45" s="214"/>
      <c r="AG45" s="214" t="s">
        <v>112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3" x14ac:dyDescent="0.2">
      <c r="A46" s="231"/>
      <c r="B46" s="232"/>
      <c r="C46" s="267" t="s">
        <v>136</v>
      </c>
      <c r="D46" s="237"/>
      <c r="E46" s="238">
        <v>5.4</v>
      </c>
      <c r="F46" s="235"/>
      <c r="G46" s="235"/>
      <c r="H46" s="235"/>
      <c r="I46" s="235"/>
      <c r="J46" s="235"/>
      <c r="K46" s="235"/>
      <c r="L46" s="235"/>
      <c r="M46" s="235"/>
      <c r="N46" s="234"/>
      <c r="O46" s="234"/>
      <c r="P46" s="234"/>
      <c r="Q46" s="234"/>
      <c r="R46" s="235"/>
      <c r="S46" s="235"/>
      <c r="T46" s="235"/>
      <c r="U46" s="235"/>
      <c r="V46" s="235"/>
      <c r="W46" s="235"/>
      <c r="X46" s="235"/>
      <c r="Y46" s="235"/>
      <c r="Z46" s="214"/>
      <c r="AA46" s="214"/>
      <c r="AB46" s="214"/>
      <c r="AC46" s="214"/>
      <c r="AD46" s="214"/>
      <c r="AE46" s="214"/>
      <c r="AF46" s="214"/>
      <c r="AG46" s="214" t="s">
        <v>112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">
      <c r="A47" s="231"/>
      <c r="B47" s="232"/>
      <c r="C47" s="267" t="s">
        <v>137</v>
      </c>
      <c r="D47" s="237"/>
      <c r="E47" s="238">
        <v>1.7</v>
      </c>
      <c r="F47" s="235"/>
      <c r="G47" s="235"/>
      <c r="H47" s="235"/>
      <c r="I47" s="235"/>
      <c r="J47" s="235"/>
      <c r="K47" s="235"/>
      <c r="L47" s="235"/>
      <c r="M47" s="235"/>
      <c r="N47" s="234"/>
      <c r="O47" s="234"/>
      <c r="P47" s="234"/>
      <c r="Q47" s="234"/>
      <c r="R47" s="235"/>
      <c r="S47" s="235"/>
      <c r="T47" s="235"/>
      <c r="U47" s="235"/>
      <c r="V47" s="235"/>
      <c r="W47" s="235"/>
      <c r="X47" s="235"/>
      <c r="Y47" s="235"/>
      <c r="Z47" s="214"/>
      <c r="AA47" s="214"/>
      <c r="AB47" s="214"/>
      <c r="AC47" s="214"/>
      <c r="AD47" s="214"/>
      <c r="AE47" s="214"/>
      <c r="AF47" s="214"/>
      <c r="AG47" s="214" t="s">
        <v>112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">
      <c r="A48" s="231"/>
      <c r="B48" s="232"/>
      <c r="C48" s="267" t="s">
        <v>138</v>
      </c>
      <c r="D48" s="237"/>
      <c r="E48" s="238">
        <v>4</v>
      </c>
      <c r="F48" s="235"/>
      <c r="G48" s="235"/>
      <c r="H48" s="235"/>
      <c r="I48" s="235"/>
      <c r="J48" s="235"/>
      <c r="K48" s="235"/>
      <c r="L48" s="235"/>
      <c r="M48" s="235"/>
      <c r="N48" s="234"/>
      <c r="O48" s="234"/>
      <c r="P48" s="234"/>
      <c r="Q48" s="234"/>
      <c r="R48" s="235"/>
      <c r="S48" s="235"/>
      <c r="T48" s="235"/>
      <c r="U48" s="235"/>
      <c r="V48" s="235"/>
      <c r="W48" s="235"/>
      <c r="X48" s="235"/>
      <c r="Y48" s="235"/>
      <c r="Z48" s="214"/>
      <c r="AA48" s="214"/>
      <c r="AB48" s="214"/>
      <c r="AC48" s="214"/>
      <c r="AD48" s="214"/>
      <c r="AE48" s="214"/>
      <c r="AF48" s="214"/>
      <c r="AG48" s="214" t="s">
        <v>112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 x14ac:dyDescent="0.2">
      <c r="A49" s="231"/>
      <c r="B49" s="232"/>
      <c r="C49" s="267" t="s">
        <v>139</v>
      </c>
      <c r="D49" s="237"/>
      <c r="E49" s="238">
        <v>3.8</v>
      </c>
      <c r="F49" s="235"/>
      <c r="G49" s="235"/>
      <c r="H49" s="235"/>
      <c r="I49" s="235"/>
      <c r="J49" s="235"/>
      <c r="K49" s="235"/>
      <c r="L49" s="235"/>
      <c r="M49" s="235"/>
      <c r="N49" s="234"/>
      <c r="O49" s="234"/>
      <c r="P49" s="234"/>
      <c r="Q49" s="234"/>
      <c r="R49" s="235"/>
      <c r="S49" s="235"/>
      <c r="T49" s="235"/>
      <c r="U49" s="235"/>
      <c r="V49" s="235"/>
      <c r="W49" s="235"/>
      <c r="X49" s="235"/>
      <c r="Y49" s="235"/>
      <c r="Z49" s="214"/>
      <c r="AA49" s="214"/>
      <c r="AB49" s="214"/>
      <c r="AC49" s="214"/>
      <c r="AD49" s="214"/>
      <c r="AE49" s="214"/>
      <c r="AF49" s="214"/>
      <c r="AG49" s="214" t="s">
        <v>112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">
      <c r="A50" s="231"/>
      <c r="B50" s="232"/>
      <c r="C50" s="267" t="s">
        <v>140</v>
      </c>
      <c r="D50" s="237"/>
      <c r="E50" s="238">
        <v>6.5</v>
      </c>
      <c r="F50" s="235"/>
      <c r="G50" s="235"/>
      <c r="H50" s="235"/>
      <c r="I50" s="235"/>
      <c r="J50" s="235"/>
      <c r="K50" s="235"/>
      <c r="L50" s="235"/>
      <c r="M50" s="235"/>
      <c r="N50" s="234"/>
      <c r="O50" s="234"/>
      <c r="P50" s="234"/>
      <c r="Q50" s="234"/>
      <c r="R50" s="235"/>
      <c r="S50" s="235"/>
      <c r="T50" s="235"/>
      <c r="U50" s="235"/>
      <c r="V50" s="235"/>
      <c r="W50" s="235"/>
      <c r="X50" s="235"/>
      <c r="Y50" s="235"/>
      <c r="Z50" s="214"/>
      <c r="AA50" s="214"/>
      <c r="AB50" s="214"/>
      <c r="AC50" s="214"/>
      <c r="AD50" s="214"/>
      <c r="AE50" s="214"/>
      <c r="AF50" s="214"/>
      <c r="AG50" s="214" t="s">
        <v>112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ht="22.5" outlineLevel="1" x14ac:dyDescent="0.2">
      <c r="A51" s="252">
        <v>8</v>
      </c>
      <c r="B51" s="253" t="s">
        <v>151</v>
      </c>
      <c r="C51" s="266" t="s">
        <v>152</v>
      </c>
      <c r="D51" s="254" t="s">
        <v>105</v>
      </c>
      <c r="E51" s="255">
        <v>645.36</v>
      </c>
      <c r="F51" s="256"/>
      <c r="G51" s="257">
        <f>ROUND(E51*F51,2)</f>
        <v>0</v>
      </c>
      <c r="H51" s="236"/>
      <c r="I51" s="235">
        <f>ROUND(E51*H51,2)</f>
        <v>0</v>
      </c>
      <c r="J51" s="236"/>
      <c r="K51" s="235">
        <f>ROUND(E51*J51,2)</f>
        <v>0</v>
      </c>
      <c r="L51" s="235">
        <v>21</v>
      </c>
      <c r="M51" s="235">
        <f>G51*(1+L51/100)</f>
        <v>0</v>
      </c>
      <c r="N51" s="234">
        <v>0</v>
      </c>
      <c r="O51" s="234">
        <f>ROUND(E51*N51,2)</f>
        <v>0</v>
      </c>
      <c r="P51" s="234">
        <v>0</v>
      </c>
      <c r="Q51" s="234">
        <f>ROUND(E51*P51,2)</f>
        <v>0</v>
      </c>
      <c r="R51" s="235"/>
      <c r="S51" s="235" t="s">
        <v>106</v>
      </c>
      <c r="T51" s="235" t="s">
        <v>107</v>
      </c>
      <c r="U51" s="235">
        <v>0.1</v>
      </c>
      <c r="V51" s="235">
        <f>ROUND(E51*U51,2)</f>
        <v>64.540000000000006</v>
      </c>
      <c r="W51" s="235"/>
      <c r="X51" s="235" t="s">
        <v>108</v>
      </c>
      <c r="Y51" s="235" t="s">
        <v>109</v>
      </c>
      <c r="Z51" s="214"/>
      <c r="AA51" s="214"/>
      <c r="AB51" s="214"/>
      <c r="AC51" s="214"/>
      <c r="AD51" s="214"/>
      <c r="AE51" s="214"/>
      <c r="AF51" s="214"/>
      <c r="AG51" s="214" t="s">
        <v>110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2" x14ac:dyDescent="0.2">
      <c r="A52" s="231"/>
      <c r="B52" s="232"/>
      <c r="C52" s="267" t="s">
        <v>111</v>
      </c>
      <c r="D52" s="237"/>
      <c r="E52" s="238">
        <v>532</v>
      </c>
      <c r="F52" s="235"/>
      <c r="G52" s="235"/>
      <c r="H52" s="235"/>
      <c r="I52" s="235"/>
      <c r="J52" s="235"/>
      <c r="K52" s="235"/>
      <c r="L52" s="235"/>
      <c r="M52" s="235"/>
      <c r="N52" s="234"/>
      <c r="O52" s="234"/>
      <c r="P52" s="234"/>
      <c r="Q52" s="234"/>
      <c r="R52" s="235"/>
      <c r="S52" s="235"/>
      <c r="T52" s="235"/>
      <c r="U52" s="235"/>
      <c r="V52" s="235"/>
      <c r="W52" s="235"/>
      <c r="X52" s="235"/>
      <c r="Y52" s="235"/>
      <c r="Z52" s="214"/>
      <c r="AA52" s="214"/>
      <c r="AB52" s="214"/>
      <c r="AC52" s="214"/>
      <c r="AD52" s="214"/>
      <c r="AE52" s="214"/>
      <c r="AF52" s="214"/>
      <c r="AG52" s="214" t="s">
        <v>112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">
      <c r="A53" s="231"/>
      <c r="B53" s="232"/>
      <c r="C53" s="268" t="s">
        <v>113</v>
      </c>
      <c r="D53" s="239"/>
      <c r="E53" s="240">
        <v>532</v>
      </c>
      <c r="F53" s="235"/>
      <c r="G53" s="235"/>
      <c r="H53" s="235"/>
      <c r="I53" s="235"/>
      <c r="J53" s="235"/>
      <c r="K53" s="235"/>
      <c r="L53" s="235"/>
      <c r="M53" s="235"/>
      <c r="N53" s="234"/>
      <c r="O53" s="234"/>
      <c r="P53" s="234"/>
      <c r="Q53" s="234"/>
      <c r="R53" s="235"/>
      <c r="S53" s="235"/>
      <c r="T53" s="235"/>
      <c r="U53" s="235"/>
      <c r="V53" s="235"/>
      <c r="W53" s="235"/>
      <c r="X53" s="235"/>
      <c r="Y53" s="235"/>
      <c r="Z53" s="214"/>
      <c r="AA53" s="214"/>
      <c r="AB53" s="214"/>
      <c r="AC53" s="214"/>
      <c r="AD53" s="214"/>
      <c r="AE53" s="214"/>
      <c r="AF53" s="214"/>
      <c r="AG53" s="214" t="s">
        <v>112</v>
      </c>
      <c r="AH53" s="214">
        <v>1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 x14ac:dyDescent="0.2">
      <c r="A54" s="231"/>
      <c r="B54" s="232"/>
      <c r="C54" s="267" t="s">
        <v>114</v>
      </c>
      <c r="D54" s="237"/>
      <c r="E54" s="238"/>
      <c r="F54" s="235"/>
      <c r="G54" s="235"/>
      <c r="H54" s="235"/>
      <c r="I54" s="235"/>
      <c r="J54" s="235"/>
      <c r="K54" s="235"/>
      <c r="L54" s="235"/>
      <c r="M54" s="235"/>
      <c r="N54" s="234"/>
      <c r="O54" s="234"/>
      <c r="P54" s="234"/>
      <c r="Q54" s="234"/>
      <c r="R54" s="235"/>
      <c r="S54" s="235"/>
      <c r="T54" s="235"/>
      <c r="U54" s="235"/>
      <c r="V54" s="235"/>
      <c r="W54" s="235"/>
      <c r="X54" s="235"/>
      <c r="Y54" s="235"/>
      <c r="Z54" s="214"/>
      <c r="AA54" s="214"/>
      <c r="AB54" s="214"/>
      <c r="AC54" s="214"/>
      <c r="AD54" s="214"/>
      <c r="AE54" s="214"/>
      <c r="AF54" s="214"/>
      <c r="AG54" s="214" t="s">
        <v>112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 x14ac:dyDescent="0.2">
      <c r="A55" s="231"/>
      <c r="B55" s="232"/>
      <c r="C55" s="267" t="s">
        <v>115</v>
      </c>
      <c r="D55" s="237"/>
      <c r="E55" s="238">
        <v>99.56</v>
      </c>
      <c r="F55" s="235"/>
      <c r="G55" s="235"/>
      <c r="H55" s="235"/>
      <c r="I55" s="235"/>
      <c r="J55" s="235"/>
      <c r="K55" s="235"/>
      <c r="L55" s="235"/>
      <c r="M55" s="235"/>
      <c r="N55" s="234"/>
      <c r="O55" s="234"/>
      <c r="P55" s="234"/>
      <c r="Q55" s="234"/>
      <c r="R55" s="235"/>
      <c r="S55" s="235"/>
      <c r="T55" s="235"/>
      <c r="U55" s="235"/>
      <c r="V55" s="235"/>
      <c r="W55" s="235"/>
      <c r="X55" s="235"/>
      <c r="Y55" s="235"/>
      <c r="Z55" s="214"/>
      <c r="AA55" s="214"/>
      <c r="AB55" s="214"/>
      <c r="AC55" s="214"/>
      <c r="AD55" s="214"/>
      <c r="AE55" s="214"/>
      <c r="AF55" s="214"/>
      <c r="AG55" s="214" t="s">
        <v>112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 x14ac:dyDescent="0.2">
      <c r="A56" s="231"/>
      <c r="B56" s="232"/>
      <c r="C56" s="267" t="s">
        <v>116</v>
      </c>
      <c r="D56" s="237"/>
      <c r="E56" s="238">
        <v>3.3</v>
      </c>
      <c r="F56" s="235"/>
      <c r="G56" s="235"/>
      <c r="H56" s="235"/>
      <c r="I56" s="235"/>
      <c r="J56" s="235"/>
      <c r="K56" s="235"/>
      <c r="L56" s="235"/>
      <c r="M56" s="235"/>
      <c r="N56" s="234"/>
      <c r="O56" s="234"/>
      <c r="P56" s="234"/>
      <c r="Q56" s="234"/>
      <c r="R56" s="235"/>
      <c r="S56" s="235"/>
      <c r="T56" s="235"/>
      <c r="U56" s="235"/>
      <c r="V56" s="235"/>
      <c r="W56" s="235"/>
      <c r="X56" s="235"/>
      <c r="Y56" s="235"/>
      <c r="Z56" s="214"/>
      <c r="AA56" s="214"/>
      <c r="AB56" s="214"/>
      <c r="AC56" s="214"/>
      <c r="AD56" s="214"/>
      <c r="AE56" s="214"/>
      <c r="AF56" s="214"/>
      <c r="AG56" s="214" t="s">
        <v>112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">
      <c r="A57" s="231"/>
      <c r="B57" s="232"/>
      <c r="C57" s="267" t="s">
        <v>117</v>
      </c>
      <c r="D57" s="237"/>
      <c r="E57" s="238">
        <v>2.64</v>
      </c>
      <c r="F57" s="235"/>
      <c r="G57" s="235"/>
      <c r="H57" s="235"/>
      <c r="I57" s="235"/>
      <c r="J57" s="235"/>
      <c r="K57" s="235"/>
      <c r="L57" s="235"/>
      <c r="M57" s="235"/>
      <c r="N57" s="234"/>
      <c r="O57" s="234"/>
      <c r="P57" s="234"/>
      <c r="Q57" s="234"/>
      <c r="R57" s="235"/>
      <c r="S57" s="235"/>
      <c r="T57" s="235"/>
      <c r="U57" s="235"/>
      <c r="V57" s="235"/>
      <c r="W57" s="235"/>
      <c r="X57" s="235"/>
      <c r="Y57" s="235"/>
      <c r="Z57" s="214"/>
      <c r="AA57" s="214"/>
      <c r="AB57" s="214"/>
      <c r="AC57" s="214"/>
      <c r="AD57" s="214"/>
      <c r="AE57" s="214"/>
      <c r="AF57" s="214"/>
      <c r="AG57" s="214" t="s">
        <v>112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 x14ac:dyDescent="0.2">
      <c r="A58" s="231"/>
      <c r="B58" s="232"/>
      <c r="C58" s="267" t="s">
        <v>118</v>
      </c>
      <c r="D58" s="237"/>
      <c r="E58" s="238">
        <v>1.44</v>
      </c>
      <c r="F58" s="235"/>
      <c r="G58" s="235"/>
      <c r="H58" s="235"/>
      <c r="I58" s="235"/>
      <c r="J58" s="235"/>
      <c r="K58" s="235"/>
      <c r="L58" s="235"/>
      <c r="M58" s="235"/>
      <c r="N58" s="234"/>
      <c r="O58" s="234"/>
      <c r="P58" s="234"/>
      <c r="Q58" s="234"/>
      <c r="R58" s="235"/>
      <c r="S58" s="235"/>
      <c r="T58" s="235"/>
      <c r="U58" s="235"/>
      <c r="V58" s="235"/>
      <c r="W58" s="235"/>
      <c r="X58" s="235"/>
      <c r="Y58" s="235"/>
      <c r="Z58" s="214"/>
      <c r="AA58" s="214"/>
      <c r="AB58" s="214"/>
      <c r="AC58" s="214"/>
      <c r="AD58" s="214"/>
      <c r="AE58" s="214"/>
      <c r="AF58" s="214"/>
      <c r="AG58" s="214" t="s">
        <v>112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3" x14ac:dyDescent="0.2">
      <c r="A59" s="231"/>
      <c r="B59" s="232"/>
      <c r="C59" s="267" t="s">
        <v>119</v>
      </c>
      <c r="D59" s="237"/>
      <c r="E59" s="238">
        <v>1.62</v>
      </c>
      <c r="F59" s="235"/>
      <c r="G59" s="235"/>
      <c r="H59" s="235"/>
      <c r="I59" s="235"/>
      <c r="J59" s="235"/>
      <c r="K59" s="235"/>
      <c r="L59" s="235"/>
      <c r="M59" s="235"/>
      <c r="N59" s="234"/>
      <c r="O59" s="234"/>
      <c r="P59" s="234"/>
      <c r="Q59" s="234"/>
      <c r="R59" s="235"/>
      <c r="S59" s="235"/>
      <c r="T59" s="235"/>
      <c r="U59" s="235"/>
      <c r="V59" s="235"/>
      <c r="W59" s="235"/>
      <c r="X59" s="235"/>
      <c r="Y59" s="235"/>
      <c r="Z59" s="214"/>
      <c r="AA59" s="214"/>
      <c r="AB59" s="214"/>
      <c r="AC59" s="214"/>
      <c r="AD59" s="214"/>
      <c r="AE59" s="214"/>
      <c r="AF59" s="214"/>
      <c r="AG59" s="214" t="s">
        <v>112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3" x14ac:dyDescent="0.2">
      <c r="A60" s="231"/>
      <c r="B60" s="232"/>
      <c r="C60" s="267" t="s">
        <v>120</v>
      </c>
      <c r="D60" s="237"/>
      <c r="E60" s="238">
        <v>0.51</v>
      </c>
      <c r="F60" s="235"/>
      <c r="G60" s="235"/>
      <c r="H60" s="235"/>
      <c r="I60" s="235"/>
      <c r="J60" s="235"/>
      <c r="K60" s="235"/>
      <c r="L60" s="235"/>
      <c r="M60" s="235"/>
      <c r="N60" s="234"/>
      <c r="O60" s="234"/>
      <c r="P60" s="234"/>
      <c r="Q60" s="234"/>
      <c r="R60" s="235"/>
      <c r="S60" s="235"/>
      <c r="T60" s="235"/>
      <c r="U60" s="235"/>
      <c r="V60" s="235"/>
      <c r="W60" s="235"/>
      <c r="X60" s="235"/>
      <c r="Y60" s="235"/>
      <c r="Z60" s="214"/>
      <c r="AA60" s="214"/>
      <c r="AB60" s="214"/>
      <c r="AC60" s="214"/>
      <c r="AD60" s="214"/>
      <c r="AE60" s="214"/>
      <c r="AF60" s="214"/>
      <c r="AG60" s="214" t="s">
        <v>112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 x14ac:dyDescent="0.2">
      <c r="A61" s="231"/>
      <c r="B61" s="232"/>
      <c r="C61" s="267" t="s">
        <v>121</v>
      </c>
      <c r="D61" s="237"/>
      <c r="E61" s="238">
        <v>1.2</v>
      </c>
      <c r="F61" s="235"/>
      <c r="G61" s="235"/>
      <c r="H61" s="235"/>
      <c r="I61" s="235"/>
      <c r="J61" s="235"/>
      <c r="K61" s="235"/>
      <c r="L61" s="235"/>
      <c r="M61" s="235"/>
      <c r="N61" s="234"/>
      <c r="O61" s="234"/>
      <c r="P61" s="234"/>
      <c r="Q61" s="234"/>
      <c r="R61" s="235"/>
      <c r="S61" s="235"/>
      <c r="T61" s="235"/>
      <c r="U61" s="235"/>
      <c r="V61" s="235"/>
      <c r="W61" s="235"/>
      <c r="X61" s="235"/>
      <c r="Y61" s="235"/>
      <c r="Z61" s="214"/>
      <c r="AA61" s="214"/>
      <c r="AB61" s="214"/>
      <c r="AC61" s="214"/>
      <c r="AD61" s="214"/>
      <c r="AE61" s="214"/>
      <c r="AF61" s="214"/>
      <c r="AG61" s="214" t="s">
        <v>112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">
      <c r="A62" s="231"/>
      <c r="B62" s="232"/>
      <c r="C62" s="267" t="s">
        <v>122</v>
      </c>
      <c r="D62" s="237"/>
      <c r="E62" s="238">
        <v>1.1399999999999999</v>
      </c>
      <c r="F62" s="235"/>
      <c r="G62" s="235"/>
      <c r="H62" s="235"/>
      <c r="I62" s="235"/>
      <c r="J62" s="235"/>
      <c r="K62" s="235"/>
      <c r="L62" s="235"/>
      <c r="M62" s="235"/>
      <c r="N62" s="234"/>
      <c r="O62" s="234"/>
      <c r="P62" s="234"/>
      <c r="Q62" s="234"/>
      <c r="R62" s="235"/>
      <c r="S62" s="235"/>
      <c r="T62" s="235"/>
      <c r="U62" s="235"/>
      <c r="V62" s="235"/>
      <c r="W62" s="235"/>
      <c r="X62" s="235"/>
      <c r="Y62" s="235"/>
      <c r="Z62" s="214"/>
      <c r="AA62" s="214"/>
      <c r="AB62" s="214"/>
      <c r="AC62" s="214"/>
      <c r="AD62" s="214"/>
      <c r="AE62" s="214"/>
      <c r="AF62" s="214"/>
      <c r="AG62" s="214" t="s">
        <v>112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 x14ac:dyDescent="0.2">
      <c r="A63" s="231"/>
      <c r="B63" s="232"/>
      <c r="C63" s="267" t="s">
        <v>153</v>
      </c>
      <c r="D63" s="237"/>
      <c r="E63" s="238">
        <v>1.95</v>
      </c>
      <c r="F63" s="235"/>
      <c r="G63" s="235"/>
      <c r="H63" s="235"/>
      <c r="I63" s="235"/>
      <c r="J63" s="235"/>
      <c r="K63" s="235"/>
      <c r="L63" s="235"/>
      <c r="M63" s="235"/>
      <c r="N63" s="234"/>
      <c r="O63" s="234"/>
      <c r="P63" s="234"/>
      <c r="Q63" s="234"/>
      <c r="R63" s="235"/>
      <c r="S63" s="235"/>
      <c r="T63" s="235"/>
      <c r="U63" s="235"/>
      <c r="V63" s="235"/>
      <c r="W63" s="235"/>
      <c r="X63" s="235"/>
      <c r="Y63" s="235"/>
      <c r="Z63" s="214"/>
      <c r="AA63" s="214"/>
      <c r="AB63" s="214"/>
      <c r="AC63" s="214"/>
      <c r="AD63" s="214"/>
      <c r="AE63" s="214"/>
      <c r="AF63" s="214"/>
      <c r="AG63" s="214" t="s">
        <v>112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 x14ac:dyDescent="0.2">
      <c r="A64" s="231"/>
      <c r="B64" s="232"/>
      <c r="C64" s="268" t="s">
        <v>113</v>
      </c>
      <c r="D64" s="239"/>
      <c r="E64" s="240">
        <v>113.36</v>
      </c>
      <c r="F64" s="235"/>
      <c r="G64" s="235"/>
      <c r="H64" s="235"/>
      <c r="I64" s="235"/>
      <c r="J64" s="235"/>
      <c r="K64" s="235"/>
      <c r="L64" s="235"/>
      <c r="M64" s="235"/>
      <c r="N64" s="234"/>
      <c r="O64" s="234"/>
      <c r="P64" s="234"/>
      <c r="Q64" s="234"/>
      <c r="R64" s="235"/>
      <c r="S64" s="235"/>
      <c r="T64" s="235"/>
      <c r="U64" s="235"/>
      <c r="V64" s="235"/>
      <c r="W64" s="235"/>
      <c r="X64" s="235"/>
      <c r="Y64" s="235"/>
      <c r="Z64" s="214"/>
      <c r="AA64" s="214"/>
      <c r="AB64" s="214"/>
      <c r="AC64" s="214"/>
      <c r="AD64" s="214"/>
      <c r="AE64" s="214"/>
      <c r="AF64" s="214"/>
      <c r="AG64" s="214" t="s">
        <v>112</v>
      </c>
      <c r="AH64" s="214">
        <v>1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ht="22.5" outlineLevel="1" x14ac:dyDescent="0.2">
      <c r="A65" s="252">
        <v>9</v>
      </c>
      <c r="B65" s="253" t="s">
        <v>154</v>
      </c>
      <c r="C65" s="266" t="s">
        <v>155</v>
      </c>
      <c r="D65" s="254" t="s">
        <v>156</v>
      </c>
      <c r="E65" s="255">
        <v>150.80000000000001</v>
      </c>
      <c r="F65" s="256"/>
      <c r="G65" s="257">
        <f>ROUND(E65*F65,2)</f>
        <v>0</v>
      </c>
      <c r="H65" s="236"/>
      <c r="I65" s="235">
        <f>ROUND(E65*H65,2)</f>
        <v>0</v>
      </c>
      <c r="J65" s="236"/>
      <c r="K65" s="235">
        <f>ROUND(E65*J65,2)</f>
        <v>0</v>
      </c>
      <c r="L65" s="235">
        <v>21</v>
      </c>
      <c r="M65" s="235">
        <f>G65*(1+L65/100)</f>
        <v>0</v>
      </c>
      <c r="N65" s="234">
        <v>3.0000000000000001E-5</v>
      </c>
      <c r="O65" s="234">
        <f>ROUND(E65*N65,2)</f>
        <v>0</v>
      </c>
      <c r="P65" s="234">
        <v>0</v>
      </c>
      <c r="Q65" s="234">
        <f>ROUND(E65*P65,2)</f>
        <v>0</v>
      </c>
      <c r="R65" s="235"/>
      <c r="S65" s="235" t="s">
        <v>106</v>
      </c>
      <c r="T65" s="235" t="s">
        <v>107</v>
      </c>
      <c r="U65" s="235">
        <v>0.34</v>
      </c>
      <c r="V65" s="235">
        <f>ROUND(E65*U65,2)</f>
        <v>51.27</v>
      </c>
      <c r="W65" s="235"/>
      <c r="X65" s="235" t="s">
        <v>108</v>
      </c>
      <c r="Y65" s="235" t="s">
        <v>109</v>
      </c>
      <c r="Z65" s="214"/>
      <c r="AA65" s="214"/>
      <c r="AB65" s="214"/>
      <c r="AC65" s="214"/>
      <c r="AD65" s="214"/>
      <c r="AE65" s="214"/>
      <c r="AF65" s="214"/>
      <c r="AG65" s="214" t="s">
        <v>110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2" x14ac:dyDescent="0.2">
      <c r="A66" s="231"/>
      <c r="B66" s="232"/>
      <c r="C66" s="267" t="s">
        <v>157</v>
      </c>
      <c r="D66" s="237"/>
      <c r="E66" s="238">
        <v>150.80000000000001</v>
      </c>
      <c r="F66" s="235"/>
      <c r="G66" s="235"/>
      <c r="H66" s="235"/>
      <c r="I66" s="235"/>
      <c r="J66" s="235"/>
      <c r="K66" s="235"/>
      <c r="L66" s="235"/>
      <c r="M66" s="235"/>
      <c r="N66" s="234"/>
      <c r="O66" s="234"/>
      <c r="P66" s="234"/>
      <c r="Q66" s="234"/>
      <c r="R66" s="235"/>
      <c r="S66" s="235"/>
      <c r="T66" s="235"/>
      <c r="U66" s="235"/>
      <c r="V66" s="235"/>
      <c r="W66" s="235"/>
      <c r="X66" s="235"/>
      <c r="Y66" s="235"/>
      <c r="Z66" s="214"/>
      <c r="AA66" s="214"/>
      <c r="AB66" s="214"/>
      <c r="AC66" s="214"/>
      <c r="AD66" s="214"/>
      <c r="AE66" s="214"/>
      <c r="AF66" s="214"/>
      <c r="AG66" s="214" t="s">
        <v>112</v>
      </c>
      <c r="AH66" s="214">
        <v>5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1" x14ac:dyDescent="0.2">
      <c r="A67" s="258">
        <v>10</v>
      </c>
      <c r="B67" s="259" t="s">
        <v>158</v>
      </c>
      <c r="C67" s="269" t="s">
        <v>159</v>
      </c>
      <c r="D67" s="260" t="s">
        <v>129</v>
      </c>
      <c r="E67" s="261">
        <v>12</v>
      </c>
      <c r="F67" s="262"/>
      <c r="G67" s="263">
        <f>ROUND(E67*F67,2)</f>
        <v>0</v>
      </c>
      <c r="H67" s="236"/>
      <c r="I67" s="235">
        <f>ROUND(E67*H67,2)</f>
        <v>0</v>
      </c>
      <c r="J67" s="236"/>
      <c r="K67" s="235">
        <f>ROUND(E67*J67,2)</f>
        <v>0</v>
      </c>
      <c r="L67" s="235">
        <v>21</v>
      </c>
      <c r="M67" s="235">
        <f>G67*(1+L67/100)</f>
        <v>0</v>
      </c>
      <c r="N67" s="234">
        <v>2.31E-3</v>
      </c>
      <c r="O67" s="234">
        <f>ROUND(E67*N67,2)</f>
        <v>0.03</v>
      </c>
      <c r="P67" s="234">
        <v>0</v>
      </c>
      <c r="Q67" s="234">
        <f>ROUND(E67*P67,2)</f>
        <v>0</v>
      </c>
      <c r="R67" s="235"/>
      <c r="S67" s="235" t="s">
        <v>150</v>
      </c>
      <c r="T67" s="235" t="s">
        <v>125</v>
      </c>
      <c r="U67" s="235">
        <v>1</v>
      </c>
      <c r="V67" s="235">
        <f>ROUND(E67*U67,2)</f>
        <v>12</v>
      </c>
      <c r="W67" s="235"/>
      <c r="X67" s="235" t="s">
        <v>108</v>
      </c>
      <c r="Y67" s="235" t="s">
        <v>109</v>
      </c>
      <c r="Z67" s="214"/>
      <c r="AA67" s="214"/>
      <c r="AB67" s="214"/>
      <c r="AC67" s="214"/>
      <c r="AD67" s="214"/>
      <c r="AE67" s="214"/>
      <c r="AF67" s="214"/>
      <c r="AG67" s="214" t="s">
        <v>110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1" x14ac:dyDescent="0.2">
      <c r="A68" s="258">
        <v>11</v>
      </c>
      <c r="B68" s="259" t="s">
        <v>160</v>
      </c>
      <c r="C68" s="269" t="s">
        <v>161</v>
      </c>
      <c r="D68" s="260" t="s">
        <v>143</v>
      </c>
      <c r="E68" s="261">
        <v>5</v>
      </c>
      <c r="F68" s="262"/>
      <c r="G68" s="263">
        <f>ROUND(E68*F68,2)</f>
        <v>0</v>
      </c>
      <c r="H68" s="236"/>
      <c r="I68" s="235">
        <f>ROUND(E68*H68,2)</f>
        <v>0</v>
      </c>
      <c r="J68" s="236"/>
      <c r="K68" s="235">
        <f>ROUND(E68*J68,2)</f>
        <v>0</v>
      </c>
      <c r="L68" s="235">
        <v>21</v>
      </c>
      <c r="M68" s="235">
        <f>G68*(1+L68/100)</f>
        <v>0</v>
      </c>
      <c r="N68" s="234">
        <v>1.72E-3</v>
      </c>
      <c r="O68" s="234">
        <f>ROUND(E68*N68,2)</f>
        <v>0.01</v>
      </c>
      <c r="P68" s="234">
        <v>0</v>
      </c>
      <c r="Q68" s="234">
        <f>ROUND(E68*P68,2)</f>
        <v>0</v>
      </c>
      <c r="R68" s="235"/>
      <c r="S68" s="235" t="s">
        <v>150</v>
      </c>
      <c r="T68" s="235" t="s">
        <v>125</v>
      </c>
      <c r="U68" s="235">
        <v>1.84</v>
      </c>
      <c r="V68" s="235">
        <f>ROUND(E68*U68,2)</f>
        <v>9.1999999999999993</v>
      </c>
      <c r="W68" s="235"/>
      <c r="X68" s="235" t="s">
        <v>108</v>
      </c>
      <c r="Y68" s="235" t="s">
        <v>109</v>
      </c>
      <c r="Z68" s="214"/>
      <c r="AA68" s="214"/>
      <c r="AB68" s="214"/>
      <c r="AC68" s="214"/>
      <c r="AD68" s="214"/>
      <c r="AE68" s="214"/>
      <c r="AF68" s="214"/>
      <c r="AG68" s="214" t="s">
        <v>110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 x14ac:dyDescent="0.2">
      <c r="A69" s="252">
        <v>12</v>
      </c>
      <c r="B69" s="253" t="s">
        <v>162</v>
      </c>
      <c r="C69" s="266" t="s">
        <v>163</v>
      </c>
      <c r="D69" s="254" t="s">
        <v>164</v>
      </c>
      <c r="E69" s="255">
        <v>3860.46</v>
      </c>
      <c r="F69" s="256"/>
      <c r="G69" s="257">
        <f>ROUND(E69*F69,2)</f>
        <v>0</v>
      </c>
      <c r="H69" s="236"/>
      <c r="I69" s="235">
        <f>ROUND(E69*H69,2)</f>
        <v>0</v>
      </c>
      <c r="J69" s="236"/>
      <c r="K69" s="235">
        <f>ROUND(E69*J69,2)</f>
        <v>0</v>
      </c>
      <c r="L69" s="235">
        <v>21</v>
      </c>
      <c r="M69" s="235">
        <f>G69*(1+L69/100)</f>
        <v>0</v>
      </c>
      <c r="N69" s="234">
        <v>0</v>
      </c>
      <c r="O69" s="234">
        <f>ROUND(E69*N69,2)</f>
        <v>0</v>
      </c>
      <c r="P69" s="234">
        <v>0</v>
      </c>
      <c r="Q69" s="234">
        <f>ROUND(E69*P69,2)</f>
        <v>0</v>
      </c>
      <c r="R69" s="235"/>
      <c r="S69" s="235" t="s">
        <v>150</v>
      </c>
      <c r="T69" s="235" t="s">
        <v>125</v>
      </c>
      <c r="U69" s="235">
        <v>0</v>
      </c>
      <c r="V69" s="235">
        <f>ROUND(E69*U69,2)</f>
        <v>0</v>
      </c>
      <c r="W69" s="235"/>
      <c r="X69" s="235" t="s">
        <v>165</v>
      </c>
      <c r="Y69" s="235" t="s">
        <v>109</v>
      </c>
      <c r="Z69" s="214"/>
      <c r="AA69" s="214"/>
      <c r="AB69" s="214"/>
      <c r="AC69" s="214"/>
      <c r="AD69" s="214"/>
      <c r="AE69" s="214"/>
      <c r="AF69" s="214"/>
      <c r="AG69" s="214" t="s">
        <v>166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2" x14ac:dyDescent="0.2">
      <c r="A70" s="231"/>
      <c r="B70" s="232"/>
      <c r="C70" s="267" t="s">
        <v>126</v>
      </c>
      <c r="D70" s="237"/>
      <c r="E70" s="238">
        <v>643.41</v>
      </c>
      <c r="F70" s="235"/>
      <c r="G70" s="235"/>
      <c r="H70" s="235"/>
      <c r="I70" s="235"/>
      <c r="J70" s="235"/>
      <c r="K70" s="235"/>
      <c r="L70" s="235"/>
      <c r="M70" s="235"/>
      <c r="N70" s="234"/>
      <c r="O70" s="234"/>
      <c r="P70" s="234"/>
      <c r="Q70" s="234"/>
      <c r="R70" s="235"/>
      <c r="S70" s="235"/>
      <c r="T70" s="235"/>
      <c r="U70" s="235"/>
      <c r="V70" s="235"/>
      <c r="W70" s="235"/>
      <c r="X70" s="235"/>
      <c r="Y70" s="235"/>
      <c r="Z70" s="214"/>
      <c r="AA70" s="214"/>
      <c r="AB70" s="214"/>
      <c r="AC70" s="214"/>
      <c r="AD70" s="214"/>
      <c r="AE70" s="214"/>
      <c r="AF70" s="214"/>
      <c r="AG70" s="214" t="s">
        <v>112</v>
      </c>
      <c r="AH70" s="214">
        <v>5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 x14ac:dyDescent="0.2">
      <c r="A71" s="231"/>
      <c r="B71" s="232"/>
      <c r="C71" s="270" t="s">
        <v>167</v>
      </c>
      <c r="D71" s="241"/>
      <c r="E71" s="242">
        <v>3217.05</v>
      </c>
      <c r="F71" s="235"/>
      <c r="G71" s="235"/>
      <c r="H71" s="235"/>
      <c r="I71" s="235"/>
      <c r="J71" s="235"/>
      <c r="K71" s="235"/>
      <c r="L71" s="235"/>
      <c r="M71" s="235"/>
      <c r="N71" s="234"/>
      <c r="O71" s="234"/>
      <c r="P71" s="234"/>
      <c r="Q71" s="234"/>
      <c r="R71" s="235"/>
      <c r="S71" s="235"/>
      <c r="T71" s="235"/>
      <c r="U71" s="235"/>
      <c r="V71" s="235"/>
      <c r="W71" s="235"/>
      <c r="X71" s="235"/>
      <c r="Y71" s="235"/>
      <c r="Z71" s="214"/>
      <c r="AA71" s="214"/>
      <c r="AB71" s="214"/>
      <c r="AC71" s="214"/>
      <c r="AD71" s="214"/>
      <c r="AE71" s="214"/>
      <c r="AF71" s="214"/>
      <c r="AG71" s="214" t="s">
        <v>112</v>
      </c>
      <c r="AH71" s="214">
        <v>4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ht="22.5" outlineLevel="1" x14ac:dyDescent="0.2">
      <c r="A72" s="258">
        <v>13</v>
      </c>
      <c r="B72" s="259" t="s">
        <v>168</v>
      </c>
      <c r="C72" s="269" t="s">
        <v>169</v>
      </c>
      <c r="D72" s="260" t="s">
        <v>143</v>
      </c>
      <c r="E72" s="261">
        <v>8</v>
      </c>
      <c r="F72" s="262"/>
      <c r="G72" s="263">
        <f>ROUND(E72*F72,2)</f>
        <v>0</v>
      </c>
      <c r="H72" s="236"/>
      <c r="I72" s="235">
        <f>ROUND(E72*H72,2)</f>
        <v>0</v>
      </c>
      <c r="J72" s="236"/>
      <c r="K72" s="235">
        <f>ROUND(E72*J72,2)</f>
        <v>0</v>
      </c>
      <c r="L72" s="235">
        <v>21</v>
      </c>
      <c r="M72" s="235">
        <f>G72*(1+L72/100)</f>
        <v>0</v>
      </c>
      <c r="N72" s="234">
        <v>4.0000000000000002E-4</v>
      </c>
      <c r="O72" s="234">
        <f>ROUND(E72*N72,2)</f>
        <v>0</v>
      </c>
      <c r="P72" s="234">
        <v>0</v>
      </c>
      <c r="Q72" s="234">
        <f>ROUND(E72*P72,2)</f>
        <v>0</v>
      </c>
      <c r="R72" s="235" t="s">
        <v>170</v>
      </c>
      <c r="S72" s="235" t="s">
        <v>106</v>
      </c>
      <c r="T72" s="235" t="s">
        <v>107</v>
      </c>
      <c r="U72" s="235">
        <v>0</v>
      </c>
      <c r="V72" s="235">
        <f>ROUND(E72*U72,2)</f>
        <v>0</v>
      </c>
      <c r="W72" s="235"/>
      <c r="X72" s="235" t="s">
        <v>165</v>
      </c>
      <c r="Y72" s="235" t="s">
        <v>109</v>
      </c>
      <c r="Z72" s="214"/>
      <c r="AA72" s="214"/>
      <c r="AB72" s="214"/>
      <c r="AC72" s="214"/>
      <c r="AD72" s="214"/>
      <c r="AE72" s="214"/>
      <c r="AF72" s="214"/>
      <c r="AG72" s="214" t="s">
        <v>166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ht="22.5" outlineLevel="1" x14ac:dyDescent="0.2">
      <c r="A73" s="252">
        <v>14</v>
      </c>
      <c r="B73" s="253" t="s">
        <v>171</v>
      </c>
      <c r="C73" s="266" t="s">
        <v>172</v>
      </c>
      <c r="D73" s="254" t="s">
        <v>105</v>
      </c>
      <c r="E73" s="255">
        <v>745.49199999999996</v>
      </c>
      <c r="F73" s="256"/>
      <c r="G73" s="257">
        <f>ROUND(E73*F73,2)</f>
        <v>0</v>
      </c>
      <c r="H73" s="236"/>
      <c r="I73" s="235">
        <f>ROUND(E73*H73,2)</f>
        <v>0</v>
      </c>
      <c r="J73" s="236"/>
      <c r="K73" s="235">
        <f>ROUND(E73*J73,2)</f>
        <v>0</v>
      </c>
      <c r="L73" s="235">
        <v>21</v>
      </c>
      <c r="M73" s="235">
        <f>G73*(1+L73/100)</f>
        <v>0</v>
      </c>
      <c r="N73" s="234">
        <v>1.8500000000000001E-3</v>
      </c>
      <c r="O73" s="234">
        <f>ROUND(E73*N73,2)</f>
        <v>1.38</v>
      </c>
      <c r="P73" s="234">
        <v>0</v>
      </c>
      <c r="Q73" s="234">
        <f>ROUND(E73*P73,2)</f>
        <v>0</v>
      </c>
      <c r="R73" s="235" t="s">
        <v>170</v>
      </c>
      <c r="S73" s="235" t="s">
        <v>106</v>
      </c>
      <c r="T73" s="235" t="s">
        <v>106</v>
      </c>
      <c r="U73" s="235">
        <v>0</v>
      </c>
      <c r="V73" s="235">
        <f>ROUND(E73*U73,2)</f>
        <v>0</v>
      </c>
      <c r="W73" s="235"/>
      <c r="X73" s="235" t="s">
        <v>165</v>
      </c>
      <c r="Y73" s="235" t="s">
        <v>109</v>
      </c>
      <c r="Z73" s="214"/>
      <c r="AA73" s="214"/>
      <c r="AB73" s="214"/>
      <c r="AC73" s="214"/>
      <c r="AD73" s="214"/>
      <c r="AE73" s="214"/>
      <c r="AF73" s="214"/>
      <c r="AG73" s="214" t="s">
        <v>166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2" x14ac:dyDescent="0.2">
      <c r="A74" s="231"/>
      <c r="B74" s="232"/>
      <c r="C74" s="267" t="s">
        <v>111</v>
      </c>
      <c r="D74" s="237"/>
      <c r="E74" s="238">
        <v>532</v>
      </c>
      <c r="F74" s="235"/>
      <c r="G74" s="235"/>
      <c r="H74" s="235"/>
      <c r="I74" s="235"/>
      <c r="J74" s="235"/>
      <c r="K74" s="235"/>
      <c r="L74" s="235"/>
      <c r="M74" s="235"/>
      <c r="N74" s="234"/>
      <c r="O74" s="234"/>
      <c r="P74" s="234"/>
      <c r="Q74" s="234"/>
      <c r="R74" s="235"/>
      <c r="S74" s="235"/>
      <c r="T74" s="235"/>
      <c r="U74" s="235"/>
      <c r="V74" s="235"/>
      <c r="W74" s="235"/>
      <c r="X74" s="235"/>
      <c r="Y74" s="235"/>
      <c r="Z74" s="214"/>
      <c r="AA74" s="214"/>
      <c r="AB74" s="214"/>
      <c r="AC74" s="214"/>
      <c r="AD74" s="214"/>
      <c r="AE74" s="214"/>
      <c r="AF74" s="214"/>
      <c r="AG74" s="214" t="s">
        <v>112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">
      <c r="A75" s="231"/>
      <c r="B75" s="232"/>
      <c r="C75" s="270" t="s">
        <v>173</v>
      </c>
      <c r="D75" s="241"/>
      <c r="E75" s="242">
        <v>79.8</v>
      </c>
      <c r="F75" s="235"/>
      <c r="G75" s="235"/>
      <c r="H75" s="235"/>
      <c r="I75" s="235"/>
      <c r="J75" s="235"/>
      <c r="K75" s="235"/>
      <c r="L75" s="235"/>
      <c r="M75" s="235"/>
      <c r="N75" s="234"/>
      <c r="O75" s="234"/>
      <c r="P75" s="234"/>
      <c r="Q75" s="234"/>
      <c r="R75" s="235"/>
      <c r="S75" s="235"/>
      <c r="T75" s="235"/>
      <c r="U75" s="235"/>
      <c r="V75" s="235"/>
      <c r="W75" s="235"/>
      <c r="X75" s="235"/>
      <c r="Y75" s="235"/>
      <c r="Z75" s="214"/>
      <c r="AA75" s="214"/>
      <c r="AB75" s="214"/>
      <c r="AC75" s="214"/>
      <c r="AD75" s="214"/>
      <c r="AE75" s="214"/>
      <c r="AF75" s="214"/>
      <c r="AG75" s="214" t="s">
        <v>112</v>
      </c>
      <c r="AH75" s="214">
        <v>4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 x14ac:dyDescent="0.2">
      <c r="A76" s="231"/>
      <c r="B76" s="232"/>
      <c r="C76" s="268" t="s">
        <v>113</v>
      </c>
      <c r="D76" s="239"/>
      <c r="E76" s="240">
        <v>611.79999999999995</v>
      </c>
      <c r="F76" s="235"/>
      <c r="G76" s="235"/>
      <c r="H76" s="235"/>
      <c r="I76" s="235"/>
      <c r="J76" s="235"/>
      <c r="K76" s="235"/>
      <c r="L76" s="235"/>
      <c r="M76" s="235"/>
      <c r="N76" s="234"/>
      <c r="O76" s="234"/>
      <c r="P76" s="234"/>
      <c r="Q76" s="234"/>
      <c r="R76" s="235"/>
      <c r="S76" s="235"/>
      <c r="T76" s="235"/>
      <c r="U76" s="235"/>
      <c r="V76" s="235"/>
      <c r="W76" s="235"/>
      <c r="X76" s="235"/>
      <c r="Y76" s="235"/>
      <c r="Z76" s="214"/>
      <c r="AA76" s="214"/>
      <c r="AB76" s="214"/>
      <c r="AC76" s="214"/>
      <c r="AD76" s="214"/>
      <c r="AE76" s="214"/>
      <c r="AF76" s="214"/>
      <c r="AG76" s="214" t="s">
        <v>112</v>
      </c>
      <c r="AH76" s="214">
        <v>1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3" x14ac:dyDescent="0.2">
      <c r="A77" s="231"/>
      <c r="B77" s="232"/>
      <c r="C77" s="267" t="s">
        <v>114</v>
      </c>
      <c r="D77" s="237"/>
      <c r="E77" s="238"/>
      <c r="F77" s="235"/>
      <c r="G77" s="235"/>
      <c r="H77" s="235"/>
      <c r="I77" s="235"/>
      <c r="J77" s="235"/>
      <c r="K77" s="235"/>
      <c r="L77" s="235"/>
      <c r="M77" s="235"/>
      <c r="N77" s="234"/>
      <c r="O77" s="234"/>
      <c r="P77" s="234"/>
      <c r="Q77" s="234"/>
      <c r="R77" s="235"/>
      <c r="S77" s="235"/>
      <c r="T77" s="235"/>
      <c r="U77" s="235"/>
      <c r="V77" s="235"/>
      <c r="W77" s="235"/>
      <c r="X77" s="235"/>
      <c r="Y77" s="235"/>
      <c r="Z77" s="214"/>
      <c r="AA77" s="214"/>
      <c r="AB77" s="214"/>
      <c r="AC77" s="214"/>
      <c r="AD77" s="214"/>
      <c r="AE77" s="214"/>
      <c r="AF77" s="214"/>
      <c r="AG77" s="214" t="s">
        <v>112</v>
      </c>
      <c r="AH77" s="214">
        <v>0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 x14ac:dyDescent="0.2">
      <c r="A78" s="231"/>
      <c r="B78" s="232"/>
      <c r="C78" s="267" t="s">
        <v>115</v>
      </c>
      <c r="D78" s="237"/>
      <c r="E78" s="238">
        <v>99.56</v>
      </c>
      <c r="F78" s="235"/>
      <c r="G78" s="235"/>
      <c r="H78" s="235"/>
      <c r="I78" s="235"/>
      <c r="J78" s="235"/>
      <c r="K78" s="235"/>
      <c r="L78" s="235"/>
      <c r="M78" s="235"/>
      <c r="N78" s="234"/>
      <c r="O78" s="234"/>
      <c r="P78" s="234"/>
      <c r="Q78" s="234"/>
      <c r="R78" s="235"/>
      <c r="S78" s="235"/>
      <c r="T78" s="235"/>
      <c r="U78" s="235"/>
      <c r="V78" s="235"/>
      <c r="W78" s="235"/>
      <c r="X78" s="235"/>
      <c r="Y78" s="235"/>
      <c r="Z78" s="214"/>
      <c r="AA78" s="214"/>
      <c r="AB78" s="214"/>
      <c r="AC78" s="214"/>
      <c r="AD78" s="214"/>
      <c r="AE78" s="214"/>
      <c r="AF78" s="214"/>
      <c r="AG78" s="214" t="s">
        <v>112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3" x14ac:dyDescent="0.2">
      <c r="A79" s="231"/>
      <c r="B79" s="232"/>
      <c r="C79" s="267" t="s">
        <v>116</v>
      </c>
      <c r="D79" s="237"/>
      <c r="E79" s="238">
        <v>3.3</v>
      </c>
      <c r="F79" s="235"/>
      <c r="G79" s="235"/>
      <c r="H79" s="235"/>
      <c r="I79" s="235"/>
      <c r="J79" s="235"/>
      <c r="K79" s="235"/>
      <c r="L79" s="235"/>
      <c r="M79" s="235"/>
      <c r="N79" s="234"/>
      <c r="O79" s="234"/>
      <c r="P79" s="234"/>
      <c r="Q79" s="234"/>
      <c r="R79" s="235"/>
      <c r="S79" s="235"/>
      <c r="T79" s="235"/>
      <c r="U79" s="235"/>
      <c r="V79" s="235"/>
      <c r="W79" s="235"/>
      <c r="X79" s="235"/>
      <c r="Y79" s="235"/>
      <c r="Z79" s="214"/>
      <c r="AA79" s="214"/>
      <c r="AB79" s="214"/>
      <c r="AC79" s="214"/>
      <c r="AD79" s="214"/>
      <c r="AE79" s="214"/>
      <c r="AF79" s="214"/>
      <c r="AG79" s="214" t="s">
        <v>112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3" x14ac:dyDescent="0.2">
      <c r="A80" s="231"/>
      <c r="B80" s="232"/>
      <c r="C80" s="267" t="s">
        <v>117</v>
      </c>
      <c r="D80" s="237"/>
      <c r="E80" s="238">
        <v>2.64</v>
      </c>
      <c r="F80" s="235"/>
      <c r="G80" s="235"/>
      <c r="H80" s="235"/>
      <c r="I80" s="235"/>
      <c r="J80" s="235"/>
      <c r="K80" s="235"/>
      <c r="L80" s="235"/>
      <c r="M80" s="235"/>
      <c r="N80" s="234"/>
      <c r="O80" s="234"/>
      <c r="P80" s="234"/>
      <c r="Q80" s="234"/>
      <c r="R80" s="235"/>
      <c r="S80" s="235"/>
      <c r="T80" s="235"/>
      <c r="U80" s="235"/>
      <c r="V80" s="235"/>
      <c r="W80" s="235"/>
      <c r="X80" s="235"/>
      <c r="Y80" s="235"/>
      <c r="Z80" s="214"/>
      <c r="AA80" s="214"/>
      <c r="AB80" s="214"/>
      <c r="AC80" s="214"/>
      <c r="AD80" s="214"/>
      <c r="AE80" s="214"/>
      <c r="AF80" s="214"/>
      <c r="AG80" s="214" t="s">
        <v>112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3" x14ac:dyDescent="0.2">
      <c r="A81" s="231"/>
      <c r="B81" s="232"/>
      <c r="C81" s="267" t="s">
        <v>118</v>
      </c>
      <c r="D81" s="237"/>
      <c r="E81" s="238">
        <v>1.44</v>
      </c>
      <c r="F81" s="235"/>
      <c r="G81" s="235"/>
      <c r="H81" s="235"/>
      <c r="I81" s="235"/>
      <c r="J81" s="235"/>
      <c r="K81" s="235"/>
      <c r="L81" s="235"/>
      <c r="M81" s="235"/>
      <c r="N81" s="234"/>
      <c r="O81" s="234"/>
      <c r="P81" s="234"/>
      <c r="Q81" s="234"/>
      <c r="R81" s="235"/>
      <c r="S81" s="235"/>
      <c r="T81" s="235"/>
      <c r="U81" s="235"/>
      <c r="V81" s="235"/>
      <c r="W81" s="235"/>
      <c r="X81" s="235"/>
      <c r="Y81" s="235"/>
      <c r="Z81" s="214"/>
      <c r="AA81" s="214"/>
      <c r="AB81" s="214"/>
      <c r="AC81" s="214"/>
      <c r="AD81" s="214"/>
      <c r="AE81" s="214"/>
      <c r="AF81" s="214"/>
      <c r="AG81" s="214" t="s">
        <v>112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 x14ac:dyDescent="0.2">
      <c r="A82" s="231"/>
      <c r="B82" s="232"/>
      <c r="C82" s="267" t="s">
        <v>119</v>
      </c>
      <c r="D82" s="237"/>
      <c r="E82" s="238">
        <v>1.62</v>
      </c>
      <c r="F82" s="235"/>
      <c r="G82" s="235"/>
      <c r="H82" s="235"/>
      <c r="I82" s="235"/>
      <c r="J82" s="235"/>
      <c r="K82" s="235"/>
      <c r="L82" s="235"/>
      <c r="M82" s="235"/>
      <c r="N82" s="234"/>
      <c r="O82" s="234"/>
      <c r="P82" s="234"/>
      <c r="Q82" s="234"/>
      <c r="R82" s="235"/>
      <c r="S82" s="235"/>
      <c r="T82" s="235"/>
      <c r="U82" s="235"/>
      <c r="V82" s="235"/>
      <c r="W82" s="235"/>
      <c r="X82" s="235"/>
      <c r="Y82" s="235"/>
      <c r="Z82" s="214"/>
      <c r="AA82" s="214"/>
      <c r="AB82" s="214"/>
      <c r="AC82" s="214"/>
      <c r="AD82" s="214"/>
      <c r="AE82" s="214"/>
      <c r="AF82" s="214"/>
      <c r="AG82" s="214" t="s">
        <v>112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 x14ac:dyDescent="0.2">
      <c r="A83" s="231"/>
      <c r="B83" s="232"/>
      <c r="C83" s="267" t="s">
        <v>120</v>
      </c>
      <c r="D83" s="237"/>
      <c r="E83" s="238">
        <v>0.51</v>
      </c>
      <c r="F83" s="235"/>
      <c r="G83" s="235"/>
      <c r="H83" s="235"/>
      <c r="I83" s="235"/>
      <c r="J83" s="235"/>
      <c r="K83" s="235"/>
      <c r="L83" s="235"/>
      <c r="M83" s="235"/>
      <c r="N83" s="234"/>
      <c r="O83" s="234"/>
      <c r="P83" s="234"/>
      <c r="Q83" s="234"/>
      <c r="R83" s="235"/>
      <c r="S83" s="235"/>
      <c r="T83" s="235"/>
      <c r="U83" s="235"/>
      <c r="V83" s="235"/>
      <c r="W83" s="235"/>
      <c r="X83" s="235"/>
      <c r="Y83" s="235"/>
      <c r="Z83" s="214"/>
      <c r="AA83" s="214"/>
      <c r="AB83" s="214"/>
      <c r="AC83" s="214"/>
      <c r="AD83" s="214"/>
      <c r="AE83" s="214"/>
      <c r="AF83" s="214"/>
      <c r="AG83" s="214" t="s">
        <v>112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3" x14ac:dyDescent="0.2">
      <c r="A84" s="231"/>
      <c r="B84" s="232"/>
      <c r="C84" s="267" t="s">
        <v>121</v>
      </c>
      <c r="D84" s="237"/>
      <c r="E84" s="238">
        <v>1.2</v>
      </c>
      <c r="F84" s="235"/>
      <c r="G84" s="235"/>
      <c r="H84" s="235"/>
      <c r="I84" s="235"/>
      <c r="J84" s="235"/>
      <c r="K84" s="235"/>
      <c r="L84" s="235"/>
      <c r="M84" s="235"/>
      <c r="N84" s="234"/>
      <c r="O84" s="234"/>
      <c r="P84" s="234"/>
      <c r="Q84" s="234"/>
      <c r="R84" s="235"/>
      <c r="S84" s="235"/>
      <c r="T84" s="235"/>
      <c r="U84" s="235"/>
      <c r="V84" s="235"/>
      <c r="W84" s="235"/>
      <c r="X84" s="235"/>
      <c r="Y84" s="235"/>
      <c r="Z84" s="214"/>
      <c r="AA84" s="214"/>
      <c r="AB84" s="214"/>
      <c r="AC84" s="214"/>
      <c r="AD84" s="214"/>
      <c r="AE84" s="214"/>
      <c r="AF84" s="214"/>
      <c r="AG84" s="214" t="s">
        <v>112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 x14ac:dyDescent="0.2">
      <c r="A85" s="231"/>
      <c r="B85" s="232"/>
      <c r="C85" s="267" t="s">
        <v>122</v>
      </c>
      <c r="D85" s="237"/>
      <c r="E85" s="238">
        <v>1.1399999999999999</v>
      </c>
      <c r="F85" s="235"/>
      <c r="G85" s="235"/>
      <c r="H85" s="235"/>
      <c r="I85" s="235"/>
      <c r="J85" s="235"/>
      <c r="K85" s="235"/>
      <c r="L85" s="235"/>
      <c r="M85" s="235"/>
      <c r="N85" s="234"/>
      <c r="O85" s="234"/>
      <c r="P85" s="234"/>
      <c r="Q85" s="234"/>
      <c r="R85" s="235"/>
      <c r="S85" s="235"/>
      <c r="T85" s="235"/>
      <c r="U85" s="235"/>
      <c r="V85" s="235"/>
      <c r="W85" s="235"/>
      <c r="X85" s="235"/>
      <c r="Y85" s="235"/>
      <c r="Z85" s="214"/>
      <c r="AA85" s="214"/>
      <c r="AB85" s="214"/>
      <c r="AC85" s="214"/>
      <c r="AD85" s="214"/>
      <c r="AE85" s="214"/>
      <c r="AF85" s="214"/>
      <c r="AG85" s="214" t="s">
        <v>112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 x14ac:dyDescent="0.2">
      <c r="A86" s="231"/>
      <c r="B86" s="232"/>
      <c r="C86" s="270" t="s">
        <v>174</v>
      </c>
      <c r="D86" s="241"/>
      <c r="E86" s="242">
        <v>22.282</v>
      </c>
      <c r="F86" s="235"/>
      <c r="G86" s="235"/>
      <c r="H86" s="235"/>
      <c r="I86" s="235"/>
      <c r="J86" s="235"/>
      <c r="K86" s="235"/>
      <c r="L86" s="235"/>
      <c r="M86" s="235"/>
      <c r="N86" s="234"/>
      <c r="O86" s="234"/>
      <c r="P86" s="234"/>
      <c r="Q86" s="234"/>
      <c r="R86" s="235"/>
      <c r="S86" s="235"/>
      <c r="T86" s="235"/>
      <c r="U86" s="235"/>
      <c r="V86" s="235"/>
      <c r="W86" s="235"/>
      <c r="X86" s="235"/>
      <c r="Y86" s="235"/>
      <c r="Z86" s="214"/>
      <c r="AA86" s="214"/>
      <c r="AB86" s="214"/>
      <c r="AC86" s="214"/>
      <c r="AD86" s="214"/>
      <c r="AE86" s="214"/>
      <c r="AF86" s="214"/>
      <c r="AG86" s="214" t="s">
        <v>112</v>
      </c>
      <c r="AH86" s="214">
        <v>4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 x14ac:dyDescent="0.2">
      <c r="A87" s="231"/>
      <c r="B87" s="232"/>
      <c r="C87" s="268" t="s">
        <v>113</v>
      </c>
      <c r="D87" s="239"/>
      <c r="E87" s="240">
        <v>133.69200000000001</v>
      </c>
      <c r="F87" s="235"/>
      <c r="G87" s="235"/>
      <c r="H87" s="235"/>
      <c r="I87" s="235"/>
      <c r="J87" s="235"/>
      <c r="K87" s="235"/>
      <c r="L87" s="235"/>
      <c r="M87" s="235"/>
      <c r="N87" s="234"/>
      <c r="O87" s="234"/>
      <c r="P87" s="234"/>
      <c r="Q87" s="234"/>
      <c r="R87" s="235"/>
      <c r="S87" s="235"/>
      <c r="T87" s="235"/>
      <c r="U87" s="235"/>
      <c r="V87" s="235"/>
      <c r="W87" s="235"/>
      <c r="X87" s="235"/>
      <c r="Y87" s="235"/>
      <c r="Z87" s="214"/>
      <c r="AA87" s="214"/>
      <c r="AB87" s="214"/>
      <c r="AC87" s="214"/>
      <c r="AD87" s="214"/>
      <c r="AE87" s="214"/>
      <c r="AF87" s="214"/>
      <c r="AG87" s="214" t="s">
        <v>112</v>
      </c>
      <c r="AH87" s="214">
        <v>1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">
      <c r="A88" s="252">
        <v>15</v>
      </c>
      <c r="B88" s="253" t="s">
        <v>175</v>
      </c>
      <c r="C88" s="266" t="s">
        <v>176</v>
      </c>
      <c r="D88" s="254" t="s">
        <v>164</v>
      </c>
      <c r="E88" s="255">
        <v>3860.46</v>
      </c>
      <c r="F88" s="256"/>
      <c r="G88" s="257">
        <f>ROUND(E88*F88,2)</f>
        <v>0</v>
      </c>
      <c r="H88" s="236"/>
      <c r="I88" s="235">
        <f>ROUND(E88*H88,2)</f>
        <v>0</v>
      </c>
      <c r="J88" s="236"/>
      <c r="K88" s="235">
        <f>ROUND(E88*J88,2)</f>
        <v>0</v>
      </c>
      <c r="L88" s="235">
        <v>21</v>
      </c>
      <c r="M88" s="235">
        <f>G88*(1+L88/100)</f>
        <v>0</v>
      </c>
      <c r="N88" s="234">
        <v>0</v>
      </c>
      <c r="O88" s="234">
        <f>ROUND(E88*N88,2)</f>
        <v>0</v>
      </c>
      <c r="P88" s="234">
        <v>0</v>
      </c>
      <c r="Q88" s="234">
        <f>ROUND(E88*P88,2)</f>
        <v>0</v>
      </c>
      <c r="R88" s="235"/>
      <c r="S88" s="235" t="s">
        <v>150</v>
      </c>
      <c r="T88" s="235" t="s">
        <v>125</v>
      </c>
      <c r="U88" s="235">
        <v>0</v>
      </c>
      <c r="V88" s="235">
        <f>ROUND(E88*U88,2)</f>
        <v>0</v>
      </c>
      <c r="W88" s="235"/>
      <c r="X88" s="235" t="s">
        <v>165</v>
      </c>
      <c r="Y88" s="235" t="s">
        <v>109</v>
      </c>
      <c r="Z88" s="214"/>
      <c r="AA88" s="214"/>
      <c r="AB88" s="214"/>
      <c r="AC88" s="214"/>
      <c r="AD88" s="214"/>
      <c r="AE88" s="214"/>
      <c r="AF88" s="214"/>
      <c r="AG88" s="214" t="s">
        <v>166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2" x14ac:dyDescent="0.2">
      <c r="A89" s="231"/>
      <c r="B89" s="232"/>
      <c r="C89" s="267" t="s">
        <v>177</v>
      </c>
      <c r="D89" s="237"/>
      <c r="E89" s="238">
        <v>3860.46</v>
      </c>
      <c r="F89" s="235"/>
      <c r="G89" s="235"/>
      <c r="H89" s="235"/>
      <c r="I89" s="235"/>
      <c r="J89" s="235"/>
      <c r="K89" s="235"/>
      <c r="L89" s="235"/>
      <c r="M89" s="235"/>
      <c r="N89" s="234"/>
      <c r="O89" s="234"/>
      <c r="P89" s="234"/>
      <c r="Q89" s="234"/>
      <c r="R89" s="235"/>
      <c r="S89" s="235"/>
      <c r="T89" s="235"/>
      <c r="U89" s="235"/>
      <c r="V89" s="235"/>
      <c r="W89" s="235"/>
      <c r="X89" s="235"/>
      <c r="Y89" s="235"/>
      <c r="Z89" s="214"/>
      <c r="AA89" s="214"/>
      <c r="AB89" s="214"/>
      <c r="AC89" s="214"/>
      <c r="AD89" s="214"/>
      <c r="AE89" s="214"/>
      <c r="AF89" s="214"/>
      <c r="AG89" s="214" t="s">
        <v>112</v>
      </c>
      <c r="AH89" s="214">
        <v>5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1" x14ac:dyDescent="0.2">
      <c r="A90" s="252">
        <v>16</v>
      </c>
      <c r="B90" s="253" t="s">
        <v>178</v>
      </c>
      <c r="C90" s="266" t="s">
        <v>179</v>
      </c>
      <c r="D90" s="254" t="s">
        <v>105</v>
      </c>
      <c r="E90" s="255">
        <v>709.89599999999996</v>
      </c>
      <c r="F90" s="256"/>
      <c r="G90" s="257">
        <f>ROUND(E90*F90,2)</f>
        <v>0</v>
      </c>
      <c r="H90" s="236"/>
      <c r="I90" s="235">
        <f>ROUND(E90*H90,2)</f>
        <v>0</v>
      </c>
      <c r="J90" s="236"/>
      <c r="K90" s="235">
        <f>ROUND(E90*J90,2)</f>
        <v>0</v>
      </c>
      <c r="L90" s="235">
        <v>21</v>
      </c>
      <c r="M90" s="235">
        <f>G90*(1+L90/100)</f>
        <v>0</v>
      </c>
      <c r="N90" s="234">
        <v>1.2E-4</v>
      </c>
      <c r="O90" s="234">
        <f>ROUND(E90*N90,2)</f>
        <v>0.09</v>
      </c>
      <c r="P90" s="234">
        <v>0</v>
      </c>
      <c r="Q90" s="234">
        <f>ROUND(E90*P90,2)</f>
        <v>0</v>
      </c>
      <c r="R90" s="235" t="s">
        <v>170</v>
      </c>
      <c r="S90" s="235" t="s">
        <v>106</v>
      </c>
      <c r="T90" s="235" t="s">
        <v>107</v>
      </c>
      <c r="U90" s="235">
        <v>0</v>
      </c>
      <c r="V90" s="235">
        <f>ROUND(E90*U90,2)</f>
        <v>0</v>
      </c>
      <c r="W90" s="235"/>
      <c r="X90" s="235" t="s">
        <v>165</v>
      </c>
      <c r="Y90" s="235" t="s">
        <v>109</v>
      </c>
      <c r="Z90" s="214"/>
      <c r="AA90" s="214"/>
      <c r="AB90" s="214"/>
      <c r="AC90" s="214"/>
      <c r="AD90" s="214"/>
      <c r="AE90" s="214"/>
      <c r="AF90" s="214"/>
      <c r="AG90" s="214" t="s">
        <v>166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2" x14ac:dyDescent="0.2">
      <c r="A91" s="231"/>
      <c r="B91" s="232"/>
      <c r="C91" s="267" t="s">
        <v>180</v>
      </c>
      <c r="D91" s="237"/>
      <c r="E91" s="238">
        <v>645.36</v>
      </c>
      <c r="F91" s="235"/>
      <c r="G91" s="235"/>
      <c r="H91" s="235"/>
      <c r="I91" s="235"/>
      <c r="J91" s="235"/>
      <c r="K91" s="235"/>
      <c r="L91" s="235"/>
      <c r="M91" s="235"/>
      <c r="N91" s="234"/>
      <c r="O91" s="234"/>
      <c r="P91" s="234"/>
      <c r="Q91" s="234"/>
      <c r="R91" s="235"/>
      <c r="S91" s="235"/>
      <c r="T91" s="235"/>
      <c r="U91" s="235"/>
      <c r="V91" s="235"/>
      <c r="W91" s="235"/>
      <c r="X91" s="235"/>
      <c r="Y91" s="235"/>
      <c r="Z91" s="214"/>
      <c r="AA91" s="214"/>
      <c r="AB91" s="214"/>
      <c r="AC91" s="214"/>
      <c r="AD91" s="214"/>
      <c r="AE91" s="214"/>
      <c r="AF91" s="214"/>
      <c r="AG91" s="214" t="s">
        <v>112</v>
      </c>
      <c r="AH91" s="214">
        <v>5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3" x14ac:dyDescent="0.2">
      <c r="A92" s="231"/>
      <c r="B92" s="232"/>
      <c r="C92" s="270" t="s">
        <v>181</v>
      </c>
      <c r="D92" s="241"/>
      <c r="E92" s="242">
        <v>64.536000000000001</v>
      </c>
      <c r="F92" s="235"/>
      <c r="G92" s="235"/>
      <c r="H92" s="235"/>
      <c r="I92" s="235"/>
      <c r="J92" s="235"/>
      <c r="K92" s="235"/>
      <c r="L92" s="235"/>
      <c r="M92" s="235"/>
      <c r="N92" s="234"/>
      <c r="O92" s="234"/>
      <c r="P92" s="234"/>
      <c r="Q92" s="234"/>
      <c r="R92" s="235"/>
      <c r="S92" s="235"/>
      <c r="T92" s="235"/>
      <c r="U92" s="235"/>
      <c r="V92" s="235"/>
      <c r="W92" s="235"/>
      <c r="X92" s="235"/>
      <c r="Y92" s="235"/>
      <c r="Z92" s="214"/>
      <c r="AA92" s="214"/>
      <c r="AB92" s="214"/>
      <c r="AC92" s="214"/>
      <c r="AD92" s="214"/>
      <c r="AE92" s="214"/>
      <c r="AF92" s="214"/>
      <c r="AG92" s="214" t="s">
        <v>112</v>
      </c>
      <c r="AH92" s="214">
        <v>4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1" x14ac:dyDescent="0.2">
      <c r="A93" s="231">
        <v>17</v>
      </c>
      <c r="B93" s="232" t="s">
        <v>182</v>
      </c>
      <c r="C93" s="271" t="s">
        <v>183</v>
      </c>
      <c r="D93" s="233" t="s">
        <v>0</v>
      </c>
      <c r="E93" s="264"/>
      <c r="F93" s="236"/>
      <c r="G93" s="235">
        <f>ROUND(E93*F93,2)</f>
        <v>0</v>
      </c>
      <c r="H93" s="236"/>
      <c r="I93" s="235">
        <f>ROUND(E93*H93,2)</f>
        <v>0</v>
      </c>
      <c r="J93" s="236"/>
      <c r="K93" s="235">
        <f>ROUND(E93*J93,2)</f>
        <v>0</v>
      </c>
      <c r="L93" s="235">
        <v>21</v>
      </c>
      <c r="M93" s="235">
        <f>G93*(1+L93/100)</f>
        <v>0</v>
      </c>
      <c r="N93" s="234">
        <v>0</v>
      </c>
      <c r="O93" s="234">
        <f>ROUND(E93*N93,2)</f>
        <v>0</v>
      </c>
      <c r="P93" s="234">
        <v>0</v>
      </c>
      <c r="Q93" s="234">
        <f>ROUND(E93*P93,2)</f>
        <v>0</v>
      </c>
      <c r="R93" s="235"/>
      <c r="S93" s="235" t="s">
        <v>106</v>
      </c>
      <c r="T93" s="235" t="s">
        <v>107</v>
      </c>
      <c r="U93" s="235">
        <v>0</v>
      </c>
      <c r="V93" s="235">
        <f>ROUND(E93*U93,2)</f>
        <v>0</v>
      </c>
      <c r="W93" s="235"/>
      <c r="X93" s="235" t="s">
        <v>184</v>
      </c>
      <c r="Y93" s="235" t="s">
        <v>109</v>
      </c>
      <c r="Z93" s="214"/>
      <c r="AA93" s="214"/>
      <c r="AB93" s="214"/>
      <c r="AC93" s="214"/>
      <c r="AD93" s="214"/>
      <c r="AE93" s="214"/>
      <c r="AF93" s="214"/>
      <c r="AG93" s="214" t="s">
        <v>185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x14ac:dyDescent="0.2">
      <c r="A94" s="245" t="s">
        <v>101</v>
      </c>
      <c r="B94" s="246" t="s">
        <v>64</v>
      </c>
      <c r="C94" s="265" t="s">
        <v>65</v>
      </c>
      <c r="D94" s="247"/>
      <c r="E94" s="248"/>
      <c r="F94" s="249"/>
      <c r="G94" s="250">
        <f>SUMIF(AG95:AG103,"&lt;&gt;NOR",G95:G103)</f>
        <v>0</v>
      </c>
      <c r="H94" s="244"/>
      <c r="I94" s="244">
        <f>SUM(I95:I103)</f>
        <v>0</v>
      </c>
      <c r="J94" s="244"/>
      <c r="K94" s="244">
        <f>SUM(K95:K103)</f>
        <v>0</v>
      </c>
      <c r="L94" s="244"/>
      <c r="M94" s="244">
        <f>SUM(M95:M103)</f>
        <v>0</v>
      </c>
      <c r="N94" s="243"/>
      <c r="O94" s="243">
        <f>SUM(O95:O103)</f>
        <v>2.63</v>
      </c>
      <c r="P94" s="243"/>
      <c r="Q94" s="243">
        <f>SUM(Q95:Q103)</f>
        <v>1.33</v>
      </c>
      <c r="R94" s="244"/>
      <c r="S94" s="244"/>
      <c r="T94" s="244"/>
      <c r="U94" s="244"/>
      <c r="V94" s="244">
        <f>SUM(V95:V103)</f>
        <v>164.39</v>
      </c>
      <c r="W94" s="244"/>
      <c r="X94" s="244"/>
      <c r="Y94" s="244"/>
      <c r="AG94" t="s">
        <v>102</v>
      </c>
    </row>
    <row r="95" spans="1:60" ht="22.5" outlineLevel="1" x14ac:dyDescent="0.2">
      <c r="A95" s="258">
        <v>18</v>
      </c>
      <c r="B95" s="259" t="s">
        <v>186</v>
      </c>
      <c r="C95" s="269" t="s">
        <v>187</v>
      </c>
      <c r="D95" s="260" t="s">
        <v>105</v>
      </c>
      <c r="E95" s="261">
        <v>266</v>
      </c>
      <c r="F95" s="262"/>
      <c r="G95" s="263">
        <f>ROUND(E95*F95,2)</f>
        <v>0</v>
      </c>
      <c r="H95" s="236"/>
      <c r="I95" s="235">
        <f>ROUND(E95*H95,2)</f>
        <v>0</v>
      </c>
      <c r="J95" s="236"/>
      <c r="K95" s="235">
        <f>ROUND(E95*J95,2)</f>
        <v>0</v>
      </c>
      <c r="L95" s="235">
        <v>21</v>
      </c>
      <c r="M95" s="235">
        <f>G95*(1+L95/100)</f>
        <v>0</v>
      </c>
      <c r="N95" s="234">
        <v>0</v>
      </c>
      <c r="O95" s="234">
        <f>ROUND(E95*N95,2)</f>
        <v>0</v>
      </c>
      <c r="P95" s="234">
        <v>5.0000000000000001E-3</v>
      </c>
      <c r="Q95" s="234">
        <f>ROUND(E95*P95,2)</f>
        <v>1.33</v>
      </c>
      <c r="R95" s="235"/>
      <c r="S95" s="235" t="s">
        <v>106</v>
      </c>
      <c r="T95" s="235" t="s">
        <v>107</v>
      </c>
      <c r="U95" s="235">
        <v>6.8000000000000005E-2</v>
      </c>
      <c r="V95" s="235">
        <f>ROUND(E95*U95,2)</f>
        <v>18.09</v>
      </c>
      <c r="W95" s="235"/>
      <c r="X95" s="235" t="s">
        <v>108</v>
      </c>
      <c r="Y95" s="235" t="s">
        <v>109</v>
      </c>
      <c r="Z95" s="214"/>
      <c r="AA95" s="214"/>
      <c r="AB95" s="214"/>
      <c r="AC95" s="214"/>
      <c r="AD95" s="214"/>
      <c r="AE95" s="214"/>
      <c r="AF95" s="214"/>
      <c r="AG95" s="214" t="s">
        <v>110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ht="22.5" outlineLevel="1" x14ac:dyDescent="0.2">
      <c r="A96" s="252">
        <v>19</v>
      </c>
      <c r="B96" s="253" t="s">
        <v>188</v>
      </c>
      <c r="C96" s="266" t="s">
        <v>189</v>
      </c>
      <c r="D96" s="254" t="s">
        <v>105</v>
      </c>
      <c r="E96" s="255">
        <v>532</v>
      </c>
      <c r="F96" s="256"/>
      <c r="G96" s="257">
        <f>ROUND(E96*F96,2)</f>
        <v>0</v>
      </c>
      <c r="H96" s="236"/>
      <c r="I96" s="235">
        <f>ROUND(E96*H96,2)</f>
        <v>0</v>
      </c>
      <c r="J96" s="236"/>
      <c r="K96" s="235">
        <f>ROUND(E96*J96,2)</f>
        <v>0</v>
      </c>
      <c r="L96" s="235">
        <v>21</v>
      </c>
      <c r="M96" s="235">
        <f>G96*(1+L96/100)</f>
        <v>0</v>
      </c>
      <c r="N96" s="234">
        <v>0</v>
      </c>
      <c r="O96" s="234">
        <f>ROUND(E96*N96,2)</f>
        <v>0</v>
      </c>
      <c r="P96" s="234">
        <v>0</v>
      </c>
      <c r="Q96" s="234">
        <f>ROUND(E96*P96,2)</f>
        <v>0</v>
      </c>
      <c r="R96" s="235"/>
      <c r="S96" s="235" t="s">
        <v>106</v>
      </c>
      <c r="T96" s="235" t="s">
        <v>107</v>
      </c>
      <c r="U96" s="235">
        <v>7.0000000000000007E-2</v>
      </c>
      <c r="V96" s="235">
        <f>ROUND(E96*U96,2)</f>
        <v>37.24</v>
      </c>
      <c r="W96" s="235"/>
      <c r="X96" s="235" t="s">
        <v>108</v>
      </c>
      <c r="Y96" s="235" t="s">
        <v>109</v>
      </c>
      <c r="Z96" s="214"/>
      <c r="AA96" s="214"/>
      <c r="AB96" s="214"/>
      <c r="AC96" s="214"/>
      <c r="AD96" s="214"/>
      <c r="AE96" s="214"/>
      <c r="AF96" s="214"/>
      <c r="AG96" s="214" t="s">
        <v>110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2" x14ac:dyDescent="0.2">
      <c r="A97" s="231"/>
      <c r="B97" s="232"/>
      <c r="C97" s="267" t="s">
        <v>111</v>
      </c>
      <c r="D97" s="237"/>
      <c r="E97" s="238">
        <v>532</v>
      </c>
      <c r="F97" s="235"/>
      <c r="G97" s="235"/>
      <c r="H97" s="235"/>
      <c r="I97" s="235"/>
      <c r="J97" s="235"/>
      <c r="K97" s="235"/>
      <c r="L97" s="235"/>
      <c r="M97" s="235"/>
      <c r="N97" s="234"/>
      <c r="O97" s="234"/>
      <c r="P97" s="234"/>
      <c r="Q97" s="234"/>
      <c r="R97" s="235"/>
      <c r="S97" s="235"/>
      <c r="T97" s="235"/>
      <c r="U97" s="235"/>
      <c r="V97" s="235"/>
      <c r="W97" s="235"/>
      <c r="X97" s="235"/>
      <c r="Y97" s="235"/>
      <c r="Z97" s="214"/>
      <c r="AA97" s="214"/>
      <c r="AB97" s="214"/>
      <c r="AC97" s="214"/>
      <c r="AD97" s="214"/>
      <c r="AE97" s="214"/>
      <c r="AF97" s="214"/>
      <c r="AG97" s="214" t="s">
        <v>112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ht="22.5" outlineLevel="1" x14ac:dyDescent="0.2">
      <c r="A98" s="258">
        <v>20</v>
      </c>
      <c r="B98" s="259" t="s">
        <v>190</v>
      </c>
      <c r="C98" s="269" t="s">
        <v>191</v>
      </c>
      <c r="D98" s="260" t="s">
        <v>105</v>
      </c>
      <c r="E98" s="261">
        <v>266</v>
      </c>
      <c r="F98" s="262"/>
      <c r="G98" s="263">
        <f>ROUND(E98*F98,2)</f>
        <v>0</v>
      </c>
      <c r="H98" s="236"/>
      <c r="I98" s="235">
        <f>ROUND(E98*H98,2)</f>
        <v>0</v>
      </c>
      <c r="J98" s="236"/>
      <c r="K98" s="235">
        <f>ROUND(E98*J98,2)</f>
        <v>0</v>
      </c>
      <c r="L98" s="235">
        <v>21</v>
      </c>
      <c r="M98" s="235">
        <f>G98*(1+L98/100)</f>
        <v>0</v>
      </c>
      <c r="N98" s="234">
        <v>1.7000000000000001E-4</v>
      </c>
      <c r="O98" s="234">
        <f>ROUND(E98*N98,2)</f>
        <v>0.05</v>
      </c>
      <c r="P98" s="234">
        <v>0</v>
      </c>
      <c r="Q98" s="234">
        <f>ROUND(E98*P98,2)</f>
        <v>0</v>
      </c>
      <c r="R98" s="235"/>
      <c r="S98" s="235" t="s">
        <v>106</v>
      </c>
      <c r="T98" s="235" t="s">
        <v>107</v>
      </c>
      <c r="U98" s="235">
        <v>0.41</v>
      </c>
      <c r="V98" s="235">
        <f>ROUND(E98*U98,2)</f>
        <v>109.06</v>
      </c>
      <c r="W98" s="235"/>
      <c r="X98" s="235" t="s">
        <v>108</v>
      </c>
      <c r="Y98" s="235" t="s">
        <v>109</v>
      </c>
      <c r="Z98" s="214"/>
      <c r="AA98" s="214"/>
      <c r="AB98" s="214"/>
      <c r="AC98" s="214"/>
      <c r="AD98" s="214"/>
      <c r="AE98" s="214"/>
      <c r="AF98" s="214"/>
      <c r="AG98" s="214" t="s">
        <v>110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">
      <c r="A99" s="252">
        <v>21</v>
      </c>
      <c r="B99" s="253" t="s">
        <v>192</v>
      </c>
      <c r="C99" s="266" t="s">
        <v>193</v>
      </c>
      <c r="D99" s="254" t="s">
        <v>194</v>
      </c>
      <c r="E99" s="255">
        <v>59.690399999999997</v>
      </c>
      <c r="F99" s="256"/>
      <c r="G99" s="257">
        <f>ROUND(E99*F99,2)</f>
        <v>0</v>
      </c>
      <c r="H99" s="236"/>
      <c r="I99" s="235">
        <f>ROUND(E99*H99,2)</f>
        <v>0</v>
      </c>
      <c r="J99" s="236"/>
      <c r="K99" s="235">
        <f>ROUND(E99*J99,2)</f>
        <v>0</v>
      </c>
      <c r="L99" s="235">
        <v>21</v>
      </c>
      <c r="M99" s="235">
        <f>G99*(1+L99/100)</f>
        <v>0</v>
      </c>
      <c r="N99" s="234">
        <v>2.5000000000000001E-2</v>
      </c>
      <c r="O99" s="234">
        <f>ROUND(E99*N99,2)</f>
        <v>1.49</v>
      </c>
      <c r="P99" s="234">
        <v>0</v>
      </c>
      <c r="Q99" s="234">
        <f>ROUND(E99*P99,2)</f>
        <v>0</v>
      </c>
      <c r="R99" s="235" t="s">
        <v>170</v>
      </c>
      <c r="S99" s="235" t="s">
        <v>106</v>
      </c>
      <c r="T99" s="235" t="s">
        <v>107</v>
      </c>
      <c r="U99" s="235">
        <v>0</v>
      </c>
      <c r="V99" s="235">
        <f>ROUND(E99*U99,2)</f>
        <v>0</v>
      </c>
      <c r="W99" s="235"/>
      <c r="X99" s="235" t="s">
        <v>165</v>
      </c>
      <c r="Y99" s="235" t="s">
        <v>109</v>
      </c>
      <c r="Z99" s="214"/>
      <c r="AA99" s="214"/>
      <c r="AB99" s="214"/>
      <c r="AC99" s="214"/>
      <c r="AD99" s="214"/>
      <c r="AE99" s="214"/>
      <c r="AF99" s="214"/>
      <c r="AG99" s="214" t="s">
        <v>166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2" x14ac:dyDescent="0.2">
      <c r="A100" s="231"/>
      <c r="B100" s="232"/>
      <c r="C100" s="267" t="s">
        <v>195</v>
      </c>
      <c r="D100" s="237"/>
      <c r="E100" s="238">
        <v>59.690399999999997</v>
      </c>
      <c r="F100" s="235"/>
      <c r="G100" s="235"/>
      <c r="H100" s="235"/>
      <c r="I100" s="235"/>
      <c r="J100" s="235"/>
      <c r="K100" s="235"/>
      <c r="L100" s="235"/>
      <c r="M100" s="235"/>
      <c r="N100" s="234"/>
      <c r="O100" s="234"/>
      <c r="P100" s="234"/>
      <c r="Q100" s="234"/>
      <c r="R100" s="235"/>
      <c r="S100" s="235"/>
      <c r="T100" s="235"/>
      <c r="U100" s="235"/>
      <c r="V100" s="235"/>
      <c r="W100" s="235"/>
      <c r="X100" s="235"/>
      <c r="Y100" s="235"/>
      <c r="Z100" s="214"/>
      <c r="AA100" s="214"/>
      <c r="AB100" s="214"/>
      <c r="AC100" s="214"/>
      <c r="AD100" s="214"/>
      <c r="AE100" s="214"/>
      <c r="AF100" s="214"/>
      <c r="AG100" s="214" t="s">
        <v>112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1" x14ac:dyDescent="0.2">
      <c r="A101" s="252">
        <v>22</v>
      </c>
      <c r="B101" s="253" t="s">
        <v>196</v>
      </c>
      <c r="C101" s="266" t="s">
        <v>197</v>
      </c>
      <c r="D101" s="254" t="s">
        <v>194</v>
      </c>
      <c r="E101" s="255">
        <v>43.444659999999999</v>
      </c>
      <c r="F101" s="256"/>
      <c r="G101" s="257">
        <f>ROUND(E101*F101,2)</f>
        <v>0</v>
      </c>
      <c r="H101" s="236"/>
      <c r="I101" s="235">
        <f>ROUND(E101*H101,2)</f>
        <v>0</v>
      </c>
      <c r="J101" s="236"/>
      <c r="K101" s="235">
        <f>ROUND(E101*J101,2)</f>
        <v>0</v>
      </c>
      <c r="L101" s="235">
        <v>21</v>
      </c>
      <c r="M101" s="235">
        <f>G101*(1+L101/100)</f>
        <v>0</v>
      </c>
      <c r="N101" s="234">
        <v>2.5000000000000001E-2</v>
      </c>
      <c r="O101" s="234">
        <f>ROUND(E101*N101,2)</f>
        <v>1.0900000000000001</v>
      </c>
      <c r="P101" s="234">
        <v>0</v>
      </c>
      <c r="Q101" s="234">
        <f>ROUND(E101*P101,2)</f>
        <v>0</v>
      </c>
      <c r="R101" s="235" t="s">
        <v>170</v>
      </c>
      <c r="S101" s="235" t="s">
        <v>106</v>
      </c>
      <c r="T101" s="235" t="s">
        <v>107</v>
      </c>
      <c r="U101" s="235">
        <v>0</v>
      </c>
      <c r="V101" s="235">
        <f>ROUND(E101*U101,2)</f>
        <v>0</v>
      </c>
      <c r="W101" s="235"/>
      <c r="X101" s="235" t="s">
        <v>165</v>
      </c>
      <c r="Y101" s="235" t="s">
        <v>109</v>
      </c>
      <c r="Z101" s="214"/>
      <c r="AA101" s="214"/>
      <c r="AB101" s="214"/>
      <c r="AC101" s="214"/>
      <c r="AD101" s="214"/>
      <c r="AE101" s="214"/>
      <c r="AF101" s="214"/>
      <c r="AG101" s="214" t="s">
        <v>166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2" x14ac:dyDescent="0.2">
      <c r="A102" s="231"/>
      <c r="B102" s="232"/>
      <c r="C102" s="267" t="s">
        <v>198</v>
      </c>
      <c r="D102" s="237"/>
      <c r="E102" s="238">
        <v>43.444659999999999</v>
      </c>
      <c r="F102" s="235"/>
      <c r="G102" s="235"/>
      <c r="H102" s="235"/>
      <c r="I102" s="235"/>
      <c r="J102" s="235"/>
      <c r="K102" s="235"/>
      <c r="L102" s="235"/>
      <c r="M102" s="235"/>
      <c r="N102" s="234"/>
      <c r="O102" s="234"/>
      <c r="P102" s="234"/>
      <c r="Q102" s="234"/>
      <c r="R102" s="235"/>
      <c r="S102" s="235"/>
      <c r="T102" s="235"/>
      <c r="U102" s="235"/>
      <c r="V102" s="235"/>
      <c r="W102" s="235"/>
      <c r="X102" s="235"/>
      <c r="Y102" s="235"/>
      <c r="Z102" s="214"/>
      <c r="AA102" s="214"/>
      <c r="AB102" s="214"/>
      <c r="AC102" s="214"/>
      <c r="AD102" s="214"/>
      <c r="AE102" s="214"/>
      <c r="AF102" s="214"/>
      <c r="AG102" s="214" t="s">
        <v>112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1" x14ac:dyDescent="0.2">
      <c r="A103" s="231">
        <v>23</v>
      </c>
      <c r="B103" s="232" t="s">
        <v>199</v>
      </c>
      <c r="C103" s="271" t="s">
        <v>200</v>
      </c>
      <c r="D103" s="233" t="s">
        <v>0</v>
      </c>
      <c r="E103" s="264"/>
      <c r="F103" s="236"/>
      <c r="G103" s="235">
        <f>ROUND(E103*F103,2)</f>
        <v>0</v>
      </c>
      <c r="H103" s="236"/>
      <c r="I103" s="235">
        <f>ROUND(E103*H103,2)</f>
        <v>0</v>
      </c>
      <c r="J103" s="236"/>
      <c r="K103" s="235">
        <f>ROUND(E103*J103,2)</f>
        <v>0</v>
      </c>
      <c r="L103" s="235">
        <v>21</v>
      </c>
      <c r="M103" s="235">
        <f>G103*(1+L103/100)</f>
        <v>0</v>
      </c>
      <c r="N103" s="234">
        <v>0</v>
      </c>
      <c r="O103" s="234">
        <f>ROUND(E103*N103,2)</f>
        <v>0</v>
      </c>
      <c r="P103" s="234">
        <v>0</v>
      </c>
      <c r="Q103" s="234">
        <f>ROUND(E103*P103,2)</f>
        <v>0</v>
      </c>
      <c r="R103" s="235"/>
      <c r="S103" s="235" t="s">
        <v>106</v>
      </c>
      <c r="T103" s="235" t="s">
        <v>107</v>
      </c>
      <c r="U103" s="235">
        <v>0</v>
      </c>
      <c r="V103" s="235">
        <f>ROUND(E103*U103,2)</f>
        <v>0</v>
      </c>
      <c r="W103" s="235"/>
      <c r="X103" s="235" t="s">
        <v>184</v>
      </c>
      <c r="Y103" s="235" t="s">
        <v>109</v>
      </c>
      <c r="Z103" s="214"/>
      <c r="AA103" s="214"/>
      <c r="AB103" s="214"/>
      <c r="AC103" s="214"/>
      <c r="AD103" s="214"/>
      <c r="AE103" s="214"/>
      <c r="AF103" s="214"/>
      <c r="AG103" s="214" t="s">
        <v>185</v>
      </c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x14ac:dyDescent="0.2">
      <c r="A104" s="245" t="s">
        <v>101</v>
      </c>
      <c r="B104" s="246" t="s">
        <v>66</v>
      </c>
      <c r="C104" s="265" t="s">
        <v>67</v>
      </c>
      <c r="D104" s="247"/>
      <c r="E104" s="248"/>
      <c r="F104" s="249"/>
      <c r="G104" s="250">
        <f>SUMIF(AG105:AG106,"&lt;&gt;NOR",G105:G106)</f>
        <v>0</v>
      </c>
      <c r="H104" s="244"/>
      <c r="I104" s="244">
        <f>SUM(I105:I106)</f>
        <v>0</v>
      </c>
      <c r="J104" s="244"/>
      <c r="K104" s="244">
        <f>SUM(K105:K106)</f>
        <v>0</v>
      </c>
      <c r="L104" s="244"/>
      <c r="M104" s="244">
        <f>SUM(M105:M106)</f>
        <v>0</v>
      </c>
      <c r="N104" s="243"/>
      <c r="O104" s="243">
        <f>SUM(O105:O106)</f>
        <v>0</v>
      </c>
      <c r="P104" s="243"/>
      <c r="Q104" s="243">
        <f>SUM(Q105:Q106)</f>
        <v>0</v>
      </c>
      <c r="R104" s="244"/>
      <c r="S104" s="244"/>
      <c r="T104" s="244"/>
      <c r="U104" s="244"/>
      <c r="V104" s="244">
        <f>SUM(V105:V106)</f>
        <v>4</v>
      </c>
      <c r="W104" s="244"/>
      <c r="X104" s="244"/>
      <c r="Y104" s="244"/>
      <c r="AG104" t="s">
        <v>102</v>
      </c>
    </row>
    <row r="105" spans="1:60" outlineLevel="1" x14ac:dyDescent="0.2">
      <c r="A105" s="258">
        <v>24</v>
      </c>
      <c r="B105" s="259" t="s">
        <v>201</v>
      </c>
      <c r="C105" s="269" t="s">
        <v>202</v>
      </c>
      <c r="D105" s="260" t="s">
        <v>143</v>
      </c>
      <c r="E105" s="261">
        <v>2</v>
      </c>
      <c r="F105" s="262"/>
      <c r="G105" s="263">
        <f>ROUND(E105*F105,2)</f>
        <v>0</v>
      </c>
      <c r="H105" s="236"/>
      <c r="I105" s="235">
        <f>ROUND(E105*H105,2)</f>
        <v>0</v>
      </c>
      <c r="J105" s="236"/>
      <c r="K105" s="235">
        <f>ROUND(E105*J105,2)</f>
        <v>0</v>
      </c>
      <c r="L105" s="235">
        <v>21</v>
      </c>
      <c r="M105" s="235">
        <f>G105*(1+L105/100)</f>
        <v>0</v>
      </c>
      <c r="N105" s="234">
        <v>1.07E-3</v>
      </c>
      <c r="O105" s="234">
        <f>ROUND(E105*N105,2)</f>
        <v>0</v>
      </c>
      <c r="P105" s="234">
        <v>0</v>
      </c>
      <c r="Q105" s="234">
        <f>ROUND(E105*P105,2)</f>
        <v>0</v>
      </c>
      <c r="R105" s="235"/>
      <c r="S105" s="235" t="s">
        <v>150</v>
      </c>
      <c r="T105" s="235" t="s">
        <v>125</v>
      </c>
      <c r="U105" s="235">
        <v>1</v>
      </c>
      <c r="V105" s="235">
        <f>ROUND(E105*U105,2)</f>
        <v>2</v>
      </c>
      <c r="W105" s="235"/>
      <c r="X105" s="235" t="s">
        <v>108</v>
      </c>
      <c r="Y105" s="235" t="s">
        <v>109</v>
      </c>
      <c r="Z105" s="214"/>
      <c r="AA105" s="214"/>
      <c r="AB105" s="214"/>
      <c r="AC105" s="214"/>
      <c r="AD105" s="214"/>
      <c r="AE105" s="214"/>
      <c r="AF105" s="214"/>
      <c r="AG105" s="214" t="s">
        <v>110</v>
      </c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1" x14ac:dyDescent="0.2">
      <c r="A106" s="258">
        <v>25</v>
      </c>
      <c r="B106" s="259" t="s">
        <v>203</v>
      </c>
      <c r="C106" s="269" t="s">
        <v>204</v>
      </c>
      <c r="D106" s="260" t="s">
        <v>143</v>
      </c>
      <c r="E106" s="261">
        <v>2</v>
      </c>
      <c r="F106" s="262"/>
      <c r="G106" s="263">
        <f>ROUND(E106*F106,2)</f>
        <v>0</v>
      </c>
      <c r="H106" s="236"/>
      <c r="I106" s="235">
        <f>ROUND(E106*H106,2)</f>
        <v>0</v>
      </c>
      <c r="J106" s="236"/>
      <c r="K106" s="235">
        <f>ROUND(E106*J106,2)</f>
        <v>0</v>
      </c>
      <c r="L106" s="235">
        <v>21</v>
      </c>
      <c r="M106" s="235">
        <f>G106*(1+L106/100)</f>
        <v>0</v>
      </c>
      <c r="N106" s="234">
        <v>1.07E-3</v>
      </c>
      <c r="O106" s="234">
        <f>ROUND(E106*N106,2)</f>
        <v>0</v>
      </c>
      <c r="P106" s="234">
        <v>0</v>
      </c>
      <c r="Q106" s="234">
        <f>ROUND(E106*P106,2)</f>
        <v>0</v>
      </c>
      <c r="R106" s="235"/>
      <c r="S106" s="235" t="s">
        <v>150</v>
      </c>
      <c r="T106" s="235" t="s">
        <v>125</v>
      </c>
      <c r="U106" s="235">
        <v>1</v>
      </c>
      <c r="V106" s="235">
        <f>ROUND(E106*U106,2)</f>
        <v>2</v>
      </c>
      <c r="W106" s="235"/>
      <c r="X106" s="235" t="s">
        <v>108</v>
      </c>
      <c r="Y106" s="235" t="s">
        <v>109</v>
      </c>
      <c r="Z106" s="214"/>
      <c r="AA106" s="214"/>
      <c r="AB106" s="214"/>
      <c r="AC106" s="214"/>
      <c r="AD106" s="214"/>
      <c r="AE106" s="214"/>
      <c r="AF106" s="214"/>
      <c r="AG106" s="214" t="s">
        <v>110</v>
      </c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x14ac:dyDescent="0.2">
      <c r="A107" s="245" t="s">
        <v>101</v>
      </c>
      <c r="B107" s="246" t="s">
        <v>68</v>
      </c>
      <c r="C107" s="265" t="s">
        <v>69</v>
      </c>
      <c r="D107" s="247"/>
      <c r="E107" s="248"/>
      <c r="F107" s="249"/>
      <c r="G107" s="250">
        <f>SUMIF(AG108:AG110,"&lt;&gt;NOR",G108:G110)</f>
        <v>0</v>
      </c>
      <c r="H107" s="244"/>
      <c r="I107" s="244">
        <f>SUM(I108:I110)</f>
        <v>0</v>
      </c>
      <c r="J107" s="244"/>
      <c r="K107" s="244">
        <f>SUM(K108:K110)</f>
        <v>0</v>
      </c>
      <c r="L107" s="244"/>
      <c r="M107" s="244">
        <f>SUM(M108:M110)</f>
        <v>0</v>
      </c>
      <c r="N107" s="243"/>
      <c r="O107" s="243">
        <f>SUM(O108:O110)</f>
        <v>0</v>
      </c>
      <c r="P107" s="243"/>
      <c r="Q107" s="243">
        <f>SUM(Q108:Q110)</f>
        <v>0</v>
      </c>
      <c r="R107" s="244"/>
      <c r="S107" s="244"/>
      <c r="T107" s="244"/>
      <c r="U107" s="244"/>
      <c r="V107" s="244">
        <f>SUM(V108:V110)</f>
        <v>46</v>
      </c>
      <c r="W107" s="244"/>
      <c r="X107" s="244"/>
      <c r="Y107" s="244"/>
      <c r="AG107" t="s">
        <v>102</v>
      </c>
    </row>
    <row r="108" spans="1:60" outlineLevel="1" x14ac:dyDescent="0.2">
      <c r="A108" s="252">
        <v>26</v>
      </c>
      <c r="B108" s="253" t="s">
        <v>205</v>
      </c>
      <c r="C108" s="266" t="s">
        <v>206</v>
      </c>
      <c r="D108" s="254" t="s">
        <v>129</v>
      </c>
      <c r="E108" s="255">
        <v>46</v>
      </c>
      <c r="F108" s="256"/>
      <c r="G108" s="257">
        <f>ROUND(E108*F108,2)</f>
        <v>0</v>
      </c>
      <c r="H108" s="236"/>
      <c r="I108" s="235">
        <f>ROUND(E108*H108,2)</f>
        <v>0</v>
      </c>
      <c r="J108" s="236"/>
      <c r="K108" s="235">
        <f>ROUND(E108*J108,2)</f>
        <v>0</v>
      </c>
      <c r="L108" s="235">
        <v>21</v>
      </c>
      <c r="M108" s="235">
        <f>G108*(1+L108/100)</f>
        <v>0</v>
      </c>
      <c r="N108" s="234">
        <v>6.9999999999999994E-5</v>
      </c>
      <c r="O108" s="234">
        <f>ROUND(E108*N108,2)</f>
        <v>0</v>
      </c>
      <c r="P108" s="234">
        <v>0</v>
      </c>
      <c r="Q108" s="234">
        <f>ROUND(E108*P108,2)</f>
        <v>0</v>
      </c>
      <c r="R108" s="235"/>
      <c r="S108" s="235" t="s">
        <v>150</v>
      </c>
      <c r="T108" s="235" t="s">
        <v>125</v>
      </c>
      <c r="U108" s="235">
        <v>1</v>
      </c>
      <c r="V108" s="235">
        <f>ROUND(E108*U108,2)</f>
        <v>46</v>
      </c>
      <c r="W108" s="235"/>
      <c r="X108" s="235" t="s">
        <v>108</v>
      </c>
      <c r="Y108" s="235" t="s">
        <v>109</v>
      </c>
      <c r="Z108" s="214"/>
      <c r="AA108" s="214"/>
      <c r="AB108" s="214"/>
      <c r="AC108" s="214"/>
      <c r="AD108" s="214"/>
      <c r="AE108" s="214"/>
      <c r="AF108" s="214"/>
      <c r="AG108" s="214" t="s">
        <v>110</v>
      </c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2" x14ac:dyDescent="0.2">
      <c r="A109" s="231"/>
      <c r="B109" s="232"/>
      <c r="C109" s="267" t="s">
        <v>207</v>
      </c>
      <c r="D109" s="237"/>
      <c r="E109" s="238">
        <v>46</v>
      </c>
      <c r="F109" s="235"/>
      <c r="G109" s="235"/>
      <c r="H109" s="235"/>
      <c r="I109" s="235"/>
      <c r="J109" s="235"/>
      <c r="K109" s="235"/>
      <c r="L109" s="235"/>
      <c r="M109" s="235"/>
      <c r="N109" s="234"/>
      <c r="O109" s="234"/>
      <c r="P109" s="234"/>
      <c r="Q109" s="234"/>
      <c r="R109" s="235"/>
      <c r="S109" s="235"/>
      <c r="T109" s="235"/>
      <c r="U109" s="235"/>
      <c r="V109" s="235"/>
      <c r="W109" s="235"/>
      <c r="X109" s="235"/>
      <c r="Y109" s="235"/>
      <c r="Z109" s="214"/>
      <c r="AA109" s="214"/>
      <c r="AB109" s="214"/>
      <c r="AC109" s="214"/>
      <c r="AD109" s="214"/>
      <c r="AE109" s="214"/>
      <c r="AF109" s="214"/>
      <c r="AG109" s="214" t="s">
        <v>112</v>
      </c>
      <c r="AH109" s="214">
        <v>5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1" x14ac:dyDescent="0.2">
      <c r="A110" s="231">
        <v>27</v>
      </c>
      <c r="B110" s="232" t="s">
        <v>208</v>
      </c>
      <c r="C110" s="271" t="s">
        <v>209</v>
      </c>
      <c r="D110" s="233" t="s">
        <v>0</v>
      </c>
      <c r="E110" s="264"/>
      <c r="F110" s="236"/>
      <c r="G110" s="235">
        <f>ROUND(E110*F110,2)</f>
        <v>0</v>
      </c>
      <c r="H110" s="236"/>
      <c r="I110" s="235">
        <f>ROUND(E110*H110,2)</f>
        <v>0</v>
      </c>
      <c r="J110" s="236"/>
      <c r="K110" s="235">
        <f>ROUND(E110*J110,2)</f>
        <v>0</v>
      </c>
      <c r="L110" s="235">
        <v>21</v>
      </c>
      <c r="M110" s="235">
        <f>G110*(1+L110/100)</f>
        <v>0</v>
      </c>
      <c r="N110" s="234">
        <v>0</v>
      </c>
      <c r="O110" s="234">
        <f>ROUND(E110*N110,2)</f>
        <v>0</v>
      </c>
      <c r="P110" s="234">
        <v>0</v>
      </c>
      <c r="Q110" s="234">
        <f>ROUND(E110*P110,2)</f>
        <v>0</v>
      </c>
      <c r="R110" s="235"/>
      <c r="S110" s="235" t="s">
        <v>106</v>
      </c>
      <c r="T110" s="235" t="s">
        <v>107</v>
      </c>
      <c r="U110" s="235">
        <v>0</v>
      </c>
      <c r="V110" s="235">
        <f>ROUND(E110*U110,2)</f>
        <v>0</v>
      </c>
      <c r="W110" s="235"/>
      <c r="X110" s="235" t="s">
        <v>184</v>
      </c>
      <c r="Y110" s="235" t="s">
        <v>109</v>
      </c>
      <c r="Z110" s="214"/>
      <c r="AA110" s="214"/>
      <c r="AB110" s="214"/>
      <c r="AC110" s="214"/>
      <c r="AD110" s="214"/>
      <c r="AE110" s="214"/>
      <c r="AF110" s="214"/>
      <c r="AG110" s="214" t="s">
        <v>185</v>
      </c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x14ac:dyDescent="0.2">
      <c r="A111" s="245" t="s">
        <v>101</v>
      </c>
      <c r="B111" s="246" t="s">
        <v>70</v>
      </c>
      <c r="C111" s="265" t="s">
        <v>71</v>
      </c>
      <c r="D111" s="247"/>
      <c r="E111" s="248"/>
      <c r="F111" s="249"/>
      <c r="G111" s="250">
        <f>SUMIF(AG112:AG118,"&lt;&gt;NOR",G112:G118)</f>
        <v>0</v>
      </c>
      <c r="H111" s="244"/>
      <c r="I111" s="244">
        <f>SUM(I112:I118)</f>
        <v>0</v>
      </c>
      <c r="J111" s="244"/>
      <c r="K111" s="244">
        <f>SUM(K112:K118)</f>
        <v>0</v>
      </c>
      <c r="L111" s="244"/>
      <c r="M111" s="244">
        <f>SUM(M112:M118)</f>
        <v>0</v>
      </c>
      <c r="N111" s="243"/>
      <c r="O111" s="243">
        <f>SUM(O112:O118)</f>
        <v>0</v>
      </c>
      <c r="P111" s="243"/>
      <c r="Q111" s="243">
        <f>SUM(Q112:Q118)</f>
        <v>0</v>
      </c>
      <c r="R111" s="244"/>
      <c r="S111" s="244"/>
      <c r="T111" s="244"/>
      <c r="U111" s="244"/>
      <c r="V111" s="244">
        <f>SUM(V112:V118)</f>
        <v>16.59</v>
      </c>
      <c r="W111" s="244"/>
      <c r="X111" s="244"/>
      <c r="Y111" s="244"/>
      <c r="AG111" t="s">
        <v>102</v>
      </c>
    </row>
    <row r="112" spans="1:60" outlineLevel="1" x14ac:dyDescent="0.2">
      <c r="A112" s="258">
        <v>28</v>
      </c>
      <c r="B112" s="259" t="s">
        <v>210</v>
      </c>
      <c r="C112" s="269" t="s">
        <v>211</v>
      </c>
      <c r="D112" s="260" t="s">
        <v>212</v>
      </c>
      <c r="E112" s="261">
        <v>5.1904599999999999</v>
      </c>
      <c r="F112" s="262"/>
      <c r="G112" s="263">
        <f>ROUND(E112*F112,2)</f>
        <v>0</v>
      </c>
      <c r="H112" s="236"/>
      <c r="I112" s="235">
        <f>ROUND(E112*H112,2)</f>
        <v>0</v>
      </c>
      <c r="J112" s="236"/>
      <c r="K112" s="235">
        <f>ROUND(E112*J112,2)</f>
        <v>0</v>
      </c>
      <c r="L112" s="235">
        <v>21</v>
      </c>
      <c r="M112" s="235">
        <f>G112*(1+L112/100)</f>
        <v>0</v>
      </c>
      <c r="N112" s="234">
        <v>0</v>
      </c>
      <c r="O112" s="234">
        <f>ROUND(E112*N112,2)</f>
        <v>0</v>
      </c>
      <c r="P112" s="234">
        <v>0</v>
      </c>
      <c r="Q112" s="234">
        <f>ROUND(E112*P112,2)</f>
        <v>0</v>
      </c>
      <c r="R112" s="235"/>
      <c r="S112" s="235" t="s">
        <v>106</v>
      </c>
      <c r="T112" s="235" t="s">
        <v>107</v>
      </c>
      <c r="U112" s="235">
        <v>9.9000000000000005E-2</v>
      </c>
      <c r="V112" s="235">
        <f>ROUND(E112*U112,2)</f>
        <v>0.51</v>
      </c>
      <c r="W112" s="235"/>
      <c r="X112" s="235" t="s">
        <v>213</v>
      </c>
      <c r="Y112" s="235" t="s">
        <v>109</v>
      </c>
      <c r="Z112" s="214"/>
      <c r="AA112" s="214"/>
      <c r="AB112" s="214"/>
      <c r="AC112" s="214"/>
      <c r="AD112" s="214"/>
      <c r="AE112" s="214"/>
      <c r="AF112" s="214"/>
      <c r="AG112" s="214" t="s">
        <v>214</v>
      </c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1" x14ac:dyDescent="0.2">
      <c r="A113" s="258">
        <v>29</v>
      </c>
      <c r="B113" s="259" t="s">
        <v>215</v>
      </c>
      <c r="C113" s="269" t="s">
        <v>216</v>
      </c>
      <c r="D113" s="260" t="s">
        <v>212</v>
      </c>
      <c r="E113" s="261">
        <v>5.1904599999999999</v>
      </c>
      <c r="F113" s="262"/>
      <c r="G113" s="263">
        <f>ROUND(E113*F113,2)</f>
        <v>0</v>
      </c>
      <c r="H113" s="236"/>
      <c r="I113" s="235">
        <f>ROUND(E113*H113,2)</f>
        <v>0</v>
      </c>
      <c r="J113" s="236"/>
      <c r="K113" s="235">
        <f>ROUND(E113*J113,2)</f>
        <v>0</v>
      </c>
      <c r="L113" s="235">
        <v>21</v>
      </c>
      <c r="M113" s="235">
        <f>G113*(1+L113/100)</f>
        <v>0</v>
      </c>
      <c r="N113" s="234">
        <v>0</v>
      </c>
      <c r="O113" s="234">
        <f>ROUND(E113*N113,2)</f>
        <v>0</v>
      </c>
      <c r="P113" s="234">
        <v>0</v>
      </c>
      <c r="Q113" s="234">
        <f>ROUND(E113*P113,2)</f>
        <v>0</v>
      </c>
      <c r="R113" s="235"/>
      <c r="S113" s="235" t="s">
        <v>106</v>
      </c>
      <c r="T113" s="235" t="s">
        <v>107</v>
      </c>
      <c r="U113" s="235">
        <v>0.93300000000000005</v>
      </c>
      <c r="V113" s="235">
        <f>ROUND(E113*U113,2)</f>
        <v>4.84</v>
      </c>
      <c r="W113" s="235"/>
      <c r="X113" s="235" t="s">
        <v>213</v>
      </c>
      <c r="Y113" s="235" t="s">
        <v>109</v>
      </c>
      <c r="Z113" s="214"/>
      <c r="AA113" s="214"/>
      <c r="AB113" s="214"/>
      <c r="AC113" s="214"/>
      <c r="AD113" s="214"/>
      <c r="AE113" s="214"/>
      <c r="AF113" s="214"/>
      <c r="AG113" s="214" t="s">
        <v>214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1" x14ac:dyDescent="0.2">
      <c r="A114" s="258">
        <v>30</v>
      </c>
      <c r="B114" s="259" t="s">
        <v>217</v>
      </c>
      <c r="C114" s="269" t="s">
        <v>218</v>
      </c>
      <c r="D114" s="260" t="s">
        <v>212</v>
      </c>
      <c r="E114" s="261">
        <v>5.1904599999999999</v>
      </c>
      <c r="F114" s="262"/>
      <c r="G114" s="263">
        <f>ROUND(E114*F114,2)</f>
        <v>0</v>
      </c>
      <c r="H114" s="236"/>
      <c r="I114" s="235">
        <f>ROUND(E114*H114,2)</f>
        <v>0</v>
      </c>
      <c r="J114" s="236"/>
      <c r="K114" s="235">
        <f>ROUND(E114*J114,2)</f>
        <v>0</v>
      </c>
      <c r="L114" s="235">
        <v>21</v>
      </c>
      <c r="M114" s="235">
        <f>G114*(1+L114/100)</f>
        <v>0</v>
      </c>
      <c r="N114" s="234">
        <v>0</v>
      </c>
      <c r="O114" s="234">
        <f>ROUND(E114*N114,2)</f>
        <v>0</v>
      </c>
      <c r="P114" s="234">
        <v>0</v>
      </c>
      <c r="Q114" s="234">
        <f>ROUND(E114*P114,2)</f>
        <v>0</v>
      </c>
      <c r="R114" s="235"/>
      <c r="S114" s="235" t="s">
        <v>106</v>
      </c>
      <c r="T114" s="235" t="s">
        <v>107</v>
      </c>
      <c r="U114" s="235">
        <v>0.49</v>
      </c>
      <c r="V114" s="235">
        <f>ROUND(E114*U114,2)</f>
        <v>2.54</v>
      </c>
      <c r="W114" s="235"/>
      <c r="X114" s="235" t="s">
        <v>213</v>
      </c>
      <c r="Y114" s="235" t="s">
        <v>109</v>
      </c>
      <c r="Z114" s="214"/>
      <c r="AA114" s="214"/>
      <c r="AB114" s="214"/>
      <c r="AC114" s="214"/>
      <c r="AD114" s="214"/>
      <c r="AE114" s="214"/>
      <c r="AF114" s="214"/>
      <c r="AG114" s="214" t="s">
        <v>214</v>
      </c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1" x14ac:dyDescent="0.2">
      <c r="A115" s="258">
        <v>31</v>
      </c>
      <c r="B115" s="259" t="s">
        <v>219</v>
      </c>
      <c r="C115" s="269" t="s">
        <v>220</v>
      </c>
      <c r="D115" s="260" t="s">
        <v>212</v>
      </c>
      <c r="E115" s="261">
        <v>31.142759999999999</v>
      </c>
      <c r="F115" s="262"/>
      <c r="G115" s="263">
        <f>ROUND(E115*F115,2)</f>
        <v>0</v>
      </c>
      <c r="H115" s="236"/>
      <c r="I115" s="235">
        <f>ROUND(E115*H115,2)</f>
        <v>0</v>
      </c>
      <c r="J115" s="236"/>
      <c r="K115" s="235">
        <f>ROUND(E115*J115,2)</f>
        <v>0</v>
      </c>
      <c r="L115" s="235">
        <v>21</v>
      </c>
      <c r="M115" s="235">
        <f>G115*(1+L115/100)</f>
        <v>0</v>
      </c>
      <c r="N115" s="234">
        <v>0</v>
      </c>
      <c r="O115" s="234">
        <f>ROUND(E115*N115,2)</f>
        <v>0</v>
      </c>
      <c r="P115" s="234">
        <v>0</v>
      </c>
      <c r="Q115" s="234">
        <f>ROUND(E115*P115,2)</f>
        <v>0</v>
      </c>
      <c r="R115" s="235"/>
      <c r="S115" s="235" t="s">
        <v>106</v>
      </c>
      <c r="T115" s="235" t="s">
        <v>107</v>
      </c>
      <c r="U115" s="235">
        <v>0</v>
      </c>
      <c r="V115" s="235">
        <f>ROUND(E115*U115,2)</f>
        <v>0</v>
      </c>
      <c r="W115" s="235"/>
      <c r="X115" s="235" t="s">
        <v>213</v>
      </c>
      <c r="Y115" s="235" t="s">
        <v>109</v>
      </c>
      <c r="Z115" s="214"/>
      <c r="AA115" s="214"/>
      <c r="AB115" s="214"/>
      <c r="AC115" s="214"/>
      <c r="AD115" s="214"/>
      <c r="AE115" s="214"/>
      <c r="AF115" s="214"/>
      <c r="AG115" s="214" t="s">
        <v>214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1" x14ac:dyDescent="0.2">
      <c r="A116" s="258">
        <v>32</v>
      </c>
      <c r="B116" s="259" t="s">
        <v>221</v>
      </c>
      <c r="C116" s="269" t="s">
        <v>222</v>
      </c>
      <c r="D116" s="260" t="s">
        <v>212</v>
      </c>
      <c r="E116" s="261">
        <v>5.1904599999999999</v>
      </c>
      <c r="F116" s="262"/>
      <c r="G116" s="263">
        <f>ROUND(E116*F116,2)</f>
        <v>0</v>
      </c>
      <c r="H116" s="236"/>
      <c r="I116" s="235">
        <f>ROUND(E116*H116,2)</f>
        <v>0</v>
      </c>
      <c r="J116" s="236"/>
      <c r="K116" s="235">
        <f>ROUND(E116*J116,2)</f>
        <v>0</v>
      </c>
      <c r="L116" s="235">
        <v>21</v>
      </c>
      <c r="M116" s="235">
        <f>G116*(1+L116/100)</f>
        <v>0</v>
      </c>
      <c r="N116" s="234">
        <v>0</v>
      </c>
      <c r="O116" s="234">
        <f>ROUND(E116*N116,2)</f>
        <v>0</v>
      </c>
      <c r="P116" s="234">
        <v>0</v>
      </c>
      <c r="Q116" s="234">
        <f>ROUND(E116*P116,2)</f>
        <v>0</v>
      </c>
      <c r="R116" s="235"/>
      <c r="S116" s="235" t="s">
        <v>106</v>
      </c>
      <c r="T116" s="235" t="s">
        <v>107</v>
      </c>
      <c r="U116" s="235">
        <v>0.94199999999999995</v>
      </c>
      <c r="V116" s="235">
        <f>ROUND(E116*U116,2)</f>
        <v>4.8899999999999997</v>
      </c>
      <c r="W116" s="235"/>
      <c r="X116" s="235" t="s">
        <v>213</v>
      </c>
      <c r="Y116" s="235" t="s">
        <v>109</v>
      </c>
      <c r="Z116" s="214"/>
      <c r="AA116" s="214"/>
      <c r="AB116" s="214"/>
      <c r="AC116" s="214"/>
      <c r="AD116" s="214"/>
      <c r="AE116" s="214"/>
      <c r="AF116" s="214"/>
      <c r="AG116" s="214" t="s">
        <v>214</v>
      </c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1" x14ac:dyDescent="0.2">
      <c r="A117" s="258">
        <v>33</v>
      </c>
      <c r="B117" s="259" t="s">
        <v>223</v>
      </c>
      <c r="C117" s="269" t="s">
        <v>224</v>
      </c>
      <c r="D117" s="260" t="s">
        <v>212</v>
      </c>
      <c r="E117" s="261">
        <v>36.333219999999997</v>
      </c>
      <c r="F117" s="262"/>
      <c r="G117" s="263">
        <f>ROUND(E117*F117,2)</f>
        <v>0</v>
      </c>
      <c r="H117" s="236"/>
      <c r="I117" s="235">
        <f>ROUND(E117*H117,2)</f>
        <v>0</v>
      </c>
      <c r="J117" s="236"/>
      <c r="K117" s="235">
        <f>ROUND(E117*J117,2)</f>
        <v>0</v>
      </c>
      <c r="L117" s="235">
        <v>21</v>
      </c>
      <c r="M117" s="235">
        <f>G117*(1+L117/100)</f>
        <v>0</v>
      </c>
      <c r="N117" s="234">
        <v>0</v>
      </c>
      <c r="O117" s="234">
        <f>ROUND(E117*N117,2)</f>
        <v>0</v>
      </c>
      <c r="P117" s="234">
        <v>0</v>
      </c>
      <c r="Q117" s="234">
        <f>ROUND(E117*P117,2)</f>
        <v>0</v>
      </c>
      <c r="R117" s="235"/>
      <c r="S117" s="235" t="s">
        <v>106</v>
      </c>
      <c r="T117" s="235" t="s">
        <v>107</v>
      </c>
      <c r="U117" s="235">
        <v>0.105</v>
      </c>
      <c r="V117" s="235">
        <f>ROUND(E117*U117,2)</f>
        <v>3.81</v>
      </c>
      <c r="W117" s="235"/>
      <c r="X117" s="235" t="s">
        <v>213</v>
      </c>
      <c r="Y117" s="235" t="s">
        <v>109</v>
      </c>
      <c r="Z117" s="214"/>
      <c r="AA117" s="214"/>
      <c r="AB117" s="214"/>
      <c r="AC117" s="214"/>
      <c r="AD117" s="214"/>
      <c r="AE117" s="214"/>
      <c r="AF117" s="214"/>
      <c r="AG117" s="214" t="s">
        <v>214</v>
      </c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1" x14ac:dyDescent="0.2">
      <c r="A118" s="258">
        <v>34</v>
      </c>
      <c r="B118" s="259" t="s">
        <v>225</v>
      </c>
      <c r="C118" s="269" t="s">
        <v>226</v>
      </c>
      <c r="D118" s="260" t="s">
        <v>212</v>
      </c>
      <c r="E118" s="261">
        <v>5.1904599999999999</v>
      </c>
      <c r="F118" s="262"/>
      <c r="G118" s="263">
        <f>ROUND(E118*F118,2)</f>
        <v>0</v>
      </c>
      <c r="H118" s="236"/>
      <c r="I118" s="235">
        <f>ROUND(E118*H118,2)</f>
        <v>0</v>
      </c>
      <c r="J118" s="236"/>
      <c r="K118" s="235">
        <f>ROUND(E118*J118,2)</f>
        <v>0</v>
      </c>
      <c r="L118" s="235">
        <v>21</v>
      </c>
      <c r="M118" s="235">
        <f>G118*(1+L118/100)</f>
        <v>0</v>
      </c>
      <c r="N118" s="234">
        <v>0</v>
      </c>
      <c r="O118" s="234">
        <f>ROUND(E118*N118,2)</f>
        <v>0</v>
      </c>
      <c r="P118" s="234">
        <v>0</v>
      </c>
      <c r="Q118" s="234">
        <f>ROUND(E118*P118,2)</f>
        <v>0</v>
      </c>
      <c r="R118" s="235"/>
      <c r="S118" s="235" t="s">
        <v>227</v>
      </c>
      <c r="T118" s="235" t="s">
        <v>227</v>
      </c>
      <c r="U118" s="235">
        <v>0</v>
      </c>
      <c r="V118" s="235">
        <f>ROUND(E118*U118,2)</f>
        <v>0</v>
      </c>
      <c r="W118" s="235"/>
      <c r="X118" s="235" t="s">
        <v>213</v>
      </c>
      <c r="Y118" s="235" t="s">
        <v>109</v>
      </c>
      <c r="Z118" s="214"/>
      <c r="AA118" s="214"/>
      <c r="AB118" s="214"/>
      <c r="AC118" s="214"/>
      <c r="AD118" s="214"/>
      <c r="AE118" s="214"/>
      <c r="AF118" s="214"/>
      <c r="AG118" s="214" t="s">
        <v>214</v>
      </c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x14ac:dyDescent="0.2">
      <c r="A119" s="245" t="s">
        <v>101</v>
      </c>
      <c r="B119" s="246" t="s">
        <v>73</v>
      </c>
      <c r="C119" s="265" t="s">
        <v>29</v>
      </c>
      <c r="D119" s="247"/>
      <c r="E119" s="248"/>
      <c r="F119" s="249"/>
      <c r="G119" s="250">
        <f>SUMIF(AG120:AG122,"&lt;&gt;NOR",G120:G122)</f>
        <v>0</v>
      </c>
      <c r="H119" s="244"/>
      <c r="I119" s="244">
        <f>SUM(I120:I122)</f>
        <v>0</v>
      </c>
      <c r="J119" s="244"/>
      <c r="K119" s="244">
        <f>SUM(K120:K122)</f>
        <v>0</v>
      </c>
      <c r="L119" s="244"/>
      <c r="M119" s="244">
        <f>SUM(M120:M122)</f>
        <v>0</v>
      </c>
      <c r="N119" s="243"/>
      <c r="O119" s="243">
        <f>SUM(O120:O122)</f>
        <v>0</v>
      </c>
      <c r="P119" s="243"/>
      <c r="Q119" s="243">
        <f>SUM(Q120:Q122)</f>
        <v>0</v>
      </c>
      <c r="R119" s="244"/>
      <c r="S119" s="244"/>
      <c r="T119" s="244"/>
      <c r="U119" s="244"/>
      <c r="V119" s="244">
        <f>SUM(V120:V122)</f>
        <v>0</v>
      </c>
      <c r="W119" s="244"/>
      <c r="X119" s="244"/>
      <c r="Y119" s="244"/>
      <c r="AG119" t="s">
        <v>102</v>
      </c>
    </row>
    <row r="120" spans="1:60" outlineLevel="1" x14ac:dyDescent="0.2">
      <c r="A120" s="258">
        <v>35</v>
      </c>
      <c r="B120" s="259" t="s">
        <v>228</v>
      </c>
      <c r="C120" s="269" t="s">
        <v>229</v>
      </c>
      <c r="D120" s="260" t="s">
        <v>230</v>
      </c>
      <c r="E120" s="261">
        <v>1</v>
      </c>
      <c r="F120" s="262"/>
      <c r="G120" s="263">
        <f>ROUND(E120*F120,2)</f>
        <v>0</v>
      </c>
      <c r="H120" s="236"/>
      <c r="I120" s="235">
        <f>ROUND(E120*H120,2)</f>
        <v>0</v>
      </c>
      <c r="J120" s="236"/>
      <c r="K120" s="235">
        <f>ROUND(E120*J120,2)</f>
        <v>0</v>
      </c>
      <c r="L120" s="235">
        <v>21</v>
      </c>
      <c r="M120" s="235">
        <f>G120*(1+L120/100)</f>
        <v>0</v>
      </c>
      <c r="N120" s="234">
        <v>0</v>
      </c>
      <c r="O120" s="234">
        <f>ROUND(E120*N120,2)</f>
        <v>0</v>
      </c>
      <c r="P120" s="234">
        <v>0</v>
      </c>
      <c r="Q120" s="234">
        <f>ROUND(E120*P120,2)</f>
        <v>0</v>
      </c>
      <c r="R120" s="235"/>
      <c r="S120" s="235" t="s">
        <v>150</v>
      </c>
      <c r="T120" s="235" t="s">
        <v>125</v>
      </c>
      <c r="U120" s="235">
        <v>0</v>
      </c>
      <c r="V120" s="235">
        <f>ROUND(E120*U120,2)</f>
        <v>0</v>
      </c>
      <c r="W120" s="235"/>
      <c r="X120" s="235" t="s">
        <v>231</v>
      </c>
      <c r="Y120" s="235" t="s">
        <v>109</v>
      </c>
      <c r="Z120" s="214"/>
      <c r="AA120" s="214"/>
      <c r="AB120" s="214"/>
      <c r="AC120" s="214"/>
      <c r="AD120" s="214"/>
      <c r="AE120" s="214"/>
      <c r="AF120" s="214"/>
      <c r="AG120" s="214" t="s">
        <v>232</v>
      </c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1" x14ac:dyDescent="0.2">
      <c r="A121" s="258">
        <v>36</v>
      </c>
      <c r="B121" s="259" t="s">
        <v>233</v>
      </c>
      <c r="C121" s="269" t="s">
        <v>234</v>
      </c>
      <c r="D121" s="260" t="s">
        <v>235</v>
      </c>
      <c r="E121" s="261">
        <v>1</v>
      </c>
      <c r="F121" s="262"/>
      <c r="G121" s="263">
        <f>ROUND(E121*F121,2)</f>
        <v>0</v>
      </c>
      <c r="H121" s="236"/>
      <c r="I121" s="235">
        <f>ROUND(E121*H121,2)</f>
        <v>0</v>
      </c>
      <c r="J121" s="236"/>
      <c r="K121" s="235">
        <f>ROUND(E121*J121,2)</f>
        <v>0</v>
      </c>
      <c r="L121" s="235">
        <v>21</v>
      </c>
      <c r="M121" s="235">
        <f>G121*(1+L121/100)</f>
        <v>0</v>
      </c>
      <c r="N121" s="234">
        <v>0</v>
      </c>
      <c r="O121" s="234">
        <f>ROUND(E121*N121,2)</f>
        <v>0</v>
      </c>
      <c r="P121" s="234">
        <v>0</v>
      </c>
      <c r="Q121" s="234">
        <f>ROUND(E121*P121,2)</f>
        <v>0</v>
      </c>
      <c r="R121" s="235"/>
      <c r="S121" s="235" t="s">
        <v>150</v>
      </c>
      <c r="T121" s="235" t="s">
        <v>125</v>
      </c>
      <c r="U121" s="235">
        <v>0</v>
      </c>
      <c r="V121" s="235">
        <f>ROUND(E121*U121,2)</f>
        <v>0</v>
      </c>
      <c r="W121" s="235"/>
      <c r="X121" s="235" t="s">
        <v>231</v>
      </c>
      <c r="Y121" s="235" t="s">
        <v>109</v>
      </c>
      <c r="Z121" s="214"/>
      <c r="AA121" s="214"/>
      <c r="AB121" s="214"/>
      <c r="AC121" s="214"/>
      <c r="AD121" s="214"/>
      <c r="AE121" s="214"/>
      <c r="AF121" s="214"/>
      <c r="AG121" s="214" t="s">
        <v>232</v>
      </c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1" x14ac:dyDescent="0.2">
      <c r="A122" s="252">
        <v>37</v>
      </c>
      <c r="B122" s="253" t="s">
        <v>236</v>
      </c>
      <c r="C122" s="266" t="s">
        <v>237</v>
      </c>
      <c r="D122" s="254" t="s">
        <v>235</v>
      </c>
      <c r="E122" s="255">
        <v>1</v>
      </c>
      <c r="F122" s="256"/>
      <c r="G122" s="257">
        <f>ROUND(E122*F122,2)</f>
        <v>0</v>
      </c>
      <c r="H122" s="236"/>
      <c r="I122" s="235">
        <f>ROUND(E122*H122,2)</f>
        <v>0</v>
      </c>
      <c r="J122" s="236"/>
      <c r="K122" s="235">
        <f>ROUND(E122*J122,2)</f>
        <v>0</v>
      </c>
      <c r="L122" s="235">
        <v>21</v>
      </c>
      <c r="M122" s="235">
        <f>G122*(1+L122/100)</f>
        <v>0</v>
      </c>
      <c r="N122" s="234">
        <v>0</v>
      </c>
      <c r="O122" s="234">
        <f>ROUND(E122*N122,2)</f>
        <v>0</v>
      </c>
      <c r="P122" s="234">
        <v>0</v>
      </c>
      <c r="Q122" s="234">
        <f>ROUND(E122*P122,2)</f>
        <v>0</v>
      </c>
      <c r="R122" s="235"/>
      <c r="S122" s="235" t="s">
        <v>150</v>
      </c>
      <c r="T122" s="235" t="s">
        <v>125</v>
      </c>
      <c r="U122" s="235">
        <v>0</v>
      </c>
      <c r="V122" s="235">
        <f>ROUND(E122*U122,2)</f>
        <v>0</v>
      </c>
      <c r="W122" s="235"/>
      <c r="X122" s="235" t="s">
        <v>231</v>
      </c>
      <c r="Y122" s="235" t="s">
        <v>109</v>
      </c>
      <c r="Z122" s="214"/>
      <c r="AA122" s="214"/>
      <c r="AB122" s="214"/>
      <c r="AC122" s="214"/>
      <c r="AD122" s="214"/>
      <c r="AE122" s="214"/>
      <c r="AF122" s="214"/>
      <c r="AG122" s="214" t="s">
        <v>232</v>
      </c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x14ac:dyDescent="0.2">
      <c r="A123" s="3"/>
      <c r="B123" s="4"/>
      <c r="C123" s="272"/>
      <c r="D123" s="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E123">
        <v>12</v>
      </c>
      <c r="AF123">
        <v>21</v>
      </c>
      <c r="AG123" t="s">
        <v>87</v>
      </c>
    </row>
    <row r="124" spans="1:60" x14ac:dyDescent="0.2">
      <c r="A124" s="217"/>
      <c r="B124" s="218" t="s">
        <v>31</v>
      </c>
      <c r="C124" s="273"/>
      <c r="D124" s="219"/>
      <c r="E124" s="220"/>
      <c r="F124" s="220"/>
      <c r="G124" s="251">
        <f>G8+G22+G94+G104+G107+G111+G119</f>
        <v>0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E124">
        <f>SUMIF(L7:L122,AE123,G7:G122)</f>
        <v>0</v>
      </c>
      <c r="AF124">
        <f>SUMIF(L7:L122,AF123,G7:G122)</f>
        <v>0</v>
      </c>
      <c r="AG124" t="s">
        <v>238</v>
      </c>
    </row>
    <row r="125" spans="1:60" x14ac:dyDescent="0.2">
      <c r="A125" s="3"/>
      <c r="B125" s="4"/>
      <c r="C125" s="272"/>
      <c r="D125" s="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60" x14ac:dyDescent="0.2">
      <c r="A126" s="3"/>
      <c r="B126" s="4"/>
      <c r="C126" s="272"/>
      <c r="D126" s="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60" x14ac:dyDescent="0.2">
      <c r="A127" s="221" t="s">
        <v>239</v>
      </c>
      <c r="B127" s="221"/>
      <c r="C127" s="274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60" x14ac:dyDescent="0.2">
      <c r="A128" s="222"/>
      <c r="B128" s="223"/>
      <c r="C128" s="275"/>
      <c r="D128" s="223"/>
      <c r="E128" s="223"/>
      <c r="F128" s="223"/>
      <c r="G128" s="22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G128" t="s">
        <v>240</v>
      </c>
    </row>
    <row r="129" spans="1:33" x14ac:dyDescent="0.2">
      <c r="A129" s="225"/>
      <c r="B129" s="226"/>
      <c r="C129" s="276"/>
      <c r="D129" s="226"/>
      <c r="E129" s="226"/>
      <c r="F129" s="226"/>
      <c r="G129" s="22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33" x14ac:dyDescent="0.2">
      <c r="A130" s="225"/>
      <c r="B130" s="226"/>
      <c r="C130" s="276"/>
      <c r="D130" s="226"/>
      <c r="E130" s="226"/>
      <c r="F130" s="226"/>
      <c r="G130" s="22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33" x14ac:dyDescent="0.2">
      <c r="A131" s="225"/>
      <c r="B131" s="226"/>
      <c r="C131" s="276"/>
      <c r="D131" s="226"/>
      <c r="E131" s="226"/>
      <c r="F131" s="226"/>
      <c r="G131" s="22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33" x14ac:dyDescent="0.2">
      <c r="A132" s="228"/>
      <c r="B132" s="229"/>
      <c r="C132" s="277"/>
      <c r="D132" s="229"/>
      <c r="E132" s="229"/>
      <c r="F132" s="229"/>
      <c r="G132" s="23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33" x14ac:dyDescent="0.2">
      <c r="A133" s="3"/>
      <c r="B133" s="4"/>
      <c r="C133" s="272"/>
      <c r="D133" s="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33" x14ac:dyDescent="0.2">
      <c r="C134" s="278"/>
      <c r="D134" s="10"/>
      <c r="AG134" t="s">
        <v>241</v>
      </c>
    </row>
    <row r="135" spans="1:33" x14ac:dyDescent="0.2">
      <c r="D135" s="10"/>
    </row>
    <row r="136" spans="1:33" x14ac:dyDescent="0.2">
      <c r="D136" s="10"/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127:C127"/>
    <mergeCell ref="A128:G132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D R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D R Pol'!Názvy_tisku</vt:lpstr>
      <vt:lpstr>oadresa</vt:lpstr>
      <vt:lpstr>Stavba!Objednatel</vt:lpstr>
      <vt:lpstr>Stavba!Objekt</vt:lpstr>
      <vt:lpstr>'01 D R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2019-03-19T12:27:02Z</cp:lastPrinted>
  <dcterms:created xsi:type="dcterms:W3CDTF">2009-04-08T07:15:50Z</dcterms:created>
  <dcterms:modified xsi:type="dcterms:W3CDTF">2024-09-25T13:05:05Z</dcterms:modified>
</cp:coreProperties>
</file>