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 SLUŽBY\23. Zatravnění polní cesty Chrástka\"/>
    </mc:Choice>
  </mc:AlternateContent>
  <bookViews>
    <workbookView xWindow="0" yWindow="1170" windowWidth="23040" windowHeight="8790"/>
  </bookViews>
  <sheets>
    <sheet name="VC27 Chrástka" sheetId="26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/>
</workbook>
</file>

<file path=xl/calcChain.xml><?xml version="1.0" encoding="utf-8"?>
<calcChain xmlns="http://schemas.openxmlformats.org/spreadsheetml/2006/main">
  <c r="G14" i="26" l="1"/>
  <c r="G26" i="26" l="1"/>
  <c r="G18" i="26"/>
  <c r="D39" i="26"/>
  <c r="G13" i="26"/>
  <c r="G12" i="26"/>
  <c r="E31" i="26" l="1"/>
  <c r="E30" i="26"/>
  <c r="E22" i="26"/>
  <c r="E23" i="26" s="1"/>
  <c r="E20" i="26"/>
  <c r="G23" i="26" l="1"/>
  <c r="G19" i="26"/>
  <c r="G21" i="26" l="1"/>
  <c r="G25" i="26" l="1"/>
  <c r="G24" i="26"/>
  <c r="G32" i="26"/>
  <c r="G20" i="26" l="1"/>
  <c r="G31" i="26" l="1"/>
  <c r="G30" i="26"/>
  <c r="G22" i="26"/>
  <c r="G33" i="26" l="1"/>
  <c r="D38" i="26" s="1"/>
  <c r="D37" i="26"/>
  <c r="D41" i="26" s="1"/>
  <c r="D42" i="26" l="1"/>
  <c r="D43" i="26" s="1"/>
</calcChain>
</file>

<file path=xl/sharedStrings.xml><?xml version="1.0" encoding="utf-8"?>
<sst xmlns="http://schemas.openxmlformats.org/spreadsheetml/2006/main" count="77" uniqueCount="53">
  <si>
    <t>CELKEM bez DPH :</t>
  </si>
  <si>
    <t>CELKOVÉ NÁKLADY :</t>
  </si>
  <si>
    <t>poř.č.</t>
  </si>
  <si>
    <t xml:space="preserve">ZATRAVNĚNÍ POLNÍCH CEST </t>
  </si>
  <si>
    <t>18145-1311</t>
  </si>
  <si>
    <t>založení trávníku strojně - výsevem(osetí, zapravení, urovnání povrchu hladkým válcem, první pokos a odvoz do 20km, složení)</t>
  </si>
  <si>
    <t>m2</t>
  </si>
  <si>
    <t>jednotka</t>
  </si>
  <si>
    <t>počet jedn.</t>
  </si>
  <si>
    <t>cena/jedn.</t>
  </si>
  <si>
    <t>celkem</t>
  </si>
  <si>
    <t>CELKEM :</t>
  </si>
  <si>
    <t>POMOCNÝ MATERIÁL  :</t>
  </si>
  <si>
    <t xml:space="preserve"> </t>
  </si>
  <si>
    <t>DPH 21%</t>
  </si>
  <si>
    <t>kg</t>
  </si>
  <si>
    <t>183 40-2131</t>
  </si>
  <si>
    <t>185 80-2113</t>
  </si>
  <si>
    <t>t</t>
  </si>
  <si>
    <t>travní semeno výsevek (0,03 kg/m2) - směs pro SADOVÉ MEZIPÁSY</t>
  </si>
  <si>
    <t>Položkový rozpočet</t>
  </si>
  <si>
    <t>ZALOŽENÍ TRÁVNÍKU VÝSEVEM:</t>
  </si>
  <si>
    <t>popis položky</t>
  </si>
  <si>
    <t>hnojení umělým hnojivem naširoko vč. zapravení</t>
  </si>
  <si>
    <t>č. položky</t>
  </si>
  <si>
    <t>-</t>
  </si>
  <si>
    <t>ks</t>
  </si>
  <si>
    <t>vrtání jam vrtákem</t>
  </si>
  <si>
    <t>338 95-0144</t>
  </si>
  <si>
    <t>osazení jednotlivých kůlů do jam výšky 1,3 m nad terén</t>
  </si>
  <si>
    <t>dubové kůly štípané v= 200 cm, pr. cca 10 cm</t>
  </si>
  <si>
    <t>Příloha č. 4</t>
  </si>
  <si>
    <t xml:space="preserve">v k. ú. Uherský Brod </t>
  </si>
  <si>
    <t>181 11-1111</t>
  </si>
  <si>
    <t>chemické odplevelení půdy po založení kultury postřikem na široko 1 x opakování vč. herbicidu</t>
  </si>
  <si>
    <t>rozrušení půdy na hloubku do 50 mm souvislé plochy přes 500m2 frézováním</t>
  </si>
  <si>
    <t>184 80-2611</t>
  </si>
  <si>
    <r>
      <t>VC27, p.č. 8040,délka 608 m, výměra 2731 m</t>
    </r>
    <r>
      <rPr>
        <vertAlign val="superscript"/>
        <sz val="10"/>
        <rFont val="Arial CE"/>
        <charset val="238"/>
      </rPr>
      <t>2</t>
    </r>
  </si>
  <si>
    <t>Práce:</t>
  </si>
  <si>
    <t>Pomocný materiál:</t>
  </si>
  <si>
    <t>Zařízení staveniště:</t>
  </si>
  <si>
    <t>Geodetické vytyčení:</t>
  </si>
  <si>
    <t>cena celkem</t>
  </si>
  <si>
    <t>Zaměření, vytyčení a vyhotovení geometrického plánu nebo záznamu podrobného měření změn</t>
  </si>
  <si>
    <t>m</t>
  </si>
  <si>
    <t>Stabilizace lomových bodů mezníkem</t>
  </si>
  <si>
    <t>VYTYČENÍ POZEMKU:</t>
  </si>
  <si>
    <t>CELKEM:</t>
  </si>
  <si>
    <t>chemické odplevelení půdy před založení kultury postřikem na široko 1 x opakování vč. herbicidu</t>
  </si>
  <si>
    <r>
      <t>m</t>
    </r>
    <r>
      <rPr>
        <vertAlign val="superscript"/>
        <sz val="10"/>
        <rFont val="Calibri"/>
        <family val="2"/>
        <charset val="238"/>
      </rPr>
      <t>2</t>
    </r>
  </si>
  <si>
    <t>184 80-2111</t>
  </si>
  <si>
    <t>hnojivo minerální s vyšším obsahem N (0,015 kg/m2), aplikovat po prvním pokosu</t>
  </si>
  <si>
    <t>plošná úprava terénu s urovnáním povrchu bez doplnění ornice souvislé plochy přes 500 m2 při nerovnostech terénu přes 150 do 200 mm v rovině nebo na svahu do 1 : 2 a následném uhutnění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</si>
</sst>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.00\ &quot;Kč&quot;"/>
    <numFmt numFmtId="166" formatCode="#,##0.000"/>
  </numFmts>
  <fonts count="2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vertAlign val="superscript"/>
      <sz val="10"/>
      <name val="Arial CE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8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rgb="FF008080"/>
      <name val="Tahoma"/>
      <family val="2"/>
      <charset val="238"/>
    </font>
    <font>
      <vertAlign val="superscript"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5" fillId="0" borderId="0" applyNumberFormat="0" applyBorder="0" applyProtection="0"/>
  </cellStyleXfs>
  <cellXfs count="119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2" xfId="0" applyFont="1" applyFill="1" applyBorder="1"/>
    <xf numFmtId="0" fontId="7" fillId="0" borderId="13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/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3" xfId="0" applyBorder="1"/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4" fillId="0" borderId="22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5" xfId="0" applyFont="1" applyFill="1" applyBorder="1" applyAlignment="1">
      <alignment horizontal="left" vertical="center"/>
    </xf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wrapText="1"/>
    </xf>
    <xf numFmtId="3" fontId="13" fillId="0" borderId="5" xfId="0" applyNumberFormat="1" applyFont="1" applyFill="1" applyBorder="1" applyAlignment="1">
      <alignment horizontal="center"/>
    </xf>
    <xf numFmtId="1" fontId="4" fillId="0" borderId="22" xfId="0" applyNumberFormat="1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Border="1"/>
    <xf numFmtId="0" fontId="3" fillId="0" borderId="1" xfId="0" applyFont="1" applyBorder="1"/>
    <xf numFmtId="0" fontId="10" fillId="2" borderId="1" xfId="0" applyFont="1" applyFill="1" applyBorder="1"/>
    <xf numFmtId="0" fontId="3" fillId="2" borderId="1" xfId="0" applyFont="1" applyFill="1" applyBorder="1"/>
    <xf numFmtId="0" fontId="14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/>
    <xf numFmtId="49" fontId="16" fillId="0" borderId="26" xfId="3" applyNumberFormat="1" applyFont="1" applyBorder="1" applyAlignment="1">
      <alignment horizontal="left" vertical="top"/>
    </xf>
    <xf numFmtId="0" fontId="16" fillId="0" borderId="26" xfId="3" applyFont="1" applyBorder="1" applyAlignment="1">
      <alignment vertical="top" wrapText="1"/>
    </xf>
    <xf numFmtId="49" fontId="16" fillId="0" borderId="26" xfId="3" applyNumberFormat="1" applyFont="1" applyBorder="1" applyAlignment="1">
      <alignment horizontal="center" shrinkToFit="1"/>
    </xf>
    <xf numFmtId="0" fontId="19" fillId="0" borderId="0" xfId="0" applyFont="1" applyBorder="1" applyAlignment="1">
      <alignment horizontal="left" vertical="top"/>
    </xf>
    <xf numFmtId="0" fontId="20" fillId="0" borderId="0" xfId="0" applyFont="1"/>
    <xf numFmtId="3" fontId="16" fillId="0" borderId="26" xfId="3" applyNumberFormat="1" applyFont="1" applyBorder="1" applyAlignment="1">
      <alignment horizontal="center"/>
    </xf>
    <xf numFmtId="4" fontId="17" fillId="0" borderId="26" xfId="3" applyNumberFormat="1" applyFont="1" applyBorder="1" applyAlignment="1">
      <alignment horizontal="center"/>
    </xf>
    <xf numFmtId="2" fontId="13" fillId="0" borderId="5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/>
    </xf>
    <xf numFmtId="165" fontId="3" fillId="0" borderId="9" xfId="0" applyNumberFormat="1" applyFont="1" applyFill="1" applyBorder="1" applyAlignment="1">
      <alignment horizontal="center"/>
    </xf>
    <xf numFmtId="165" fontId="13" fillId="0" borderId="17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165" fontId="3" fillId="0" borderId="23" xfId="0" applyNumberFormat="1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 applyFill="1"/>
    <xf numFmtId="0" fontId="13" fillId="0" borderId="0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65" fontId="3" fillId="0" borderId="27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49" fontId="16" fillId="0" borderId="28" xfId="3" applyNumberFormat="1" applyFont="1" applyBorder="1" applyAlignment="1">
      <alignment horizontal="center" shrinkToFit="1"/>
    </xf>
    <xf numFmtId="3" fontId="16" fillId="0" borderId="28" xfId="3" applyNumberFormat="1" applyFont="1" applyBorder="1" applyAlignment="1">
      <alignment horizontal="center"/>
    </xf>
    <xf numFmtId="4" fontId="17" fillId="0" borderId="28" xfId="3" applyNumberFormat="1" applyFont="1" applyBorder="1" applyAlignment="1">
      <alignment horizontal="center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6" fillId="0" borderId="31" xfId="3" applyFont="1" applyBorder="1" applyAlignment="1">
      <alignment horizontal="center" vertical="top"/>
    </xf>
    <xf numFmtId="165" fontId="16" fillId="0" borderId="32" xfId="3" applyNumberFormat="1" applyFont="1" applyBorder="1" applyAlignment="1">
      <alignment horizontal="center"/>
    </xf>
    <xf numFmtId="0" fontId="16" fillId="0" borderId="33" xfId="3" applyFont="1" applyBorder="1" applyAlignment="1">
      <alignment horizontal="center" vertical="top"/>
    </xf>
    <xf numFmtId="165" fontId="16" fillId="0" borderId="34" xfId="3" applyNumberFormat="1" applyFont="1" applyBorder="1" applyAlignment="1">
      <alignment horizontal="center"/>
    </xf>
    <xf numFmtId="0" fontId="4" fillId="0" borderId="14" xfId="0" applyFont="1" applyBorder="1" applyAlignment="1">
      <alignment vertical="center" wrapText="1"/>
    </xf>
    <xf numFmtId="0" fontId="12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9" xfId="0" applyFont="1" applyFill="1" applyBorder="1" applyAlignment="1"/>
    <xf numFmtId="0" fontId="3" fillId="0" borderId="21" xfId="0" applyFont="1" applyFill="1" applyBorder="1" applyAlignment="1"/>
    <xf numFmtId="0" fontId="0" fillId="0" borderId="1" xfId="0" applyBorder="1" applyAlignment="1"/>
    <xf numFmtId="0" fontId="0" fillId="0" borderId="0" xfId="0" applyAlignment="1">
      <alignment horizontal="left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vertical="top"/>
    </xf>
    <xf numFmtId="49" fontId="16" fillId="0" borderId="35" xfId="3" applyNumberFormat="1" applyFont="1" applyBorder="1" applyAlignment="1">
      <alignment horizontal="left" vertical="top" wrapText="1"/>
    </xf>
    <xf numFmtId="49" fontId="16" fillId="0" borderId="36" xfId="3" applyNumberFormat="1" applyFont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3" fillId="0" borderId="8" xfId="0" applyFont="1" applyFill="1" applyBorder="1" applyAlignment="1"/>
    <xf numFmtId="0" fontId="3" fillId="0" borderId="6" xfId="0" applyFont="1" applyFill="1" applyBorder="1" applyAlignment="1"/>
    <xf numFmtId="165" fontId="3" fillId="0" borderId="8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</cellXfs>
  <cellStyles count="4">
    <cellStyle name="Excel Built-in Normal" xfId="1"/>
    <cellStyle name="Normální" xfId="0" builtinId="0"/>
    <cellStyle name="normální 2" xfId="2"/>
    <cellStyle name="normální_POL.XLS" xfId="3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25" workbookViewId="0">
      <selection activeCell="C32" sqref="C32"/>
    </sheetView>
  </sheetViews>
  <sheetFormatPr defaultRowHeight="12.75" x14ac:dyDescent="0.2"/>
  <cols>
    <col min="1" max="1" width="11" customWidth="1"/>
    <col min="2" max="2" width="13.5703125" customWidth="1"/>
    <col min="3" max="3" width="59.28515625" customWidth="1"/>
    <col min="5" max="5" width="9.7109375" customWidth="1"/>
    <col min="7" max="7" width="23.42578125" customWidth="1"/>
  </cols>
  <sheetData>
    <row r="1" spans="1:7" x14ac:dyDescent="0.2">
      <c r="A1" t="s">
        <v>31</v>
      </c>
    </row>
    <row r="2" spans="1:7" x14ac:dyDescent="0.2">
      <c r="A2" t="s">
        <v>3</v>
      </c>
    </row>
    <row r="3" spans="1:7" x14ac:dyDescent="0.2">
      <c r="A3" t="s">
        <v>32</v>
      </c>
    </row>
    <row r="6" spans="1:7" x14ac:dyDescent="0.2">
      <c r="A6" t="s">
        <v>20</v>
      </c>
    </row>
    <row r="7" spans="1:7" ht="14.25" x14ac:dyDescent="0.2">
      <c r="A7" s="104" t="s">
        <v>37</v>
      </c>
      <c r="B7" s="104"/>
      <c r="C7" s="104"/>
    </row>
    <row r="8" spans="1:7" s="46" customFormat="1" x14ac:dyDescent="0.2">
      <c r="A8" s="44"/>
      <c r="B8" s="44"/>
      <c r="C8" s="44"/>
    </row>
    <row r="9" spans="1:7" s="46" customFormat="1" x14ac:dyDescent="0.2"/>
    <row r="10" spans="1:7" s="46" customFormat="1" ht="16.5" thickBot="1" x14ac:dyDescent="0.3">
      <c r="A10" s="67" t="s">
        <v>46</v>
      </c>
      <c r="B10" s="66"/>
      <c r="C10" s="59"/>
      <c r="D10" s="60"/>
      <c r="E10" s="61"/>
      <c r="F10" s="62"/>
      <c r="G10" s="61"/>
    </row>
    <row r="11" spans="1:7" s="46" customFormat="1" ht="21.75" thickBot="1" x14ac:dyDescent="0.25">
      <c r="A11" s="8" t="s">
        <v>2</v>
      </c>
      <c r="B11" s="109" t="s">
        <v>22</v>
      </c>
      <c r="C11" s="109"/>
      <c r="D11" s="90" t="s">
        <v>7</v>
      </c>
      <c r="E11" s="91" t="s">
        <v>8</v>
      </c>
      <c r="F11" s="92" t="s">
        <v>9</v>
      </c>
      <c r="G11" s="93" t="s">
        <v>42</v>
      </c>
    </row>
    <row r="12" spans="1:7" s="46" customFormat="1" ht="27.6" customHeight="1" x14ac:dyDescent="0.2">
      <c r="A12" s="94">
        <v>1</v>
      </c>
      <c r="B12" s="110" t="s">
        <v>43</v>
      </c>
      <c r="C12" s="111"/>
      <c r="D12" s="87" t="s">
        <v>44</v>
      </c>
      <c r="E12" s="88">
        <v>1216</v>
      </c>
      <c r="F12" s="89">
        <v>0</v>
      </c>
      <c r="G12" s="95">
        <f>+F12*E12</f>
        <v>0</v>
      </c>
    </row>
    <row r="13" spans="1:7" s="46" customFormat="1" ht="13.5" thickBot="1" x14ac:dyDescent="0.25">
      <c r="A13" s="96">
        <v>2</v>
      </c>
      <c r="B13" s="63" t="s">
        <v>45</v>
      </c>
      <c r="C13" s="64"/>
      <c r="D13" s="65" t="s">
        <v>26</v>
      </c>
      <c r="E13" s="68">
        <v>30</v>
      </c>
      <c r="F13" s="69">
        <v>0</v>
      </c>
      <c r="G13" s="97">
        <f>+F13*E13</f>
        <v>0</v>
      </c>
    </row>
    <row r="14" spans="1:7" s="46" customFormat="1" ht="13.5" thickBot="1" x14ac:dyDescent="0.25">
      <c r="A14" s="13" t="s">
        <v>11</v>
      </c>
      <c r="B14" s="14"/>
      <c r="C14" s="15"/>
      <c r="D14" s="14"/>
      <c r="E14" s="14"/>
      <c r="F14" s="14"/>
      <c r="G14" s="12">
        <f>SUM(G12:G13)</f>
        <v>0</v>
      </c>
    </row>
    <row r="15" spans="1:7" s="46" customFormat="1" x14ac:dyDescent="0.2">
      <c r="A15" s="44"/>
      <c r="B15" s="44"/>
      <c r="C15" s="44"/>
    </row>
    <row r="16" spans="1:7" ht="13.5" thickBot="1" x14ac:dyDescent="0.25">
      <c r="A16" s="5" t="s">
        <v>21</v>
      </c>
      <c r="B16" s="1"/>
      <c r="C16" s="6"/>
      <c r="D16" s="6"/>
      <c r="E16" s="7"/>
      <c r="F16" s="6"/>
      <c r="G16" s="6"/>
    </row>
    <row r="17" spans="1:7" ht="13.5" thickBot="1" x14ac:dyDescent="0.25">
      <c r="A17" s="8" t="s">
        <v>2</v>
      </c>
      <c r="B17" s="9" t="s">
        <v>24</v>
      </c>
      <c r="C17" s="10" t="s">
        <v>22</v>
      </c>
      <c r="D17" s="9" t="s">
        <v>7</v>
      </c>
      <c r="E17" s="9" t="s">
        <v>8</v>
      </c>
      <c r="F17" s="26" t="s">
        <v>9</v>
      </c>
      <c r="G17" s="27" t="s">
        <v>42</v>
      </c>
    </row>
    <row r="18" spans="1:7" s="46" customFormat="1" ht="25.5" x14ac:dyDescent="0.2">
      <c r="A18" s="99">
        <v>1</v>
      </c>
      <c r="B18" s="86" t="s">
        <v>50</v>
      </c>
      <c r="C18" s="50" t="s">
        <v>48</v>
      </c>
      <c r="D18" s="49" t="s">
        <v>49</v>
      </c>
      <c r="E18" s="82">
        <v>2731</v>
      </c>
      <c r="F18" s="83">
        <v>0</v>
      </c>
      <c r="G18" s="84">
        <f>E18*F18</f>
        <v>0</v>
      </c>
    </row>
    <row r="19" spans="1:7" ht="38.25" x14ac:dyDescent="0.2">
      <c r="A19" s="38">
        <v>2</v>
      </c>
      <c r="B19" s="47" t="s">
        <v>33</v>
      </c>
      <c r="C19" s="48" t="s">
        <v>52</v>
      </c>
      <c r="D19" s="49" t="s">
        <v>49</v>
      </c>
      <c r="E19" s="85">
        <v>2731</v>
      </c>
      <c r="F19" s="70">
        <v>0</v>
      </c>
      <c r="G19" s="76">
        <f>E19*F19</f>
        <v>0</v>
      </c>
    </row>
    <row r="20" spans="1:7" ht="25.5" x14ac:dyDescent="0.2">
      <c r="A20" s="38">
        <v>3</v>
      </c>
      <c r="B20" s="16" t="s">
        <v>16</v>
      </c>
      <c r="C20" s="22" t="s">
        <v>35</v>
      </c>
      <c r="D20" s="49" t="s">
        <v>49</v>
      </c>
      <c r="E20" s="24">
        <f>E19</f>
        <v>2731</v>
      </c>
      <c r="F20" s="71">
        <v>0</v>
      </c>
      <c r="G20" s="76">
        <f t="shared" ref="G20" si="0">E20*F20</f>
        <v>0</v>
      </c>
    </row>
    <row r="21" spans="1:7" x14ac:dyDescent="0.2">
      <c r="A21" s="38">
        <v>4</v>
      </c>
      <c r="B21" s="16" t="s">
        <v>17</v>
      </c>
      <c r="C21" s="16" t="s">
        <v>23</v>
      </c>
      <c r="D21" s="17" t="s">
        <v>18</v>
      </c>
      <c r="E21" s="25">
        <v>4.1000000000000002E-2</v>
      </c>
      <c r="F21" s="72">
        <v>0</v>
      </c>
      <c r="G21" s="76">
        <f t="shared" ref="G21" si="1">E21*F21</f>
        <v>0</v>
      </c>
    </row>
    <row r="22" spans="1:7" ht="25.5" x14ac:dyDescent="0.2">
      <c r="A22" s="99">
        <v>5</v>
      </c>
      <c r="B22" s="16" t="s">
        <v>4</v>
      </c>
      <c r="C22" s="22" t="s">
        <v>5</v>
      </c>
      <c r="D22" s="17" t="s">
        <v>6</v>
      </c>
      <c r="E22" s="24">
        <f>E19</f>
        <v>2731</v>
      </c>
      <c r="F22" s="71">
        <v>0</v>
      </c>
      <c r="G22" s="76">
        <f>E22*F22</f>
        <v>0</v>
      </c>
    </row>
    <row r="23" spans="1:7" s="46" customFormat="1" ht="25.5" x14ac:dyDescent="0.2">
      <c r="A23" s="38">
        <v>6</v>
      </c>
      <c r="B23" s="45" t="s">
        <v>36</v>
      </c>
      <c r="C23" s="50" t="s">
        <v>34</v>
      </c>
      <c r="D23" s="49" t="s">
        <v>6</v>
      </c>
      <c r="E23" s="51">
        <f>E22</f>
        <v>2731</v>
      </c>
      <c r="F23" s="70">
        <v>0</v>
      </c>
      <c r="G23" s="77">
        <f>E23*F23</f>
        <v>0</v>
      </c>
    </row>
    <row r="24" spans="1:7" x14ac:dyDescent="0.2">
      <c r="A24" s="100">
        <v>7</v>
      </c>
      <c r="B24" s="16" t="s">
        <v>28</v>
      </c>
      <c r="C24" s="22" t="s">
        <v>27</v>
      </c>
      <c r="D24" s="17" t="s">
        <v>26</v>
      </c>
      <c r="E24" s="24">
        <v>30</v>
      </c>
      <c r="F24" s="71">
        <v>0</v>
      </c>
      <c r="G24" s="76">
        <f t="shared" ref="G24:G25" si="2">E24*F24</f>
        <v>0</v>
      </c>
    </row>
    <row r="25" spans="1:7" ht="16.149999999999999" customHeight="1" thickBot="1" x14ac:dyDescent="0.25">
      <c r="A25" s="43">
        <v>8</v>
      </c>
      <c r="B25" s="39" t="s">
        <v>25</v>
      </c>
      <c r="C25" s="22" t="s">
        <v>29</v>
      </c>
      <c r="D25" s="17" t="s">
        <v>26</v>
      </c>
      <c r="E25" s="24">
        <v>30</v>
      </c>
      <c r="F25" s="71">
        <v>0</v>
      </c>
      <c r="G25" s="76">
        <f t="shared" si="2"/>
        <v>0</v>
      </c>
    </row>
    <row r="26" spans="1:7" ht="13.5" thickBot="1" x14ac:dyDescent="0.25">
      <c r="A26" s="13" t="s">
        <v>11</v>
      </c>
      <c r="B26" s="14"/>
      <c r="C26" s="15"/>
      <c r="D26" s="14"/>
      <c r="E26" s="14"/>
      <c r="F26" s="14"/>
      <c r="G26" s="12">
        <f>SUM(G18:G25)</f>
        <v>0</v>
      </c>
    </row>
    <row r="27" spans="1:7" x14ac:dyDescent="0.2">
      <c r="A27" s="2"/>
      <c r="B27" s="2"/>
      <c r="C27" s="2"/>
      <c r="D27" s="3"/>
      <c r="E27" s="2"/>
      <c r="F27" s="4"/>
      <c r="G27" s="2"/>
    </row>
    <row r="28" spans="1:7" ht="15.75" thickBot="1" x14ac:dyDescent="0.25">
      <c r="A28" s="80" t="s">
        <v>12</v>
      </c>
      <c r="B28" s="81"/>
      <c r="C28" s="81"/>
      <c r="D28" s="19"/>
      <c r="E28" s="19"/>
      <c r="F28" s="19"/>
    </row>
    <row r="29" spans="1:7" ht="13.5" thickBot="1" x14ac:dyDescent="0.25">
      <c r="A29" s="28" t="s">
        <v>2</v>
      </c>
      <c r="B29" s="9" t="s">
        <v>24</v>
      </c>
      <c r="C29" s="29" t="s">
        <v>22</v>
      </c>
      <c r="D29" s="9" t="s">
        <v>7</v>
      </c>
      <c r="E29" s="9" t="s">
        <v>8</v>
      </c>
      <c r="F29" s="9" t="s">
        <v>9</v>
      </c>
      <c r="G29" s="11" t="s">
        <v>10</v>
      </c>
    </row>
    <row r="30" spans="1:7" x14ac:dyDescent="0.2">
      <c r="A30" s="101">
        <v>1</v>
      </c>
      <c r="B30" s="39" t="s">
        <v>25</v>
      </c>
      <c r="C30" s="30" t="s">
        <v>19</v>
      </c>
      <c r="D30" s="31" t="s">
        <v>15</v>
      </c>
      <c r="E30" s="34">
        <f>E19*0.03</f>
        <v>81.929999999999993</v>
      </c>
      <c r="F30" s="73">
        <v>0</v>
      </c>
      <c r="G30" s="78">
        <f t="shared" ref="G30:G31" si="3">E30*F30</f>
        <v>0</v>
      </c>
    </row>
    <row r="31" spans="1:7" ht="25.5" x14ac:dyDescent="0.2">
      <c r="A31" s="102">
        <v>2</v>
      </c>
      <c r="B31" s="39" t="s">
        <v>25</v>
      </c>
      <c r="C31" s="98" t="s">
        <v>51</v>
      </c>
      <c r="D31" s="32" t="s">
        <v>15</v>
      </c>
      <c r="E31" s="52">
        <f>E19*0.015</f>
        <v>40.964999999999996</v>
      </c>
      <c r="F31" s="74">
        <v>0</v>
      </c>
      <c r="G31" s="79">
        <f t="shared" si="3"/>
        <v>0</v>
      </c>
    </row>
    <row r="32" spans="1:7" ht="13.5" thickBot="1" x14ac:dyDescent="0.25">
      <c r="A32" s="103">
        <v>3</v>
      </c>
      <c r="B32" s="39" t="s">
        <v>25</v>
      </c>
      <c r="C32" s="41" t="s">
        <v>30</v>
      </c>
      <c r="D32" s="42" t="s">
        <v>26</v>
      </c>
      <c r="E32" s="40">
        <v>30</v>
      </c>
      <c r="F32" s="75">
        <v>0</v>
      </c>
      <c r="G32" s="79">
        <f>E32*F32</f>
        <v>0</v>
      </c>
    </row>
    <row r="33" spans="1:7" ht="13.5" thickBot="1" x14ac:dyDescent="0.25">
      <c r="A33" s="13" t="s">
        <v>47</v>
      </c>
      <c r="B33" s="33"/>
      <c r="C33" s="14"/>
      <c r="D33" s="15"/>
      <c r="E33" s="14" t="s">
        <v>13</v>
      </c>
      <c r="F33" s="14"/>
      <c r="G33" s="12">
        <f>SUM(G30:G32)</f>
        <v>0</v>
      </c>
    </row>
    <row r="34" spans="1:7" x14ac:dyDescent="0.2">
      <c r="A34" s="35"/>
      <c r="B34" s="23"/>
      <c r="C34" s="36"/>
      <c r="D34" s="35"/>
      <c r="E34" s="36"/>
      <c r="F34" s="36"/>
      <c r="G34" s="37"/>
    </row>
    <row r="35" spans="1:7" x14ac:dyDescent="0.2">
      <c r="A35" s="18"/>
      <c r="B35" s="6"/>
      <c r="C35" s="6"/>
      <c r="D35" s="6"/>
      <c r="E35" s="6"/>
      <c r="F35" s="6"/>
      <c r="G35" s="6"/>
    </row>
    <row r="36" spans="1:7" ht="15" x14ac:dyDescent="0.2">
      <c r="A36" s="18"/>
      <c r="B36" s="20" t="s">
        <v>1</v>
      </c>
      <c r="C36" s="6"/>
      <c r="D36" s="6"/>
      <c r="E36" s="53"/>
      <c r="F36" s="53"/>
      <c r="G36" s="6"/>
    </row>
    <row r="37" spans="1:7" x14ac:dyDescent="0.2">
      <c r="A37" s="21"/>
      <c r="B37" s="106" t="s">
        <v>38</v>
      </c>
      <c r="C37" s="106"/>
      <c r="D37" s="107">
        <f>G26</f>
        <v>0</v>
      </c>
      <c r="E37" s="107"/>
      <c r="F37" s="53"/>
    </row>
    <row r="38" spans="1:7" ht="17.45" customHeight="1" x14ac:dyDescent="0.2">
      <c r="A38" s="21"/>
      <c r="B38" s="54" t="s">
        <v>39</v>
      </c>
      <c r="C38" s="54"/>
      <c r="D38" s="107">
        <f>G33</f>
        <v>0</v>
      </c>
      <c r="E38" s="107"/>
      <c r="F38" s="53"/>
    </row>
    <row r="39" spans="1:7" s="46" customFormat="1" ht="17.45" customHeight="1" x14ac:dyDescent="0.2">
      <c r="A39" s="21"/>
      <c r="B39" s="115" t="s">
        <v>41</v>
      </c>
      <c r="C39" s="116"/>
      <c r="D39" s="117">
        <f>G14</f>
        <v>0</v>
      </c>
      <c r="E39" s="118"/>
      <c r="F39" s="53"/>
    </row>
    <row r="40" spans="1:7" s="46" customFormat="1" ht="17.45" customHeight="1" x14ac:dyDescent="0.2">
      <c r="A40" s="21"/>
      <c r="B40" s="105" t="s">
        <v>40</v>
      </c>
      <c r="C40" s="105"/>
      <c r="D40" s="108">
        <v>0</v>
      </c>
      <c r="E40" s="108"/>
      <c r="F40" s="53"/>
    </row>
    <row r="41" spans="1:7" ht="18" x14ac:dyDescent="0.25">
      <c r="A41" s="21"/>
      <c r="B41" s="54" t="s">
        <v>0</v>
      </c>
      <c r="C41" s="54"/>
      <c r="D41" s="112">
        <f>SUM(D37:D40)</f>
        <v>0</v>
      </c>
      <c r="E41" s="112"/>
      <c r="F41" s="53"/>
    </row>
    <row r="42" spans="1:7" ht="18" customHeight="1" x14ac:dyDescent="0.2">
      <c r="A42" s="21"/>
      <c r="B42" s="56" t="s">
        <v>14</v>
      </c>
      <c r="C42" s="56"/>
      <c r="D42" s="113">
        <f>D41/100*21</f>
        <v>0</v>
      </c>
      <c r="E42" s="113"/>
      <c r="F42" s="55"/>
    </row>
    <row r="43" spans="1:7" ht="18" x14ac:dyDescent="0.25">
      <c r="A43" s="21"/>
      <c r="B43" s="57" t="s">
        <v>11</v>
      </c>
      <c r="C43" s="58"/>
      <c r="D43" s="114">
        <f>D41+D42</f>
        <v>0</v>
      </c>
      <c r="E43" s="114"/>
      <c r="F43" s="53"/>
    </row>
  </sheetData>
  <mergeCells count="13">
    <mergeCell ref="D41:E41"/>
    <mergeCell ref="D42:E42"/>
    <mergeCell ref="D43:E43"/>
    <mergeCell ref="B39:C39"/>
    <mergeCell ref="D39:E39"/>
    <mergeCell ref="A7:C7"/>
    <mergeCell ref="B40:C40"/>
    <mergeCell ref="B37:C37"/>
    <mergeCell ref="D37:E37"/>
    <mergeCell ref="D38:E38"/>
    <mergeCell ref="D40:E4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VC27 Chrástka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Hečová Petra, Ing</cp:lastModifiedBy>
  <cp:lastPrinted>2018-09-18T12:14:43Z</cp:lastPrinted>
  <dcterms:created xsi:type="dcterms:W3CDTF">2011-02-24T14:24:50Z</dcterms:created>
  <dcterms:modified xsi:type="dcterms:W3CDTF">2024-11-19T06:03:10Z</dcterms:modified>
</cp:coreProperties>
</file>