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VŘ\VŘ_2024\Sociální zázemí řidičů DPO II\PS+DR\DR\"/>
    </mc:Choice>
  </mc:AlternateContent>
  <bookViews>
    <workbookView xWindow="0" yWindow="0" windowWidth="28800" windowHeight="12300"/>
  </bookViews>
  <sheets>
    <sheet name="VV" sheetId="1" r:id="rId1"/>
  </sheets>
  <definedNames>
    <definedName name="Celkem">#REF!</definedName>
    <definedName name="CisloObjektu">#REF!</definedName>
    <definedName name="CisloRozpoctu">#REF!</definedName>
    <definedName name="CisloStavby">#REF!</definedName>
    <definedName name="NazevObjektu">#REF!</definedName>
    <definedName name="NazevRozpoctu">#REF!</definedName>
    <definedName name="NazevStavby">#REF!</definedName>
    <definedName name="Print_Area" localSheetId="0">VV!$C$2:$C$6</definedName>
    <definedName name="Print_Titles" localSheetId="0">VV!$2:$6</definedName>
  </definedNames>
  <calcPr calcId="162913"/>
  <extLst>
    <ext uri="GoogleSheetsCustomDataVersion2">
      <go:sheetsCustomData xmlns:go="http://customooxmlschemas.google.com/" r:id="rId5" roundtripDataChecksum="WwOAPMcj2nZRH/e6LQNKmpdQW5f7RfNfpGuZy3zUpe4="/>
    </ext>
  </extLst>
</workbook>
</file>

<file path=xl/calcChain.xml><?xml version="1.0" encoding="utf-8"?>
<calcChain xmlns="http://schemas.openxmlformats.org/spreadsheetml/2006/main">
  <c r="F193" i="1" l="1"/>
  <c r="F191" i="1"/>
  <c r="F189" i="1"/>
  <c r="F188" i="1"/>
  <c r="F186" i="1"/>
  <c r="F184" i="1"/>
  <c r="F182" i="1"/>
  <c r="F180" i="1"/>
  <c r="F178" i="1"/>
  <c r="F176" i="1"/>
  <c r="F174" i="1"/>
  <c r="F172" i="1"/>
  <c r="F171" i="1"/>
  <c r="F169" i="1"/>
  <c r="F167" i="1"/>
  <c r="F165" i="1"/>
  <c r="F163" i="1"/>
  <c r="F160" i="1"/>
  <c r="F158" i="1"/>
  <c r="F156" i="1"/>
  <c r="F154" i="1"/>
  <c r="F152" i="1"/>
  <c r="F150" i="1"/>
  <c r="F148" i="1"/>
  <c r="F146" i="1" s="1"/>
  <c r="F145" i="1"/>
  <c r="F143" i="1"/>
  <c r="F141" i="1"/>
  <c r="F139" i="1" s="1"/>
  <c r="F138" i="1"/>
  <c r="F136" i="1"/>
  <c r="F134" i="1"/>
  <c r="F132" i="1"/>
  <c r="F130" i="1"/>
  <c r="F128" i="1"/>
  <c r="F126" i="1"/>
  <c r="F124" i="1"/>
  <c r="F122" i="1"/>
  <c r="F120" i="1"/>
  <c r="F118" i="1"/>
  <c r="F116" i="1"/>
  <c r="F113" i="1"/>
  <c r="F111" i="1"/>
  <c r="F108" i="1"/>
  <c r="F106" i="1"/>
  <c r="F104" i="1"/>
  <c r="F102" i="1" s="1"/>
  <c r="F101" i="1"/>
  <c r="F99" i="1"/>
  <c r="F97" i="1"/>
  <c r="F95" i="1"/>
  <c r="F93" i="1"/>
  <c r="F91" i="1"/>
  <c r="F89" i="1"/>
  <c r="F87" i="1"/>
  <c r="F85" i="1"/>
  <c r="F83" i="1"/>
  <c r="F81" i="1"/>
  <c r="F79" i="1"/>
  <c r="F76" i="1"/>
  <c r="F74" i="1"/>
  <c r="F72" i="1"/>
  <c r="F70" i="1"/>
  <c r="F68" i="1" s="1"/>
  <c r="F67" i="1"/>
  <c r="F65" i="1"/>
  <c r="F63" i="1"/>
  <c r="F61" i="1"/>
  <c r="F59" i="1"/>
  <c r="F57" i="1"/>
  <c r="F55" i="1"/>
  <c r="F53" i="1"/>
  <c r="F51" i="1"/>
  <c r="F48" i="1"/>
  <c r="F46" i="1"/>
  <c r="F45" i="1"/>
  <c r="F43" i="1"/>
  <c r="F41" i="1"/>
  <c r="F39" i="1"/>
  <c r="F36" i="1"/>
  <c r="F34" i="1"/>
  <c r="F32" i="1"/>
  <c r="F30" i="1"/>
  <c r="F28" i="1"/>
  <c r="F26" i="1"/>
  <c r="F24" i="1"/>
  <c r="F21" i="1"/>
  <c r="F19" i="1"/>
  <c r="F17" i="1"/>
  <c r="F15" i="1"/>
  <c r="F37" i="1" l="1"/>
  <c r="F22" i="1"/>
  <c r="F49" i="1"/>
  <c r="F77" i="1"/>
  <c r="F13" i="1"/>
  <c r="F109" i="1"/>
  <c r="F114" i="1"/>
  <c r="F161" i="1"/>
  <c r="F12" i="1" l="1"/>
</calcChain>
</file>

<file path=xl/sharedStrings.xml><?xml version="1.0" encoding="utf-8"?>
<sst xmlns="http://schemas.openxmlformats.org/spreadsheetml/2006/main" count="335" uniqueCount="133">
  <si>
    <t>Stavba:</t>
  </si>
  <si>
    <t>Sociální zázemí řidičů Michálkovice</t>
  </si>
  <si>
    <t>Objednatel:</t>
  </si>
  <si>
    <t>IČ:</t>
  </si>
  <si>
    <t>DIČ:</t>
  </si>
  <si>
    <t>Zhotovitel:</t>
  </si>
  <si>
    <t>Pořadí</t>
  </si>
  <si>
    <t>Název a popis položky</t>
  </si>
  <si>
    <t>Množství</t>
  </si>
  <si>
    <t>Typ</t>
  </si>
  <si>
    <t>MJ</t>
  </si>
  <si>
    <t>Cena MJ v Kč bez DPH</t>
  </si>
  <si>
    <t>S</t>
  </si>
  <si>
    <t>D</t>
  </si>
  <si>
    <t>Ocelové konstrukce</t>
  </si>
  <si>
    <t/>
  </si>
  <si>
    <t>Rám 2435 x 6055 x 2850mm</t>
  </si>
  <si>
    <t>Kalkul</t>
  </si>
  <si>
    <t>kpl</t>
  </si>
  <si>
    <t>Manipulace s rámem a konstrukcí střechy, příprava na obalovnu</t>
  </si>
  <si>
    <t>Broušení rámu</t>
  </si>
  <si>
    <t>Lakování rámu</t>
  </si>
  <si>
    <t>kg</t>
  </si>
  <si>
    <t>Skladby</t>
  </si>
  <si>
    <t>Obvodová stěna O, 150 (0,038 W/mK) - MV 160</t>
  </si>
  <si>
    <t xml:space="preserve">m2    </t>
  </si>
  <si>
    <t>Vnitřní stěna V, 050 (0,038 W/mK) - MV 60</t>
  </si>
  <si>
    <t>m2</t>
  </si>
  <si>
    <t>Vnitřní stěna V, 100 (0,038 W/mK) - MV 100</t>
  </si>
  <si>
    <t>Podlaha P, 150 - 22mm cetris (0,033 W/mK) - MV 160</t>
  </si>
  <si>
    <t>Strop S, 150 (0,038 W/mK) - MV 140</t>
  </si>
  <si>
    <t xml:space="preserve">Výztuha OSB 25mm, 1x25mm </t>
  </si>
  <si>
    <t>Předstěna , I50 (50mm)</t>
  </si>
  <si>
    <t>Vnitřní opláštění</t>
  </si>
  <si>
    <t xml:space="preserve">Vnitřní opláštění SDK deska , 1x RB 12,5mm </t>
  </si>
  <si>
    <t>Vnitřní opláštění SDK deska , 1x RF 15mm</t>
  </si>
  <si>
    <t>Vnitřní opláštění SDK deska , 1x 12,5mm</t>
  </si>
  <si>
    <t>Spoj modulů - SDK garnitura, 1x RB 12,5mm</t>
  </si>
  <si>
    <t>bm</t>
  </si>
  <si>
    <t>Fasáda</t>
  </si>
  <si>
    <t>Střecha</t>
  </si>
  <si>
    <t>Střešní trapézový plech KOB</t>
  </si>
  <si>
    <t>Svod střešní PVC (trubka PVC do rohového sloupku), 1 kusy na modul</t>
  </si>
  <si>
    <t>Konstrukce stříšky</t>
  </si>
  <si>
    <t>Zakrytí stříšky plech trapéz</t>
  </si>
  <si>
    <t>Bok stříšky - hladký plech</t>
  </si>
  <si>
    <t>Montáž stříšky</t>
  </si>
  <si>
    <t>Příplatek za zvýšení atiky na 0,9 m</t>
  </si>
  <si>
    <t xml:space="preserve">Konstrukce atiky (rastr 0,625m, 3mm plech) - výška do 300mm bez zastřešení </t>
  </si>
  <si>
    <t>Klempířské prvky (atika, přechod mezi moduly)</t>
  </si>
  <si>
    <t>Vnitřní povrchy</t>
  </si>
  <si>
    <t>PVC, R9, lepidlo, svařovací šnůra</t>
  </si>
  <si>
    <t>Malba , bílá</t>
  </si>
  <si>
    <t>Malba , omyvatelná</t>
  </si>
  <si>
    <t>Soklová lišta, Premium Bílá, 60 mm, délky 5,15 m</t>
  </si>
  <si>
    <t>Výplně otvorů - vnější</t>
  </si>
  <si>
    <t xml:space="preserve">Ostění oken </t>
  </si>
  <si>
    <t>Příprava na osazení oken - typ 1 (TP652)</t>
  </si>
  <si>
    <t>Montáž oken (m2)</t>
  </si>
  <si>
    <t>Montáž vnějších dveří</t>
  </si>
  <si>
    <t xml:space="preserve">ks    </t>
  </si>
  <si>
    <t>PVC standardní parapet interiérový s nosem, bílý, včetně bočních krytek</t>
  </si>
  <si>
    <t>Parapet vnější</t>
  </si>
  <si>
    <t xml:space="preserve">Okno PVC 600 x 1700 O/S; tepelně izolační trojsklo, šedá/bílá </t>
  </si>
  <si>
    <t xml:space="preserve">Okno PVC 600 x 2000 O/S; tepelně izolační trojsklo, šedá/bílá </t>
  </si>
  <si>
    <t xml:space="preserve">Dveře PVC 970 x 2200 tepelně izolační trojsklo, bezpečnostní (connex) oboustranně šedá/bílá </t>
  </si>
  <si>
    <t xml:space="preserve">Okno PVC 1500 x 600; Sklopné; tepelně izolační trojsklo, šedá/bílá </t>
  </si>
  <si>
    <t xml:space="preserve">Okno PVC 600 x 600 O/S; tepelně izolační trojsklo,  šedá/bílá </t>
  </si>
  <si>
    <t>Opláštění oken tahokov (velikost oka:22 x 12 - 2 x 2 mm)</t>
  </si>
  <si>
    <t>Výplně otvorů - vnitřní</t>
  </si>
  <si>
    <t xml:space="preserve">Dveře voštinové ČSN 600-900 x 1970, bílé, PZ, ve spodní částidoplněné dveřní mřížkou pro správnou funkci </t>
  </si>
  <si>
    <t>odvětrání</t>
  </si>
  <si>
    <t>Montáž vnitřních dveří</t>
  </si>
  <si>
    <t>Zárubeň ZK ocelová dvoudílná 600 - 900 x 1970 ústí</t>
  </si>
  <si>
    <t>TZB</t>
  </si>
  <si>
    <t>Základní rozvody vody a kanalizace, příprava pro výdejní automat, montáž zařizovacích předmětů, přípojka vody DN 32, přípojka kanalizace DN 600; dle studie VODOVOD a KANALIZACE</t>
  </si>
  <si>
    <t>Odvětrání WC - ventilátory (Decor 100 CRZ); dle studie VZDUCHOTECHNIKA</t>
  </si>
  <si>
    <t>ks</t>
  </si>
  <si>
    <t>Zařizovací předměty</t>
  </si>
  <si>
    <t>Umyvadlový set Ideal Standard s otvorem, 55 cm, Baterie Concept 100</t>
  </si>
  <si>
    <t>soubor</t>
  </si>
  <si>
    <t>Závěsné WC, Ideal Standard Eurovit V bílá, prkénko, tlačítko PVC, ocelová konstrukce pro geberit, geberit duofix</t>
  </si>
  <si>
    <t>Pisoár závěsný Ideal Standard</t>
  </si>
  <si>
    <t>Zásobník na papírpvé ručníky Bemeta</t>
  </si>
  <si>
    <t>Zásobník hygienických sáčků nerez</t>
  </si>
  <si>
    <t>Háček Sanela nerezový dvojitý, lesk SLZN 57</t>
  </si>
  <si>
    <t>Zrcadlo Amiro 60x80</t>
  </si>
  <si>
    <t>Dávkovač mýdla 1319-75</t>
  </si>
  <si>
    <t>WC štětka plast bílá TO3302, SK 130</t>
  </si>
  <si>
    <t>Držák na toaletní papír 8009, bílá, DTP 15</t>
  </si>
  <si>
    <t>Zásobník TUV 10L</t>
  </si>
  <si>
    <t>Zásobník TUV 15L</t>
  </si>
  <si>
    <t>Elektroinstalace</t>
  </si>
  <si>
    <t xml:space="preserve">Slaboproud - snímač teploty (4ks), magneticý snímač otevření (8ks), vodoměr, elektroměr, kabeláž tablo </t>
  </si>
  <si>
    <t>dle studie ELEKTROTECHNIKA</t>
  </si>
  <si>
    <t xml:space="preserve">Základní elektro rozvody modulu (přímotop 2kW - 2ks, 500W - 3ks, 8ks zásuvka, 8ks vypínač, svítidlo </t>
  </si>
  <si>
    <t>Hromosvod; dle studie ELEKTROTECHNIKA</t>
  </si>
  <si>
    <t>Ostatní</t>
  </si>
  <si>
    <t>Loga 1ks DPO - materiál a montáž</t>
  </si>
  <si>
    <t>Vstupní schůdek - POROROŠT ZINKOVANÝ S LEMOVACÍM PROFILEM</t>
  </si>
  <si>
    <t>Kuchyňka včetně vybavení (baterie, dřez, deska)</t>
  </si>
  <si>
    <t>Úklid modulu</t>
  </si>
  <si>
    <t>Nakládka modulu ve výrobním závodě</t>
  </si>
  <si>
    <t>Hasící přístroj PG6 s hasící schopností nejméně 21A</t>
  </si>
  <si>
    <t>Vytápění, Klimatizace; podrobnosti dle studie VYTÁPĚNÍ a CHLAZENÍ</t>
  </si>
  <si>
    <t>Montážní materiál</t>
  </si>
  <si>
    <t>Spoj modulů</t>
  </si>
  <si>
    <t xml:space="preserve">Hliníková páska (obvod spoje) </t>
  </si>
  <si>
    <t>Gumový hříbek (obvod spoje bez podlahového spojení)</t>
  </si>
  <si>
    <t>Podkladové plechy vyrovnávací</t>
  </si>
  <si>
    <t>Zakrytí modulu pro přepravu (prázdná stěna)</t>
  </si>
  <si>
    <t>Montáže</t>
  </si>
  <si>
    <t>Usazení modulu na stavbě</t>
  </si>
  <si>
    <t>Propojení elektro</t>
  </si>
  <si>
    <t>Připojení vnější vody</t>
  </si>
  <si>
    <t>Připojení vnější kanalizace</t>
  </si>
  <si>
    <t>Montáž podlahového spojení, pokládka PVC na místě</t>
  </si>
  <si>
    <t>Dokončovací montážní práce (10 dní/2 lidi), ubytování</t>
  </si>
  <si>
    <t xml:space="preserve">Doprava montérů na stavbu a zpět </t>
  </si>
  <si>
    <t>Zařízení staveniště - lešení a odpadní kontejner</t>
  </si>
  <si>
    <t>Doprava</t>
  </si>
  <si>
    <t>Jeřáb</t>
  </si>
  <si>
    <t>Přeprava modulů na místo</t>
  </si>
  <si>
    <t>Příloha č. 6 ZD – Soupis prací vyhrazená část díla (Příloha č. 2 SoD - Oceněný soupis prací vyhrazená část díla)</t>
  </si>
  <si>
    <t>Sociální zázemí řidičů DPO</t>
  </si>
  <si>
    <t>Sociální zázemí Michálkovice</t>
  </si>
  <si>
    <t>Dopravní podnik Ostrava a.s.</t>
  </si>
  <si>
    <t>Číslo smlouvy objednatele</t>
  </si>
  <si>
    <t>DOD20232239</t>
  </si>
  <si>
    <t>CZ61974757</t>
  </si>
  <si>
    <t>3x dveřní pant, včetně kování a zámkové vložky, vnější madlo ve stříbrné barvě, vnitřní klika stříbrná včetně elektrického  zámku, dveře budou  vybavané samozavíračem</t>
  </si>
  <si>
    <r>
      <t>přisazené kruh 5ks, zářivka 2x36 - 2ks, centrální rozvaděč); příprava pro výdejní automat dle studie ELEKTROTECHNIKA, včetně měření spotřeby stanoveným způsobem s vyčítáním do dálkového energetického systému AISY</t>
    </r>
    <r>
      <rPr>
        <sz val="10"/>
        <rFont val="Arial"/>
        <family val="2"/>
        <charset val="238"/>
      </rPr>
      <t>S. Klimatizační jednotka.</t>
    </r>
  </si>
  <si>
    <t>Kontaktní zateplovací systém, materiál včetně podkladních cetris desek a montáže na místě, včetně obkladu z evropského modřínu tvořený obkladovými profily rhombus 24x68, součástí je veškerý spojovací materiál v antikorozní úpravě, podkladní materiál v podobě latí a kontralatí z evropského modřínu a také finální nátěr, který bude aplikován v minimálně dvou vrstvách (odstín bude odsouhlasen v rámci dodávky), součástí je také řešení všech detailů napojení na atiku, svody a podobně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</si>
</sst>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"/>
  </numFmts>
  <fonts count="11" x14ac:knownFonts="1">
    <font>
      <sz val="10"/>
      <color rgb="FF000000"/>
      <name val="Calibri"/>
      <scheme val="minor"/>
    </font>
    <font>
      <sz val="10"/>
      <name val="Calibri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B6D7A8"/>
        <bgColor rgb="FFB6D7A8"/>
      </patternFill>
    </fill>
    <fill>
      <patternFill patternType="solid">
        <fgColor rgb="FFDBDBDB"/>
        <bgColor rgb="FFDBDBDB"/>
      </patternFill>
    </fill>
    <fill>
      <patternFill patternType="solid">
        <fgColor rgb="FFD6E3BC"/>
        <bgColor rgb="FFD6E3BC"/>
      </patternFill>
    </fill>
    <fill>
      <patternFill patternType="solid">
        <fgColor rgb="FFDAEEF3"/>
        <bgColor rgb="FFDAEEF3"/>
      </patternFill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 applyFont="1" applyAlignment="1"/>
    <xf numFmtId="2" fontId="2" fillId="0" borderId="0" xfId="0" applyNumberFormat="1" applyFont="1"/>
    <xf numFmtId="0" fontId="3" fillId="2" borderId="4" xfId="0" applyFont="1" applyFill="1" applyBorder="1" applyAlignment="1">
      <alignment horizontal="left" vertical="center"/>
    </xf>
    <xf numFmtId="0" fontId="4" fillId="2" borderId="5" xfId="0" applyFont="1" applyFill="1" applyBorder="1"/>
    <xf numFmtId="0" fontId="4" fillId="2" borderId="6" xfId="0" applyFont="1" applyFill="1" applyBorder="1"/>
    <xf numFmtId="0" fontId="2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2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2" fontId="2" fillId="0" borderId="0" xfId="0" applyNumberFormat="1" applyFont="1" applyAlignment="1">
      <alignment horizontal="center"/>
    </xf>
    <xf numFmtId="0" fontId="2" fillId="0" borderId="1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2" fontId="2" fillId="0" borderId="13" xfId="0" applyNumberFormat="1" applyFont="1" applyBorder="1"/>
    <xf numFmtId="2" fontId="2" fillId="0" borderId="14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2" fillId="0" borderId="0" xfId="0" applyFont="1"/>
    <xf numFmtId="0" fontId="2" fillId="0" borderId="10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right" vertical="center"/>
    </xf>
    <xf numFmtId="2" fontId="4" fillId="0" borderId="11" xfId="0" applyNumberFormat="1" applyFont="1" applyBorder="1" applyAlignment="1">
      <alignment horizontal="right" vertical="center"/>
    </xf>
    <xf numFmtId="2" fontId="2" fillId="0" borderId="14" xfId="0" applyNumberFormat="1" applyFont="1" applyBorder="1"/>
    <xf numFmtId="0" fontId="2" fillId="0" borderId="0" xfId="0" applyFont="1" applyAlignment="1">
      <alignment vertical="center" wrapText="1"/>
    </xf>
    <xf numFmtId="2" fontId="5" fillId="0" borderId="0" xfId="0" applyNumberFormat="1" applyFont="1"/>
    <xf numFmtId="1" fontId="2" fillId="3" borderId="15" xfId="0" applyNumberFormat="1" applyFont="1" applyFill="1" applyBorder="1" applyAlignment="1">
      <alignment horizontal="center" vertical="top" wrapText="1"/>
    </xf>
    <xf numFmtId="49" fontId="2" fillId="3" borderId="16" xfId="0" applyNumberFormat="1" applyFont="1" applyFill="1" applyBorder="1" applyAlignment="1">
      <alignment horizontal="center" vertical="top" wrapText="1"/>
    </xf>
    <xf numFmtId="4" fontId="2" fillId="3" borderId="16" xfId="0" applyNumberFormat="1" applyFont="1" applyFill="1" applyBorder="1" applyAlignment="1">
      <alignment horizontal="center" vertical="top" wrapText="1"/>
    </xf>
    <xf numFmtId="4" fontId="5" fillId="3" borderId="16" xfId="0" applyNumberFormat="1" applyFont="1" applyFill="1" applyBorder="1" applyAlignment="1">
      <alignment horizontal="center" vertical="top" wrapText="1"/>
    </xf>
    <xf numFmtId="1" fontId="2" fillId="3" borderId="17" xfId="0" applyNumberFormat="1" applyFont="1" applyFill="1" applyBorder="1" applyAlignment="1">
      <alignment horizontal="center" vertical="top" wrapText="1"/>
    </xf>
    <xf numFmtId="49" fontId="2" fillId="3" borderId="17" xfId="0" applyNumberFormat="1" applyFont="1" applyFill="1" applyBorder="1" applyAlignment="1">
      <alignment horizontal="center" vertical="top" wrapText="1"/>
    </xf>
    <xf numFmtId="4" fontId="2" fillId="3" borderId="17" xfId="0" applyNumberFormat="1" applyFont="1" applyFill="1" applyBorder="1" applyAlignment="1">
      <alignment horizontal="center" vertical="top" wrapText="1"/>
    </xf>
    <xf numFmtId="4" fontId="5" fillId="3" borderId="18" xfId="0" applyNumberFormat="1" applyFont="1" applyFill="1" applyBorder="1" applyAlignment="1">
      <alignment horizontal="right" vertical="top" wrapText="1"/>
    </xf>
    <xf numFmtId="1" fontId="2" fillId="4" borderId="17" xfId="0" applyNumberFormat="1" applyFont="1" applyFill="1" applyBorder="1" applyAlignment="1">
      <alignment horizontal="right" vertical="top" wrapText="1"/>
    </xf>
    <xf numFmtId="49" fontId="4" fillId="4" borderId="17" xfId="0" applyNumberFormat="1" applyFont="1" applyFill="1" applyBorder="1" applyAlignment="1">
      <alignment horizontal="left" vertical="top" wrapText="1"/>
    </xf>
    <xf numFmtId="4" fontId="4" fillId="4" borderId="17" xfId="0" applyNumberFormat="1" applyFont="1" applyFill="1" applyBorder="1" applyAlignment="1">
      <alignment horizontal="right" vertical="top" wrapText="1"/>
    </xf>
    <xf numFmtId="49" fontId="4" fillId="4" borderId="17" xfId="0" applyNumberFormat="1" applyFont="1" applyFill="1" applyBorder="1" applyAlignment="1">
      <alignment horizontal="left" vertical="top"/>
    </xf>
    <xf numFmtId="4" fontId="4" fillId="4" borderId="18" xfId="0" applyNumberFormat="1" applyFont="1" applyFill="1" applyBorder="1" applyAlignment="1">
      <alignment horizontal="right"/>
    </xf>
    <xf numFmtId="164" fontId="2" fillId="0" borderId="0" xfId="0" applyNumberFormat="1" applyFont="1"/>
    <xf numFmtId="1" fontId="2" fillId="5" borderId="17" xfId="0" applyNumberFormat="1" applyFont="1" applyFill="1" applyBorder="1" applyAlignment="1">
      <alignment horizontal="right" vertical="top" wrapText="1"/>
    </xf>
    <xf numFmtId="49" fontId="4" fillId="5" borderId="17" xfId="0" applyNumberFormat="1" applyFont="1" applyFill="1" applyBorder="1" applyAlignment="1">
      <alignment horizontal="left" vertical="top" wrapText="1"/>
    </xf>
    <xf numFmtId="4" fontId="2" fillId="5" borderId="17" xfId="0" applyNumberFormat="1" applyFont="1" applyFill="1" applyBorder="1" applyAlignment="1">
      <alignment horizontal="right" vertical="top" wrapText="1"/>
    </xf>
    <xf numFmtId="49" fontId="2" fillId="5" borderId="17" xfId="0" applyNumberFormat="1" applyFont="1" applyFill="1" applyBorder="1" applyAlignment="1">
      <alignment horizontal="left" vertical="top"/>
    </xf>
    <xf numFmtId="4" fontId="2" fillId="5" borderId="18" xfId="0" applyNumberFormat="1" applyFont="1" applyFill="1" applyBorder="1" applyAlignment="1">
      <alignment horizontal="right"/>
    </xf>
    <xf numFmtId="1" fontId="2" fillId="0" borderId="10" xfId="0" applyNumberFormat="1" applyFont="1" applyBorder="1" applyAlignment="1">
      <alignment horizontal="right" vertical="top" wrapText="1"/>
    </xf>
    <xf numFmtId="49" fontId="2" fillId="0" borderId="10" xfId="0" applyNumberFormat="1" applyFont="1" applyBorder="1" applyAlignment="1">
      <alignment horizontal="left" vertical="top" wrapText="1"/>
    </xf>
    <xf numFmtId="4" fontId="2" fillId="0" borderId="10" xfId="0" applyNumberFormat="1" applyFont="1" applyBorder="1" applyAlignment="1">
      <alignment horizontal="right" vertical="top" wrapText="1"/>
    </xf>
    <xf numFmtId="49" fontId="2" fillId="0" borderId="10" xfId="0" applyNumberFormat="1" applyFont="1" applyBorder="1" applyAlignment="1">
      <alignment horizontal="left" vertical="top"/>
    </xf>
    <xf numFmtId="4" fontId="2" fillId="0" borderId="19" xfId="0" applyNumberFormat="1" applyFont="1" applyBorder="1" applyAlignment="1">
      <alignment horizontal="right"/>
    </xf>
    <xf numFmtId="1" fontId="2" fillId="0" borderId="12" xfId="0" applyNumberFormat="1" applyFont="1" applyBorder="1" applyAlignment="1">
      <alignment horizontal="right" vertical="top" wrapText="1"/>
    </xf>
    <xf numFmtId="49" fontId="2" fillId="0" borderId="12" xfId="0" applyNumberFormat="1" applyFont="1" applyBorder="1" applyAlignment="1">
      <alignment horizontal="left" vertical="top" wrapText="1"/>
    </xf>
    <xf numFmtId="4" fontId="2" fillId="0" borderId="12" xfId="0" applyNumberFormat="1" applyFont="1" applyBorder="1" applyAlignment="1">
      <alignment horizontal="right" vertical="top" wrapText="1"/>
    </xf>
    <xf numFmtId="49" fontId="2" fillId="0" borderId="12" xfId="0" applyNumberFormat="1" applyFont="1" applyBorder="1" applyAlignment="1">
      <alignment horizontal="left" vertical="top"/>
    </xf>
    <xf numFmtId="4" fontId="2" fillId="0" borderId="20" xfId="0" applyNumberFormat="1" applyFont="1" applyBorder="1" applyAlignment="1">
      <alignment horizontal="right"/>
    </xf>
    <xf numFmtId="1" fontId="2" fillId="0" borderId="10" xfId="0" applyNumberFormat="1" applyFont="1" applyBorder="1" applyAlignment="1">
      <alignment horizontal="right" vertical="center" wrapText="1"/>
    </xf>
    <xf numFmtId="49" fontId="2" fillId="0" borderId="10" xfId="0" applyNumberFormat="1" applyFont="1" applyBorder="1" applyAlignment="1">
      <alignment horizontal="left" vertical="center" wrapText="1"/>
    </xf>
    <xf numFmtId="4" fontId="2" fillId="0" borderId="10" xfId="0" applyNumberFormat="1" applyFont="1" applyBorder="1" applyAlignment="1">
      <alignment horizontal="right" vertical="center" wrapText="1"/>
    </xf>
    <xf numFmtId="49" fontId="2" fillId="0" borderId="10" xfId="0" applyNumberFormat="1" applyFont="1" applyBorder="1" applyAlignment="1">
      <alignment horizontal="left"/>
    </xf>
    <xf numFmtId="1" fontId="2" fillId="0" borderId="12" xfId="0" applyNumberFormat="1" applyFont="1" applyBorder="1" applyAlignment="1">
      <alignment horizontal="right" vertical="center" wrapText="1"/>
    </xf>
    <xf numFmtId="49" fontId="2" fillId="0" borderId="12" xfId="0" applyNumberFormat="1" applyFont="1" applyBorder="1" applyAlignment="1">
      <alignment horizontal="left" vertical="center" wrapText="1"/>
    </xf>
    <xf numFmtId="4" fontId="2" fillId="0" borderId="12" xfId="0" applyNumberFormat="1" applyFont="1" applyBorder="1" applyAlignment="1">
      <alignment horizontal="right" vertical="center" wrapText="1"/>
    </xf>
    <xf numFmtId="49" fontId="2" fillId="0" borderId="12" xfId="0" applyNumberFormat="1" applyFont="1" applyBorder="1" applyAlignment="1">
      <alignment horizontal="left"/>
    </xf>
    <xf numFmtId="1" fontId="2" fillId="5" borderId="17" xfId="0" applyNumberFormat="1" applyFont="1" applyFill="1" applyBorder="1" applyAlignment="1">
      <alignment horizontal="right" vertical="center" wrapText="1"/>
    </xf>
    <xf numFmtId="49" fontId="4" fillId="5" borderId="17" xfId="0" applyNumberFormat="1" applyFont="1" applyFill="1" applyBorder="1" applyAlignment="1">
      <alignment horizontal="left" vertical="center" wrapText="1"/>
    </xf>
    <xf numFmtId="4" fontId="2" fillId="5" borderId="17" xfId="0" applyNumberFormat="1" applyFont="1" applyFill="1" applyBorder="1" applyAlignment="1">
      <alignment horizontal="right" vertical="center" wrapText="1"/>
    </xf>
    <xf numFmtId="49" fontId="2" fillId="5" borderId="17" xfId="0" applyNumberFormat="1" applyFont="1" applyFill="1" applyBorder="1" applyAlignment="1">
      <alignment horizontal="left"/>
    </xf>
    <xf numFmtId="1" fontId="2" fillId="6" borderId="22" xfId="0" applyNumberFormat="1" applyFont="1" applyFill="1" applyBorder="1" applyAlignment="1">
      <alignment horizontal="right" vertical="center" wrapText="1"/>
    </xf>
    <xf numFmtId="49" fontId="2" fillId="6" borderId="22" xfId="0" applyNumberFormat="1" applyFont="1" applyFill="1" applyBorder="1" applyAlignment="1">
      <alignment horizontal="left" vertical="center" wrapText="1"/>
    </xf>
    <xf numFmtId="4" fontId="2" fillId="6" borderId="22" xfId="0" applyNumberFormat="1" applyFont="1" applyFill="1" applyBorder="1" applyAlignment="1">
      <alignment horizontal="right" vertical="center" wrapText="1"/>
    </xf>
    <xf numFmtId="49" fontId="2" fillId="6" borderId="22" xfId="0" applyNumberFormat="1" applyFont="1" applyFill="1" applyBorder="1" applyAlignment="1">
      <alignment horizontal="left"/>
    </xf>
    <xf numFmtId="1" fontId="2" fillId="6" borderId="17" xfId="0" applyNumberFormat="1" applyFont="1" applyFill="1" applyBorder="1" applyAlignment="1">
      <alignment horizontal="right" vertical="center" wrapText="1"/>
    </xf>
    <xf numFmtId="49" fontId="2" fillId="6" borderId="17" xfId="0" applyNumberFormat="1" applyFont="1" applyFill="1" applyBorder="1" applyAlignment="1">
      <alignment horizontal="left" vertical="center" wrapText="1"/>
    </xf>
    <xf numFmtId="4" fontId="2" fillId="6" borderId="17" xfId="0" applyNumberFormat="1" applyFont="1" applyFill="1" applyBorder="1" applyAlignment="1">
      <alignment horizontal="right" vertical="center" wrapText="1"/>
    </xf>
    <xf numFmtId="49" fontId="2" fillId="6" borderId="17" xfId="0" applyNumberFormat="1" applyFont="1" applyFill="1" applyBorder="1" applyAlignment="1">
      <alignment horizontal="left"/>
    </xf>
    <xf numFmtId="49" fontId="2" fillId="0" borderId="21" xfId="0" applyNumberFormat="1" applyFont="1" applyBorder="1" applyAlignment="1">
      <alignment vertical="center"/>
    </xf>
    <xf numFmtId="0" fontId="2" fillId="0" borderId="20" xfId="0" applyFont="1" applyBorder="1"/>
    <xf numFmtId="49" fontId="2" fillId="6" borderId="15" xfId="0" applyNumberFormat="1" applyFont="1" applyFill="1" applyBorder="1" applyAlignment="1">
      <alignment vertical="center" wrapText="1"/>
    </xf>
    <xf numFmtId="0" fontId="2" fillId="6" borderId="18" xfId="0" applyFont="1" applyFill="1" applyBorder="1"/>
    <xf numFmtId="49" fontId="7" fillId="2" borderId="5" xfId="0" applyNumberFormat="1" applyFont="1" applyFill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24" xfId="0" applyFont="1" applyBorder="1" applyAlignment="1">
      <alignment horizontal="right" vertical="center"/>
    </xf>
    <xf numFmtId="0" fontId="2" fillId="6" borderId="18" xfId="0" applyNumberFormat="1" applyFont="1" applyFill="1" applyBorder="1" applyAlignment="1">
      <alignment vertical="justify"/>
    </xf>
    <xf numFmtId="49" fontId="10" fillId="0" borderId="12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/>
    <xf numFmtId="49" fontId="2" fillId="0" borderId="21" xfId="0" applyNumberFormat="1" applyFont="1" applyBorder="1" applyAlignment="1">
      <alignment vertical="center" wrapText="1"/>
    </xf>
    <xf numFmtId="0" fontId="1" fillId="0" borderId="20" xfId="0" applyFont="1" applyBorder="1"/>
    <xf numFmtId="49" fontId="2" fillId="6" borderId="21" xfId="0" applyNumberFormat="1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Z1028"/>
  <sheetViews>
    <sheetView tabSelected="1" workbookViewId="0">
      <pane ySplit="11" topLeftCell="A27" activePane="bottomLeft" state="frozen"/>
      <selection pane="bottomLeft" activeCell="B48" sqref="B48"/>
    </sheetView>
  </sheetViews>
  <sheetFormatPr defaultColWidth="14.42578125" defaultRowHeight="15" customHeight="1" outlineLevelRow="2" x14ac:dyDescent="0.2"/>
  <cols>
    <col min="1" max="1" width="17.5703125" customWidth="1"/>
    <col min="2" max="2" width="97.28515625" customWidth="1"/>
    <col min="3" max="3" width="13.5703125" customWidth="1"/>
    <col min="4" max="5" width="9.28515625" customWidth="1"/>
    <col min="7" max="7" width="15" customWidth="1"/>
    <col min="8" max="26" width="10.85546875" customWidth="1"/>
  </cols>
  <sheetData>
    <row r="1" spans="1:26" ht="21" customHeight="1" x14ac:dyDescent="0.2">
      <c r="A1" s="91" t="s">
        <v>123</v>
      </c>
      <c r="B1" s="92"/>
      <c r="C1" s="92"/>
      <c r="D1" s="92"/>
      <c r="E1" s="92"/>
      <c r="F1" s="9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3.25" customHeight="1" x14ac:dyDescent="0.2">
      <c r="A2" s="2" t="s">
        <v>0</v>
      </c>
      <c r="B2" s="84" t="s">
        <v>124</v>
      </c>
      <c r="C2" s="84" t="s">
        <v>125</v>
      </c>
      <c r="D2" s="3"/>
      <c r="E2" s="3"/>
      <c r="F2" s="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16.5" customHeight="1" x14ac:dyDescent="0.2">
      <c r="A3" s="5" t="s">
        <v>2</v>
      </c>
      <c r="B3" s="85" t="s">
        <v>126</v>
      </c>
      <c r="C3" s="6"/>
      <c r="D3" s="7"/>
      <c r="E3" s="8" t="s">
        <v>3</v>
      </c>
      <c r="F3" s="9">
        <v>61974757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6" ht="25.5" customHeight="1" x14ac:dyDescent="0.2">
      <c r="A4" s="86" t="s">
        <v>127</v>
      </c>
      <c r="B4" s="87" t="s">
        <v>128</v>
      </c>
      <c r="C4" s="12"/>
      <c r="D4" s="13"/>
      <c r="E4" s="14" t="s">
        <v>4</v>
      </c>
      <c r="F4" s="88" t="s">
        <v>129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16.5" customHeight="1" x14ac:dyDescent="0.2">
      <c r="A5" s="16"/>
      <c r="B5" s="17"/>
      <c r="C5" s="18"/>
      <c r="D5" s="19"/>
      <c r="E5" s="19"/>
      <c r="F5" s="20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6" ht="16.5" customHeight="1" x14ac:dyDescent="0.2">
      <c r="A6" s="11" t="s">
        <v>5</v>
      </c>
      <c r="B6" s="21"/>
      <c r="C6" s="22"/>
      <c r="D6" s="22"/>
      <c r="E6" s="14" t="s">
        <v>3</v>
      </c>
      <c r="F6" s="15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6" ht="16.5" customHeight="1" x14ac:dyDescent="0.2">
      <c r="A7" s="23"/>
      <c r="B7" s="24"/>
      <c r="C7" s="25"/>
      <c r="D7" s="1"/>
      <c r="E7" s="26" t="s">
        <v>4</v>
      </c>
      <c r="F7" s="27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6" ht="16.5" customHeight="1" x14ac:dyDescent="0.2">
      <c r="A8" s="16"/>
      <c r="B8" s="17"/>
      <c r="C8" s="18"/>
      <c r="D8" s="19"/>
      <c r="E8" s="19"/>
      <c r="F8" s="28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6" ht="12.75" customHeight="1" x14ac:dyDescent="0.2">
      <c r="A9" s="29"/>
      <c r="B9" s="25"/>
      <c r="C9" s="25"/>
      <c r="D9" s="1"/>
      <c r="E9" s="1"/>
      <c r="F9" s="30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.75" customHeight="1" x14ac:dyDescent="0.2">
      <c r="A10" s="31" t="s">
        <v>6</v>
      </c>
      <c r="B10" s="32" t="s">
        <v>7</v>
      </c>
      <c r="C10" s="33" t="s">
        <v>8</v>
      </c>
      <c r="D10" s="32" t="s">
        <v>9</v>
      </c>
      <c r="E10" s="32" t="s">
        <v>10</v>
      </c>
      <c r="F10" s="34" t="s">
        <v>11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6" ht="12.75" customHeight="1" x14ac:dyDescent="0.2">
      <c r="A11" s="35"/>
      <c r="B11" s="36"/>
      <c r="C11" s="37"/>
      <c r="D11" s="36"/>
      <c r="E11" s="36"/>
      <c r="F11" s="38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6" ht="12.75" customHeight="1" x14ac:dyDescent="0.2">
      <c r="A12" s="39" t="s">
        <v>12</v>
      </c>
      <c r="B12" s="40" t="s">
        <v>1</v>
      </c>
      <c r="C12" s="41"/>
      <c r="D12" s="42"/>
      <c r="E12" s="42"/>
      <c r="F12" s="43">
        <f>F13+F22+F37+F46+F49+F68+F77+F102+F109+F114+F139+F146+F161+F172+F189</f>
        <v>0</v>
      </c>
      <c r="G12" s="44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6" ht="12.75" customHeight="1" outlineLevel="2" x14ac:dyDescent="0.2">
      <c r="A13" s="45" t="s">
        <v>13</v>
      </c>
      <c r="B13" s="46" t="s">
        <v>14</v>
      </c>
      <c r="C13" s="47"/>
      <c r="D13" s="48" t="s">
        <v>15</v>
      </c>
      <c r="E13" s="48" t="s">
        <v>15</v>
      </c>
      <c r="F13" s="49">
        <f>F15+F17+F19+F21</f>
        <v>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6" ht="12.75" customHeight="1" outlineLevel="2" x14ac:dyDescent="0.2">
      <c r="A14" s="50">
        <v>1</v>
      </c>
      <c r="B14" s="51" t="s">
        <v>16</v>
      </c>
      <c r="C14" s="52">
        <v>2</v>
      </c>
      <c r="D14" s="53" t="s">
        <v>17</v>
      </c>
      <c r="E14" s="53" t="s">
        <v>18</v>
      </c>
      <c r="F14" s="54">
        <v>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6" ht="12.75" customHeight="1" outlineLevel="2" x14ac:dyDescent="0.2">
      <c r="A15" s="55"/>
      <c r="B15" s="56"/>
      <c r="C15" s="57"/>
      <c r="D15" s="58"/>
      <c r="E15" s="58"/>
      <c r="F15" s="59">
        <f>F14*C14</f>
        <v>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6" ht="12.75" customHeight="1" outlineLevel="2" x14ac:dyDescent="0.2">
      <c r="A16" s="50">
        <v>2</v>
      </c>
      <c r="B16" s="51" t="s">
        <v>19</v>
      </c>
      <c r="C16" s="52">
        <v>4</v>
      </c>
      <c r="D16" s="53" t="s">
        <v>17</v>
      </c>
      <c r="E16" s="53" t="s">
        <v>18</v>
      </c>
      <c r="F16" s="54">
        <v>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2.75" customHeight="1" outlineLevel="2" x14ac:dyDescent="0.2">
      <c r="A17" s="55"/>
      <c r="B17" s="56"/>
      <c r="C17" s="57"/>
      <c r="D17" s="58"/>
      <c r="E17" s="58"/>
      <c r="F17" s="59">
        <f>F16*C16</f>
        <v>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2.75" customHeight="1" outlineLevel="2" x14ac:dyDescent="0.2">
      <c r="A18" s="50">
        <v>3</v>
      </c>
      <c r="B18" s="51" t="s">
        <v>20</v>
      </c>
      <c r="C18" s="52">
        <v>2</v>
      </c>
      <c r="D18" s="53" t="s">
        <v>17</v>
      </c>
      <c r="E18" s="53" t="s">
        <v>18</v>
      </c>
      <c r="F18" s="54">
        <v>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2.75" customHeight="1" outlineLevel="2" x14ac:dyDescent="0.2">
      <c r="A19" s="55"/>
      <c r="B19" s="56"/>
      <c r="C19" s="57"/>
      <c r="D19" s="58"/>
      <c r="E19" s="58"/>
      <c r="F19" s="59">
        <f>F18*C18</f>
        <v>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2.75" customHeight="1" outlineLevel="2" x14ac:dyDescent="0.2">
      <c r="A20" s="50">
        <v>4</v>
      </c>
      <c r="B20" s="51" t="s">
        <v>21</v>
      </c>
      <c r="C20" s="52">
        <v>2400</v>
      </c>
      <c r="D20" s="53" t="s">
        <v>17</v>
      </c>
      <c r="E20" s="53" t="s">
        <v>22</v>
      </c>
      <c r="F20" s="54">
        <v>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2.75" customHeight="1" outlineLevel="2" x14ac:dyDescent="0.2">
      <c r="A21" s="55"/>
      <c r="B21" s="56"/>
      <c r="C21" s="57"/>
      <c r="D21" s="58"/>
      <c r="E21" s="58"/>
      <c r="F21" s="59">
        <f>F20*C20</f>
        <v>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2.75" customHeight="1" outlineLevel="2" x14ac:dyDescent="0.2">
      <c r="A22" s="45" t="s">
        <v>13</v>
      </c>
      <c r="B22" s="46" t="s">
        <v>23</v>
      </c>
      <c r="C22" s="47"/>
      <c r="D22" s="48" t="s">
        <v>15</v>
      </c>
      <c r="E22" s="48" t="s">
        <v>15</v>
      </c>
      <c r="F22" s="49">
        <f>F24+F26+F28+F30+F32+F34+F36</f>
        <v>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2.75" customHeight="1" outlineLevel="2" x14ac:dyDescent="0.2">
      <c r="A23" s="50">
        <v>5</v>
      </c>
      <c r="B23" s="51" t="s">
        <v>24</v>
      </c>
      <c r="C23" s="52">
        <v>61</v>
      </c>
      <c r="D23" s="53" t="s">
        <v>17</v>
      </c>
      <c r="E23" s="53" t="s">
        <v>25</v>
      </c>
      <c r="F23" s="54">
        <v>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2.75" customHeight="1" outlineLevel="2" x14ac:dyDescent="0.2">
      <c r="A24" s="55"/>
      <c r="B24" s="56"/>
      <c r="C24" s="57"/>
      <c r="D24" s="58"/>
      <c r="E24" s="58"/>
      <c r="F24" s="59">
        <f>F23*C23</f>
        <v>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2.75" customHeight="1" outlineLevel="2" x14ac:dyDescent="0.2">
      <c r="A25" s="50">
        <v>6</v>
      </c>
      <c r="B25" s="51" t="s">
        <v>26</v>
      </c>
      <c r="C25" s="52">
        <v>10</v>
      </c>
      <c r="D25" s="53" t="s">
        <v>17</v>
      </c>
      <c r="E25" s="53" t="s">
        <v>27</v>
      </c>
      <c r="F25" s="54">
        <v>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2.75" customHeight="1" outlineLevel="2" x14ac:dyDescent="0.2">
      <c r="A26" s="55"/>
      <c r="B26" s="56"/>
      <c r="C26" s="57"/>
      <c r="D26" s="58"/>
      <c r="E26" s="58"/>
      <c r="F26" s="59">
        <f>F25*C25</f>
        <v>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2.75" customHeight="1" outlineLevel="2" x14ac:dyDescent="0.2">
      <c r="A27" s="50">
        <v>7</v>
      </c>
      <c r="B27" s="51" t="s">
        <v>28</v>
      </c>
      <c r="C27" s="52">
        <v>8</v>
      </c>
      <c r="D27" s="53" t="s">
        <v>17</v>
      </c>
      <c r="E27" s="53" t="s">
        <v>27</v>
      </c>
      <c r="F27" s="54">
        <v>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2.75" customHeight="1" outlineLevel="2" x14ac:dyDescent="0.2">
      <c r="A28" s="55"/>
      <c r="B28" s="56"/>
      <c r="C28" s="57"/>
      <c r="D28" s="58"/>
      <c r="E28" s="58"/>
      <c r="F28" s="59">
        <f>F27*C27</f>
        <v>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2.75" customHeight="1" outlineLevel="2" x14ac:dyDescent="0.2">
      <c r="A29" s="50">
        <v>8</v>
      </c>
      <c r="B29" s="51" t="s">
        <v>29</v>
      </c>
      <c r="C29" s="52">
        <v>30</v>
      </c>
      <c r="D29" s="53" t="s">
        <v>17</v>
      </c>
      <c r="E29" s="53" t="s">
        <v>25</v>
      </c>
      <c r="F29" s="54">
        <v>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2.75" customHeight="1" outlineLevel="2" x14ac:dyDescent="0.2">
      <c r="A30" s="55"/>
      <c r="B30" s="56"/>
      <c r="C30" s="57"/>
      <c r="D30" s="58"/>
      <c r="E30" s="58"/>
      <c r="F30" s="59">
        <f>F29*C29</f>
        <v>0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2.75" customHeight="1" outlineLevel="2" x14ac:dyDescent="0.2">
      <c r="A31" s="50">
        <v>9</v>
      </c>
      <c r="B31" s="51" t="s">
        <v>30</v>
      </c>
      <c r="C31" s="52">
        <v>30</v>
      </c>
      <c r="D31" s="53" t="s">
        <v>17</v>
      </c>
      <c r="E31" s="53" t="s">
        <v>27</v>
      </c>
      <c r="F31" s="54">
        <v>0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2.75" customHeight="1" outlineLevel="2" x14ac:dyDescent="0.2">
      <c r="A32" s="55"/>
      <c r="B32" s="56"/>
      <c r="C32" s="57"/>
      <c r="D32" s="58"/>
      <c r="E32" s="58"/>
      <c r="F32" s="59">
        <f>F31*C31</f>
        <v>0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2.75" customHeight="1" outlineLevel="2" x14ac:dyDescent="0.2">
      <c r="A33" s="50">
        <v>10</v>
      </c>
      <c r="B33" s="51" t="s">
        <v>31</v>
      </c>
      <c r="C33" s="52">
        <v>20</v>
      </c>
      <c r="D33" s="53" t="s">
        <v>17</v>
      </c>
      <c r="E33" s="53" t="s">
        <v>25</v>
      </c>
      <c r="F33" s="54">
        <v>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2.75" customHeight="1" outlineLevel="2" x14ac:dyDescent="0.2">
      <c r="A34" s="55"/>
      <c r="B34" s="56"/>
      <c r="C34" s="57"/>
      <c r="D34" s="58"/>
      <c r="E34" s="58"/>
      <c r="F34" s="59">
        <f>F33*C33</f>
        <v>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2.75" customHeight="1" outlineLevel="2" x14ac:dyDescent="0.2">
      <c r="A35" s="50">
        <v>11</v>
      </c>
      <c r="B35" s="51" t="s">
        <v>32</v>
      </c>
      <c r="C35" s="52">
        <v>9</v>
      </c>
      <c r="D35" s="53" t="s">
        <v>17</v>
      </c>
      <c r="E35" s="53" t="s">
        <v>25</v>
      </c>
      <c r="F35" s="54">
        <v>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2.75" customHeight="1" outlineLevel="2" x14ac:dyDescent="0.2">
      <c r="A36" s="55"/>
      <c r="B36" s="56"/>
      <c r="C36" s="57"/>
      <c r="D36" s="58"/>
      <c r="E36" s="58"/>
      <c r="F36" s="59">
        <f>F35*C35</f>
        <v>0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2.75" customHeight="1" outlineLevel="2" x14ac:dyDescent="0.2">
      <c r="A37" s="45" t="s">
        <v>13</v>
      </c>
      <c r="B37" s="46" t="s">
        <v>33</v>
      </c>
      <c r="C37" s="47"/>
      <c r="D37" s="48" t="s">
        <v>15</v>
      </c>
      <c r="E37" s="48" t="s">
        <v>15</v>
      </c>
      <c r="F37" s="49">
        <f>F39+F41+F43+F45</f>
        <v>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2.75" customHeight="1" outlineLevel="2" x14ac:dyDescent="0.2">
      <c r="A38" s="50">
        <v>12</v>
      </c>
      <c r="B38" s="51" t="s">
        <v>34</v>
      </c>
      <c r="C38" s="52">
        <v>35</v>
      </c>
      <c r="D38" s="53" t="s">
        <v>17</v>
      </c>
      <c r="E38" s="53" t="s">
        <v>25</v>
      </c>
      <c r="F38" s="54">
        <v>0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2.75" customHeight="1" outlineLevel="2" x14ac:dyDescent="0.2">
      <c r="A39" s="55"/>
      <c r="B39" s="56"/>
      <c r="C39" s="57"/>
      <c r="D39" s="58"/>
      <c r="E39" s="58"/>
      <c r="F39" s="59">
        <f>F38*C38</f>
        <v>0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2.75" customHeight="1" outlineLevel="2" x14ac:dyDescent="0.2">
      <c r="A40" s="50">
        <v>13</v>
      </c>
      <c r="B40" s="51" t="s">
        <v>35</v>
      </c>
      <c r="C40" s="52">
        <v>24</v>
      </c>
      <c r="D40" s="53" t="s">
        <v>17</v>
      </c>
      <c r="E40" s="53" t="s">
        <v>25</v>
      </c>
      <c r="F40" s="54">
        <v>0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2.75" customHeight="1" outlineLevel="2" x14ac:dyDescent="0.2">
      <c r="A41" s="55"/>
      <c r="B41" s="56"/>
      <c r="C41" s="57"/>
      <c r="D41" s="58"/>
      <c r="E41" s="58"/>
      <c r="F41" s="59">
        <f>F40*C40</f>
        <v>0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2.75" customHeight="1" outlineLevel="2" x14ac:dyDescent="0.2">
      <c r="A42" s="50">
        <v>14</v>
      </c>
      <c r="B42" s="51" t="s">
        <v>36</v>
      </c>
      <c r="C42" s="52">
        <v>69</v>
      </c>
      <c r="D42" s="53" t="s">
        <v>17</v>
      </c>
      <c r="E42" s="53" t="s">
        <v>25</v>
      </c>
      <c r="F42" s="54">
        <v>0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2.75" customHeight="1" outlineLevel="2" x14ac:dyDescent="0.2">
      <c r="A43" s="55"/>
      <c r="B43" s="56"/>
      <c r="C43" s="57"/>
      <c r="D43" s="58"/>
      <c r="E43" s="58"/>
      <c r="F43" s="59">
        <f>F42*C42</f>
        <v>0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2.75" customHeight="1" outlineLevel="2" x14ac:dyDescent="0.2">
      <c r="A44" s="50">
        <v>15</v>
      </c>
      <c r="B44" s="51" t="s">
        <v>37</v>
      </c>
      <c r="C44" s="52">
        <v>7.8</v>
      </c>
      <c r="D44" s="53" t="s">
        <v>17</v>
      </c>
      <c r="E44" s="53" t="s">
        <v>38</v>
      </c>
      <c r="F44" s="54">
        <v>0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2.75" customHeight="1" outlineLevel="2" x14ac:dyDescent="0.2">
      <c r="A45" s="55"/>
      <c r="B45" s="56"/>
      <c r="C45" s="57"/>
      <c r="D45" s="58"/>
      <c r="E45" s="58"/>
      <c r="F45" s="59">
        <f>F44*C44</f>
        <v>0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2.75" customHeight="1" outlineLevel="2" x14ac:dyDescent="0.2">
      <c r="A46" s="45" t="s">
        <v>13</v>
      </c>
      <c r="B46" s="46" t="s">
        <v>39</v>
      </c>
      <c r="C46" s="47"/>
      <c r="D46" s="48" t="s">
        <v>15</v>
      </c>
      <c r="E46" s="48" t="s">
        <v>15</v>
      </c>
      <c r="F46" s="49">
        <f>F48</f>
        <v>0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2.75" customHeight="1" outlineLevel="2" x14ac:dyDescent="0.2">
      <c r="A47" s="50"/>
      <c r="B47" s="51"/>
      <c r="C47" s="52">
        <v>1</v>
      </c>
      <c r="D47" s="53" t="s">
        <v>17</v>
      </c>
      <c r="E47" s="53" t="s">
        <v>18</v>
      </c>
      <c r="F47" s="54">
        <v>0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63.75" outlineLevel="2" x14ac:dyDescent="0.2">
      <c r="A48" s="55">
        <v>16</v>
      </c>
      <c r="B48" s="56" t="s">
        <v>132</v>
      </c>
      <c r="C48" s="57"/>
      <c r="D48" s="58"/>
      <c r="E48" s="58"/>
      <c r="F48" s="59">
        <f>F47*C47</f>
        <v>0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2.75" customHeight="1" outlineLevel="2" x14ac:dyDescent="0.2">
      <c r="A49" s="45" t="s">
        <v>13</v>
      </c>
      <c r="B49" s="46" t="s">
        <v>40</v>
      </c>
      <c r="C49" s="47"/>
      <c r="D49" s="48" t="s">
        <v>15</v>
      </c>
      <c r="E49" s="48" t="s">
        <v>15</v>
      </c>
      <c r="F49" s="49">
        <f>F51+F53+F55+F57+F59+F61+F63+F65+F67</f>
        <v>0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2.75" customHeight="1" outlineLevel="2" x14ac:dyDescent="0.2">
      <c r="A50" s="50">
        <v>17</v>
      </c>
      <c r="B50" s="51" t="s">
        <v>41</v>
      </c>
      <c r="C50" s="52">
        <v>30</v>
      </c>
      <c r="D50" s="53" t="s">
        <v>17</v>
      </c>
      <c r="E50" s="53" t="s">
        <v>25</v>
      </c>
      <c r="F50" s="54">
        <v>0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2.75" customHeight="1" outlineLevel="2" x14ac:dyDescent="0.2">
      <c r="A51" s="55"/>
      <c r="B51" s="56"/>
      <c r="C51" s="57"/>
      <c r="D51" s="58"/>
      <c r="E51" s="58"/>
      <c r="F51" s="59">
        <f>F50*C50</f>
        <v>0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2.75" customHeight="1" outlineLevel="2" x14ac:dyDescent="0.2">
      <c r="A52" s="50">
        <v>18</v>
      </c>
      <c r="B52" s="51" t="s">
        <v>42</v>
      </c>
      <c r="C52" s="52">
        <v>2</v>
      </c>
      <c r="D52" s="53" t="s">
        <v>17</v>
      </c>
      <c r="E52" s="53" t="s">
        <v>18</v>
      </c>
      <c r="F52" s="54">
        <v>0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2.75" customHeight="1" outlineLevel="2" x14ac:dyDescent="0.2">
      <c r="A53" s="55"/>
      <c r="B53" s="56"/>
      <c r="C53" s="57"/>
      <c r="D53" s="58"/>
      <c r="E53" s="58"/>
      <c r="F53" s="59">
        <f>F52*C52</f>
        <v>0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2.75" customHeight="1" outlineLevel="2" x14ac:dyDescent="0.2">
      <c r="A54" s="50">
        <v>19</v>
      </c>
      <c r="B54" s="51" t="s">
        <v>43</v>
      </c>
      <c r="C54" s="52">
        <v>1</v>
      </c>
      <c r="D54" s="53" t="s">
        <v>17</v>
      </c>
      <c r="E54" s="53" t="s">
        <v>18</v>
      </c>
      <c r="F54" s="54">
        <v>0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2.75" customHeight="1" outlineLevel="2" x14ac:dyDescent="0.2">
      <c r="A55" s="55"/>
      <c r="B55" s="56"/>
      <c r="C55" s="57"/>
      <c r="D55" s="58"/>
      <c r="E55" s="58"/>
      <c r="F55" s="59">
        <f>F54*C54</f>
        <v>0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2.75" customHeight="1" outlineLevel="2" x14ac:dyDescent="0.2">
      <c r="A56" s="50">
        <v>20</v>
      </c>
      <c r="B56" s="51" t="s">
        <v>44</v>
      </c>
      <c r="C56" s="52">
        <v>1</v>
      </c>
      <c r="D56" s="53" t="s">
        <v>17</v>
      </c>
      <c r="E56" s="53" t="s">
        <v>18</v>
      </c>
      <c r="F56" s="54">
        <v>0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2.75" customHeight="1" outlineLevel="2" x14ac:dyDescent="0.2">
      <c r="A57" s="55"/>
      <c r="B57" s="56"/>
      <c r="C57" s="57"/>
      <c r="D57" s="58"/>
      <c r="E57" s="58"/>
      <c r="F57" s="59">
        <f>F56*C56</f>
        <v>0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2.75" customHeight="1" outlineLevel="2" x14ac:dyDescent="0.2">
      <c r="A58" s="50">
        <v>21</v>
      </c>
      <c r="B58" s="51" t="s">
        <v>45</v>
      </c>
      <c r="C58" s="52">
        <v>1</v>
      </c>
      <c r="D58" s="53" t="s">
        <v>17</v>
      </c>
      <c r="E58" s="53" t="s">
        <v>18</v>
      </c>
      <c r="F58" s="54">
        <v>0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2.75" customHeight="1" outlineLevel="2" x14ac:dyDescent="0.2">
      <c r="A59" s="55"/>
      <c r="B59" s="56"/>
      <c r="C59" s="57"/>
      <c r="D59" s="58"/>
      <c r="E59" s="58"/>
      <c r="F59" s="59">
        <f>F58*C58</f>
        <v>0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2.75" customHeight="1" outlineLevel="2" x14ac:dyDescent="0.2">
      <c r="A60" s="50">
        <v>22</v>
      </c>
      <c r="B60" s="51" t="s">
        <v>46</v>
      </c>
      <c r="C60" s="52">
        <v>1</v>
      </c>
      <c r="D60" s="53" t="s">
        <v>17</v>
      </c>
      <c r="E60" s="53" t="s">
        <v>18</v>
      </c>
      <c r="F60" s="54">
        <v>0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2.75" customHeight="1" outlineLevel="2" x14ac:dyDescent="0.2">
      <c r="A61" s="55"/>
      <c r="B61" s="56"/>
      <c r="C61" s="57"/>
      <c r="D61" s="58"/>
      <c r="E61" s="58"/>
      <c r="F61" s="59">
        <f>F60*C60</f>
        <v>0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2.75" customHeight="1" outlineLevel="2" x14ac:dyDescent="0.2">
      <c r="A62" s="50">
        <v>23</v>
      </c>
      <c r="B62" s="51" t="s">
        <v>47</v>
      </c>
      <c r="C62" s="52">
        <v>1</v>
      </c>
      <c r="D62" s="53" t="s">
        <v>17</v>
      </c>
      <c r="E62" s="53" t="s">
        <v>18</v>
      </c>
      <c r="F62" s="54">
        <v>0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2.75" customHeight="1" outlineLevel="2" x14ac:dyDescent="0.2">
      <c r="A63" s="55"/>
      <c r="B63" s="56"/>
      <c r="C63" s="57"/>
      <c r="D63" s="58"/>
      <c r="E63" s="58"/>
      <c r="F63" s="59">
        <f>F62*C62</f>
        <v>0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2.75" customHeight="1" outlineLevel="2" x14ac:dyDescent="0.2">
      <c r="A64" s="50">
        <v>24</v>
      </c>
      <c r="B64" s="51" t="s">
        <v>48</v>
      </c>
      <c r="C64" s="52">
        <v>1</v>
      </c>
      <c r="D64" s="53" t="s">
        <v>17</v>
      </c>
      <c r="E64" s="53" t="s">
        <v>18</v>
      </c>
      <c r="F64" s="54">
        <v>0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2.75" customHeight="1" outlineLevel="2" x14ac:dyDescent="0.2">
      <c r="A65" s="55"/>
      <c r="B65" s="56"/>
      <c r="C65" s="57"/>
      <c r="D65" s="58"/>
      <c r="E65" s="58"/>
      <c r="F65" s="59">
        <f>F64*C64</f>
        <v>0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2.75" customHeight="1" outlineLevel="2" x14ac:dyDescent="0.2">
      <c r="A66" s="50">
        <v>25</v>
      </c>
      <c r="B66" s="51" t="s">
        <v>49</v>
      </c>
      <c r="C66" s="52">
        <v>1</v>
      </c>
      <c r="D66" s="53" t="s">
        <v>17</v>
      </c>
      <c r="E66" s="53" t="s">
        <v>18</v>
      </c>
      <c r="F66" s="54">
        <v>0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2.75" customHeight="1" outlineLevel="2" x14ac:dyDescent="0.2">
      <c r="A67" s="55"/>
      <c r="B67" s="56"/>
      <c r="C67" s="57"/>
      <c r="D67" s="58"/>
      <c r="E67" s="58"/>
      <c r="F67" s="59">
        <f>F66*C66</f>
        <v>0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2.75" customHeight="1" outlineLevel="2" x14ac:dyDescent="0.2">
      <c r="A68" s="45" t="s">
        <v>13</v>
      </c>
      <c r="B68" s="46" t="s">
        <v>50</v>
      </c>
      <c r="C68" s="47"/>
      <c r="D68" s="48" t="s">
        <v>15</v>
      </c>
      <c r="E68" s="48" t="s">
        <v>15</v>
      </c>
      <c r="F68" s="49">
        <f>F70+F72+F74+F76</f>
        <v>0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2.75" customHeight="1" outlineLevel="2" x14ac:dyDescent="0.2">
      <c r="A69" s="50">
        <v>26</v>
      </c>
      <c r="B69" s="51" t="s">
        <v>51</v>
      </c>
      <c r="C69" s="52">
        <v>30</v>
      </c>
      <c r="D69" s="53" t="s">
        <v>17</v>
      </c>
      <c r="E69" s="53" t="s">
        <v>25</v>
      </c>
      <c r="F69" s="54">
        <v>0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2.75" customHeight="1" outlineLevel="2" x14ac:dyDescent="0.2">
      <c r="A70" s="55"/>
      <c r="B70" s="56"/>
      <c r="C70" s="57"/>
      <c r="D70" s="58"/>
      <c r="E70" s="58"/>
      <c r="F70" s="59">
        <f>F69*C69</f>
        <v>0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2.75" customHeight="1" outlineLevel="2" x14ac:dyDescent="0.2">
      <c r="A71" s="50">
        <v>27</v>
      </c>
      <c r="B71" s="51" t="s">
        <v>52</v>
      </c>
      <c r="C71" s="52">
        <v>59</v>
      </c>
      <c r="D71" s="53" t="s">
        <v>17</v>
      </c>
      <c r="E71" s="53" t="s">
        <v>25</v>
      </c>
      <c r="F71" s="54">
        <v>0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2.75" customHeight="1" outlineLevel="2" x14ac:dyDescent="0.2">
      <c r="A72" s="55"/>
      <c r="B72" s="56"/>
      <c r="C72" s="57"/>
      <c r="D72" s="58"/>
      <c r="E72" s="58"/>
      <c r="F72" s="59">
        <f>F71*C71</f>
        <v>0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2.75" customHeight="1" outlineLevel="2" x14ac:dyDescent="0.2">
      <c r="A73" s="50">
        <v>28</v>
      </c>
      <c r="B73" s="51" t="s">
        <v>53</v>
      </c>
      <c r="C73" s="52">
        <v>69</v>
      </c>
      <c r="D73" s="53" t="s">
        <v>17</v>
      </c>
      <c r="E73" s="53" t="s">
        <v>25</v>
      </c>
      <c r="F73" s="54">
        <v>0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2.75" customHeight="1" outlineLevel="2" x14ac:dyDescent="0.2">
      <c r="A74" s="55"/>
      <c r="B74" s="56"/>
      <c r="C74" s="57"/>
      <c r="D74" s="58"/>
      <c r="E74" s="58"/>
      <c r="F74" s="59">
        <f>F73*C73</f>
        <v>0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2.75" customHeight="1" outlineLevel="2" x14ac:dyDescent="0.2">
      <c r="A75" s="60">
        <v>29</v>
      </c>
      <c r="B75" s="61" t="s">
        <v>54</v>
      </c>
      <c r="C75" s="62">
        <v>40</v>
      </c>
      <c r="D75" s="63" t="s">
        <v>17</v>
      </c>
      <c r="E75" s="63" t="s">
        <v>38</v>
      </c>
      <c r="F75" s="54">
        <v>0</v>
      </c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2.75" customHeight="1" outlineLevel="2" x14ac:dyDescent="0.2">
      <c r="A76" s="64"/>
      <c r="B76" s="65"/>
      <c r="C76" s="66"/>
      <c r="D76" s="67"/>
      <c r="E76" s="67"/>
      <c r="F76" s="59">
        <f>F75*C75</f>
        <v>0</v>
      </c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2.75" customHeight="1" outlineLevel="2" x14ac:dyDescent="0.2">
      <c r="A77" s="68" t="s">
        <v>13</v>
      </c>
      <c r="B77" s="69" t="s">
        <v>55</v>
      </c>
      <c r="C77" s="70"/>
      <c r="D77" s="71" t="s">
        <v>15</v>
      </c>
      <c r="E77" s="71" t="s">
        <v>15</v>
      </c>
      <c r="F77" s="49">
        <f>F79+F81+F83+F85+F87+F89+F91+F93+F95+F97+F99+F101</f>
        <v>0</v>
      </c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2.75" customHeight="1" outlineLevel="2" x14ac:dyDescent="0.2">
      <c r="A78" s="60">
        <v>30</v>
      </c>
      <c r="B78" s="61" t="s">
        <v>56</v>
      </c>
      <c r="C78" s="62">
        <v>28</v>
      </c>
      <c r="D78" s="63" t="s">
        <v>17</v>
      </c>
      <c r="E78" s="63" t="s">
        <v>38</v>
      </c>
      <c r="F78" s="54">
        <v>0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2.75" customHeight="1" outlineLevel="2" x14ac:dyDescent="0.2">
      <c r="A79" s="64"/>
      <c r="B79" s="65"/>
      <c r="C79" s="66"/>
      <c r="D79" s="67"/>
      <c r="E79" s="67"/>
      <c r="F79" s="59">
        <f>F78*C78</f>
        <v>0</v>
      </c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2.75" customHeight="1" outlineLevel="2" x14ac:dyDescent="0.2">
      <c r="A80" s="60">
        <v>31</v>
      </c>
      <c r="B80" s="61" t="s">
        <v>57</v>
      </c>
      <c r="C80" s="62">
        <v>28</v>
      </c>
      <c r="D80" s="63" t="s">
        <v>17</v>
      </c>
      <c r="E80" s="63" t="s">
        <v>38</v>
      </c>
      <c r="F80" s="54">
        <v>0</v>
      </c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2.75" customHeight="1" outlineLevel="2" x14ac:dyDescent="0.2">
      <c r="A81" s="64"/>
      <c r="B81" s="65"/>
      <c r="C81" s="66"/>
      <c r="D81" s="67"/>
      <c r="E81" s="67"/>
      <c r="F81" s="59">
        <f>F80*C80</f>
        <v>0</v>
      </c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2.75" customHeight="1" outlineLevel="2" x14ac:dyDescent="0.2">
      <c r="A82" s="60">
        <v>32</v>
      </c>
      <c r="B82" s="61" t="s">
        <v>58</v>
      </c>
      <c r="C82" s="62">
        <v>5.88</v>
      </c>
      <c r="D82" s="63" t="s">
        <v>17</v>
      </c>
      <c r="E82" s="63" t="s">
        <v>25</v>
      </c>
      <c r="F82" s="54">
        <v>0</v>
      </c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2.75" customHeight="1" outlineLevel="2" x14ac:dyDescent="0.2">
      <c r="A83" s="64"/>
      <c r="B83" s="65"/>
      <c r="C83" s="66"/>
      <c r="D83" s="67"/>
      <c r="E83" s="67"/>
      <c r="F83" s="59">
        <f>F82*C82</f>
        <v>0</v>
      </c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2.75" customHeight="1" outlineLevel="2" x14ac:dyDescent="0.2">
      <c r="A84" s="60">
        <v>33</v>
      </c>
      <c r="B84" s="61" t="s">
        <v>59</v>
      </c>
      <c r="C84" s="62">
        <v>1</v>
      </c>
      <c r="D84" s="63" t="s">
        <v>17</v>
      </c>
      <c r="E84" s="63" t="s">
        <v>60</v>
      </c>
      <c r="F84" s="54">
        <v>0</v>
      </c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2.75" customHeight="1" outlineLevel="2" x14ac:dyDescent="0.2">
      <c r="A85" s="64"/>
      <c r="B85" s="65"/>
      <c r="C85" s="66"/>
      <c r="D85" s="67"/>
      <c r="E85" s="67"/>
      <c r="F85" s="59">
        <f>F84*C84</f>
        <v>0</v>
      </c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2.75" customHeight="1" outlineLevel="2" x14ac:dyDescent="0.2">
      <c r="A86" s="60">
        <v>34</v>
      </c>
      <c r="B86" s="61" t="s">
        <v>61</v>
      </c>
      <c r="C86" s="62">
        <v>8.9</v>
      </c>
      <c r="D86" s="63" t="s">
        <v>17</v>
      </c>
      <c r="E86" s="63" t="s">
        <v>38</v>
      </c>
      <c r="F86" s="54">
        <v>0</v>
      </c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2.75" customHeight="1" outlineLevel="2" x14ac:dyDescent="0.2">
      <c r="A87" s="64"/>
      <c r="B87" s="65"/>
      <c r="C87" s="66"/>
      <c r="D87" s="67"/>
      <c r="E87" s="67"/>
      <c r="F87" s="59">
        <f>F86*C86</f>
        <v>0</v>
      </c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2.75" customHeight="1" outlineLevel="2" x14ac:dyDescent="0.2">
      <c r="A88" s="60">
        <v>35</v>
      </c>
      <c r="B88" s="61" t="s">
        <v>62</v>
      </c>
      <c r="C88" s="62">
        <v>5.0999999999999996</v>
      </c>
      <c r="D88" s="63" t="s">
        <v>17</v>
      </c>
      <c r="E88" s="63" t="s">
        <v>38</v>
      </c>
      <c r="F88" s="54">
        <v>0</v>
      </c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2.75" customHeight="1" outlineLevel="2" x14ac:dyDescent="0.2">
      <c r="A89" s="64"/>
      <c r="B89" s="65"/>
      <c r="C89" s="66"/>
      <c r="D89" s="67"/>
      <c r="E89" s="67"/>
      <c r="F89" s="59">
        <f>F88*C88</f>
        <v>0</v>
      </c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2.75" customHeight="1" outlineLevel="2" x14ac:dyDescent="0.2">
      <c r="A90" s="60">
        <v>36</v>
      </c>
      <c r="B90" s="61" t="s">
        <v>63</v>
      </c>
      <c r="C90" s="62">
        <v>3</v>
      </c>
      <c r="D90" s="63" t="s">
        <v>17</v>
      </c>
      <c r="E90" s="63" t="s">
        <v>18</v>
      </c>
      <c r="F90" s="54">
        <v>0</v>
      </c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2.75" customHeight="1" outlineLevel="2" x14ac:dyDescent="0.2">
      <c r="A91" s="64"/>
      <c r="B91" s="65"/>
      <c r="C91" s="66"/>
      <c r="D91" s="67"/>
      <c r="E91" s="67"/>
      <c r="F91" s="59">
        <f>F90*C90</f>
        <v>0</v>
      </c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2.75" customHeight="1" outlineLevel="2" x14ac:dyDescent="0.2">
      <c r="A92" s="60">
        <v>37</v>
      </c>
      <c r="B92" s="61" t="s">
        <v>64</v>
      </c>
      <c r="C92" s="62">
        <v>1</v>
      </c>
      <c r="D92" s="63" t="s">
        <v>17</v>
      </c>
      <c r="E92" s="63" t="s">
        <v>18</v>
      </c>
      <c r="F92" s="54">
        <v>0</v>
      </c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2.75" customHeight="1" outlineLevel="2" x14ac:dyDescent="0.2">
      <c r="A93" s="64"/>
      <c r="B93" s="65"/>
      <c r="C93" s="66"/>
      <c r="D93" s="67"/>
      <c r="E93" s="67"/>
      <c r="F93" s="59">
        <f>F92*C92</f>
        <v>0</v>
      </c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2.75" customHeight="1" outlineLevel="2" x14ac:dyDescent="0.2">
      <c r="A94" s="60">
        <v>38</v>
      </c>
      <c r="B94" s="61" t="s">
        <v>65</v>
      </c>
      <c r="C94" s="62">
        <v>1</v>
      </c>
      <c r="D94" s="63" t="s">
        <v>17</v>
      </c>
      <c r="E94" s="63" t="s">
        <v>18</v>
      </c>
      <c r="F94" s="54">
        <v>0</v>
      </c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24" customHeight="1" outlineLevel="2" x14ac:dyDescent="0.2">
      <c r="A95" s="64"/>
      <c r="B95" s="90" t="s">
        <v>130</v>
      </c>
      <c r="C95" s="66"/>
      <c r="D95" s="67"/>
      <c r="E95" s="67"/>
      <c r="F95" s="59">
        <f>F94*C94</f>
        <v>0</v>
      </c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2.75" customHeight="1" outlineLevel="2" x14ac:dyDescent="0.2">
      <c r="A96" s="60">
        <v>39</v>
      </c>
      <c r="B96" s="61" t="s">
        <v>66</v>
      </c>
      <c r="C96" s="62">
        <v>1</v>
      </c>
      <c r="D96" s="63" t="s">
        <v>17</v>
      </c>
      <c r="E96" s="63" t="s">
        <v>18</v>
      </c>
      <c r="F96" s="54">
        <v>0</v>
      </c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2.75" customHeight="1" outlineLevel="2" x14ac:dyDescent="0.2">
      <c r="A97" s="64"/>
      <c r="B97" s="65"/>
      <c r="C97" s="66"/>
      <c r="D97" s="67"/>
      <c r="E97" s="67"/>
      <c r="F97" s="59">
        <f>F96*C96</f>
        <v>0</v>
      </c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2.75" customHeight="1" outlineLevel="2" x14ac:dyDescent="0.2">
      <c r="A98" s="60">
        <v>40</v>
      </c>
      <c r="B98" s="61" t="s">
        <v>67</v>
      </c>
      <c r="C98" s="62">
        <v>2</v>
      </c>
      <c r="D98" s="63" t="s">
        <v>17</v>
      </c>
      <c r="E98" s="63" t="s">
        <v>18</v>
      </c>
      <c r="F98" s="54">
        <v>0</v>
      </c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2.75" customHeight="1" outlineLevel="2" x14ac:dyDescent="0.2">
      <c r="A99" s="64"/>
      <c r="B99" s="65"/>
      <c r="C99" s="66"/>
      <c r="D99" s="67"/>
      <c r="E99" s="67"/>
      <c r="F99" s="59">
        <f>F98*C98</f>
        <v>0</v>
      </c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2.75" customHeight="1" outlineLevel="2" x14ac:dyDescent="0.2">
      <c r="A100" s="60">
        <v>41</v>
      </c>
      <c r="B100" s="61" t="s">
        <v>68</v>
      </c>
      <c r="C100" s="62">
        <v>1</v>
      </c>
      <c r="D100" s="63" t="s">
        <v>17</v>
      </c>
      <c r="E100" s="63" t="s">
        <v>18</v>
      </c>
      <c r="F100" s="54">
        <v>0</v>
      </c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2.75" customHeight="1" outlineLevel="2" x14ac:dyDescent="0.2">
      <c r="A101" s="64"/>
      <c r="B101" s="65"/>
      <c r="C101" s="66"/>
      <c r="D101" s="67"/>
      <c r="E101" s="67"/>
      <c r="F101" s="59">
        <f>F100*C100</f>
        <v>0</v>
      </c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2.75" customHeight="1" outlineLevel="2" x14ac:dyDescent="0.2">
      <c r="A102" s="68" t="s">
        <v>13</v>
      </c>
      <c r="B102" s="69" t="s">
        <v>69</v>
      </c>
      <c r="C102" s="70"/>
      <c r="D102" s="71" t="s">
        <v>15</v>
      </c>
      <c r="E102" s="71" t="s">
        <v>15</v>
      </c>
      <c r="F102" s="49">
        <f>F104+F106+F108</f>
        <v>0</v>
      </c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2.75" customHeight="1" outlineLevel="2" x14ac:dyDescent="0.2">
      <c r="A103" s="60">
        <v>42</v>
      </c>
      <c r="B103" s="61" t="s">
        <v>70</v>
      </c>
      <c r="C103" s="62">
        <v>5</v>
      </c>
      <c r="D103" s="63" t="s">
        <v>17</v>
      </c>
      <c r="E103" s="63" t="s">
        <v>18</v>
      </c>
      <c r="F103" s="54">
        <v>0</v>
      </c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2.75" customHeight="1" outlineLevel="2" x14ac:dyDescent="0.2">
      <c r="A104" s="64"/>
      <c r="B104" s="65" t="s">
        <v>71</v>
      </c>
      <c r="C104" s="66"/>
      <c r="D104" s="67"/>
      <c r="E104" s="67"/>
      <c r="F104" s="59">
        <f>F103*C103</f>
        <v>0</v>
      </c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2.75" customHeight="1" outlineLevel="2" x14ac:dyDescent="0.2">
      <c r="A105" s="60">
        <v>43</v>
      </c>
      <c r="B105" s="61" t="s">
        <v>72</v>
      </c>
      <c r="C105" s="62">
        <v>5</v>
      </c>
      <c r="D105" s="63" t="s">
        <v>17</v>
      </c>
      <c r="E105" s="63" t="s">
        <v>60</v>
      </c>
      <c r="F105" s="54">
        <v>0</v>
      </c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2.75" customHeight="1" outlineLevel="2" x14ac:dyDescent="0.2">
      <c r="A106" s="64"/>
      <c r="B106" s="65"/>
      <c r="C106" s="66"/>
      <c r="D106" s="67"/>
      <c r="E106" s="67"/>
      <c r="F106" s="59">
        <f>F105*C105</f>
        <v>0</v>
      </c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2.75" customHeight="1" outlineLevel="2" x14ac:dyDescent="0.2">
      <c r="A107" s="60">
        <v>44</v>
      </c>
      <c r="B107" s="61" t="s">
        <v>73</v>
      </c>
      <c r="C107" s="62">
        <v>5</v>
      </c>
      <c r="D107" s="63" t="s">
        <v>17</v>
      </c>
      <c r="E107" s="63" t="s">
        <v>60</v>
      </c>
      <c r="F107" s="54">
        <v>0</v>
      </c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2.75" customHeight="1" outlineLevel="2" x14ac:dyDescent="0.2">
      <c r="A108" s="64"/>
      <c r="B108" s="65"/>
      <c r="C108" s="66"/>
      <c r="D108" s="67"/>
      <c r="E108" s="67"/>
      <c r="F108" s="59">
        <f>F107*C107</f>
        <v>0</v>
      </c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2.75" customHeight="1" outlineLevel="2" x14ac:dyDescent="0.2">
      <c r="A109" s="68" t="s">
        <v>13</v>
      </c>
      <c r="B109" s="69" t="s">
        <v>74</v>
      </c>
      <c r="C109" s="70"/>
      <c r="D109" s="71" t="s">
        <v>15</v>
      </c>
      <c r="E109" s="71" t="s">
        <v>15</v>
      </c>
      <c r="F109" s="49">
        <f>F111+F113</f>
        <v>0</v>
      </c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2.75" customHeight="1" outlineLevel="2" x14ac:dyDescent="0.2">
      <c r="A110" s="60">
        <v>45</v>
      </c>
      <c r="B110" s="94" t="s">
        <v>75</v>
      </c>
      <c r="C110" s="62">
        <v>1</v>
      </c>
      <c r="D110" s="63" t="s">
        <v>17</v>
      </c>
      <c r="E110" s="63" t="s">
        <v>18</v>
      </c>
      <c r="F110" s="54">
        <v>0</v>
      </c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2.75" customHeight="1" outlineLevel="2" x14ac:dyDescent="0.2">
      <c r="A111" s="64"/>
      <c r="B111" s="95"/>
      <c r="C111" s="66"/>
      <c r="D111" s="67"/>
      <c r="E111" s="67"/>
      <c r="F111" s="59">
        <f>F110*C110</f>
        <v>0</v>
      </c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2.75" customHeight="1" outlineLevel="2" x14ac:dyDescent="0.2">
      <c r="A112" s="60">
        <v>46</v>
      </c>
      <c r="B112" s="61" t="s">
        <v>76</v>
      </c>
      <c r="C112" s="62">
        <v>5</v>
      </c>
      <c r="D112" s="63" t="s">
        <v>17</v>
      </c>
      <c r="E112" s="63" t="s">
        <v>77</v>
      </c>
      <c r="F112" s="54">
        <v>0</v>
      </c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2.75" customHeight="1" outlineLevel="2" x14ac:dyDescent="0.2">
      <c r="A113" s="64"/>
      <c r="B113" s="65"/>
      <c r="C113" s="66"/>
      <c r="D113" s="67"/>
      <c r="E113" s="67"/>
      <c r="F113" s="59">
        <f>F112*C112</f>
        <v>0</v>
      </c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2.75" customHeight="1" outlineLevel="2" x14ac:dyDescent="0.2">
      <c r="A114" s="68" t="s">
        <v>13</v>
      </c>
      <c r="B114" s="69" t="s">
        <v>78</v>
      </c>
      <c r="C114" s="70"/>
      <c r="D114" s="71" t="s">
        <v>15</v>
      </c>
      <c r="E114" s="71" t="s">
        <v>15</v>
      </c>
      <c r="F114" s="49">
        <f>F116+F118+F120+F122+F124+F126+F128+F130+F132+F134+F136+F138</f>
        <v>0</v>
      </c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2.75" customHeight="1" outlineLevel="2" x14ac:dyDescent="0.2">
      <c r="A115" s="72">
        <v>47</v>
      </c>
      <c r="B115" s="73" t="s">
        <v>79</v>
      </c>
      <c r="C115" s="74">
        <v>2</v>
      </c>
      <c r="D115" s="75" t="s">
        <v>17</v>
      </c>
      <c r="E115" s="75" t="s">
        <v>80</v>
      </c>
      <c r="F115" s="54">
        <v>0</v>
      </c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2.75" customHeight="1" outlineLevel="2" x14ac:dyDescent="0.2">
      <c r="A116" s="76"/>
      <c r="B116" s="77"/>
      <c r="C116" s="78"/>
      <c r="D116" s="79"/>
      <c r="E116" s="79"/>
      <c r="F116" s="59">
        <f>F115*C115</f>
        <v>0</v>
      </c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2.75" customHeight="1" outlineLevel="2" x14ac:dyDescent="0.2">
      <c r="A117" s="72">
        <v>48</v>
      </c>
      <c r="B117" s="96" t="s">
        <v>81</v>
      </c>
      <c r="C117" s="74">
        <v>2</v>
      </c>
      <c r="D117" s="75" t="s">
        <v>17</v>
      </c>
      <c r="E117" s="75" t="s">
        <v>80</v>
      </c>
      <c r="F117" s="54">
        <v>0</v>
      </c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2.75" customHeight="1" outlineLevel="2" x14ac:dyDescent="0.2">
      <c r="A118" s="76"/>
      <c r="B118" s="95"/>
      <c r="C118" s="78"/>
      <c r="D118" s="79"/>
      <c r="E118" s="79"/>
      <c r="F118" s="59">
        <f>F117*C117</f>
        <v>0</v>
      </c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2.75" customHeight="1" outlineLevel="2" x14ac:dyDescent="0.2">
      <c r="A119" s="72">
        <v>49</v>
      </c>
      <c r="B119" s="73" t="s">
        <v>82</v>
      </c>
      <c r="C119" s="74">
        <v>1</v>
      </c>
      <c r="D119" s="75" t="s">
        <v>17</v>
      </c>
      <c r="E119" s="75" t="s">
        <v>80</v>
      </c>
      <c r="F119" s="54">
        <v>0</v>
      </c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2.75" customHeight="1" outlineLevel="2" x14ac:dyDescent="0.2">
      <c r="A120" s="76"/>
      <c r="B120" s="77"/>
      <c r="C120" s="78"/>
      <c r="D120" s="79"/>
      <c r="E120" s="79"/>
      <c r="F120" s="59">
        <f>F119*C119</f>
        <v>0</v>
      </c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2.75" customHeight="1" outlineLevel="2" x14ac:dyDescent="0.2">
      <c r="A121" s="72">
        <v>50</v>
      </c>
      <c r="B121" s="73" t="s">
        <v>83</v>
      </c>
      <c r="C121" s="74">
        <v>2</v>
      </c>
      <c r="D121" s="75" t="s">
        <v>17</v>
      </c>
      <c r="E121" s="75" t="s">
        <v>77</v>
      </c>
      <c r="F121" s="54">
        <v>0</v>
      </c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2.75" customHeight="1" outlineLevel="2" x14ac:dyDescent="0.2">
      <c r="A122" s="76"/>
      <c r="B122" s="77"/>
      <c r="C122" s="78"/>
      <c r="D122" s="79"/>
      <c r="E122" s="79"/>
      <c r="F122" s="59">
        <f>F121*C121</f>
        <v>0</v>
      </c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2.75" customHeight="1" outlineLevel="2" x14ac:dyDescent="0.2">
      <c r="A123" s="72">
        <v>51</v>
      </c>
      <c r="B123" s="73" t="s">
        <v>84</v>
      </c>
      <c r="C123" s="74">
        <v>1</v>
      </c>
      <c r="D123" s="75" t="s">
        <v>17</v>
      </c>
      <c r="E123" s="75" t="s">
        <v>77</v>
      </c>
      <c r="F123" s="54">
        <v>0</v>
      </c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2.75" customHeight="1" outlineLevel="2" x14ac:dyDescent="0.2">
      <c r="A124" s="76"/>
      <c r="B124" s="77"/>
      <c r="C124" s="78"/>
      <c r="D124" s="79"/>
      <c r="E124" s="79"/>
      <c r="F124" s="59">
        <f>F123*C123</f>
        <v>0</v>
      </c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2.75" customHeight="1" outlineLevel="2" x14ac:dyDescent="0.2">
      <c r="A125" s="72">
        <v>52</v>
      </c>
      <c r="B125" s="73" t="s">
        <v>85</v>
      </c>
      <c r="C125" s="74">
        <v>2</v>
      </c>
      <c r="D125" s="75" t="s">
        <v>17</v>
      </c>
      <c r="E125" s="75" t="s">
        <v>77</v>
      </c>
      <c r="F125" s="54">
        <v>0</v>
      </c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2.75" customHeight="1" outlineLevel="2" x14ac:dyDescent="0.2">
      <c r="A126" s="76"/>
      <c r="B126" s="77"/>
      <c r="C126" s="78"/>
      <c r="D126" s="79"/>
      <c r="E126" s="79"/>
      <c r="F126" s="59">
        <f>F125*C125</f>
        <v>0</v>
      </c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2.75" customHeight="1" outlineLevel="2" x14ac:dyDescent="0.2">
      <c r="A127" s="72">
        <v>53</v>
      </c>
      <c r="B127" s="73" t="s">
        <v>86</v>
      </c>
      <c r="C127" s="74">
        <v>2</v>
      </c>
      <c r="D127" s="75" t="s">
        <v>17</v>
      </c>
      <c r="E127" s="75" t="s">
        <v>77</v>
      </c>
      <c r="F127" s="54">
        <v>0</v>
      </c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2.75" customHeight="1" outlineLevel="2" x14ac:dyDescent="0.2">
      <c r="A128" s="76"/>
      <c r="B128" s="77"/>
      <c r="C128" s="78"/>
      <c r="D128" s="79"/>
      <c r="E128" s="79"/>
      <c r="F128" s="59">
        <f>F127*C127</f>
        <v>0</v>
      </c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2.75" customHeight="1" outlineLevel="2" x14ac:dyDescent="0.2">
      <c r="A129" s="72">
        <v>54</v>
      </c>
      <c r="B129" s="73" t="s">
        <v>87</v>
      </c>
      <c r="C129" s="74">
        <v>2</v>
      </c>
      <c r="D129" s="75" t="s">
        <v>17</v>
      </c>
      <c r="E129" s="75" t="s">
        <v>77</v>
      </c>
      <c r="F129" s="54">
        <v>0</v>
      </c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2.75" customHeight="1" outlineLevel="2" x14ac:dyDescent="0.2">
      <c r="A130" s="76"/>
      <c r="B130" s="77"/>
      <c r="C130" s="78"/>
      <c r="D130" s="79"/>
      <c r="E130" s="79"/>
      <c r="F130" s="59">
        <f>F129*C129</f>
        <v>0</v>
      </c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2.75" customHeight="1" outlineLevel="2" x14ac:dyDescent="0.2">
      <c r="A131" s="72">
        <v>55</v>
      </c>
      <c r="B131" s="73" t="s">
        <v>88</v>
      </c>
      <c r="C131" s="74">
        <v>2</v>
      </c>
      <c r="D131" s="75" t="s">
        <v>17</v>
      </c>
      <c r="E131" s="75" t="s">
        <v>77</v>
      </c>
      <c r="F131" s="54">
        <v>0</v>
      </c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2.75" customHeight="1" outlineLevel="2" x14ac:dyDescent="0.2">
      <c r="A132" s="76"/>
      <c r="B132" s="77"/>
      <c r="C132" s="78"/>
      <c r="D132" s="79"/>
      <c r="E132" s="79"/>
      <c r="F132" s="59">
        <f>F131*C131</f>
        <v>0</v>
      </c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2.75" customHeight="1" outlineLevel="2" x14ac:dyDescent="0.2">
      <c r="A133" s="72">
        <v>56</v>
      </c>
      <c r="B133" s="73" t="s">
        <v>89</v>
      </c>
      <c r="C133" s="74">
        <v>2</v>
      </c>
      <c r="D133" s="75" t="s">
        <v>17</v>
      </c>
      <c r="E133" s="75" t="s">
        <v>77</v>
      </c>
      <c r="F133" s="54">
        <v>0</v>
      </c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2.75" customHeight="1" outlineLevel="2" x14ac:dyDescent="0.2">
      <c r="A134" s="76"/>
      <c r="B134" s="77"/>
      <c r="C134" s="78"/>
      <c r="D134" s="79"/>
      <c r="E134" s="79"/>
      <c r="F134" s="59">
        <f>F133*C133</f>
        <v>0</v>
      </c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2.75" customHeight="1" outlineLevel="2" x14ac:dyDescent="0.2">
      <c r="A135" s="72">
        <v>57</v>
      </c>
      <c r="B135" s="73" t="s">
        <v>90</v>
      </c>
      <c r="C135" s="74">
        <v>1</v>
      </c>
      <c r="D135" s="75" t="s">
        <v>17</v>
      </c>
      <c r="E135" s="75" t="s">
        <v>77</v>
      </c>
      <c r="F135" s="54">
        <v>0</v>
      </c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2.75" customHeight="1" outlineLevel="2" x14ac:dyDescent="0.2">
      <c r="A136" s="76"/>
      <c r="B136" s="77"/>
      <c r="C136" s="78"/>
      <c r="D136" s="79"/>
      <c r="E136" s="79"/>
      <c r="F136" s="59">
        <f>F135*C135</f>
        <v>0</v>
      </c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2.75" customHeight="1" outlineLevel="2" x14ac:dyDescent="0.2">
      <c r="A137" s="72">
        <v>58</v>
      </c>
      <c r="B137" s="73" t="s">
        <v>91</v>
      </c>
      <c r="C137" s="74">
        <v>1</v>
      </c>
      <c r="D137" s="75" t="s">
        <v>17</v>
      </c>
      <c r="E137" s="75" t="s">
        <v>77</v>
      </c>
      <c r="F137" s="54">
        <v>0</v>
      </c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2.75" customHeight="1" outlineLevel="2" x14ac:dyDescent="0.2">
      <c r="A138" s="76"/>
      <c r="B138" s="77"/>
      <c r="C138" s="78"/>
      <c r="D138" s="79"/>
      <c r="E138" s="79"/>
      <c r="F138" s="59">
        <f>F137*C137</f>
        <v>0</v>
      </c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2.75" customHeight="1" outlineLevel="2" x14ac:dyDescent="0.2">
      <c r="A139" s="68" t="s">
        <v>13</v>
      </c>
      <c r="B139" s="69" t="s">
        <v>92</v>
      </c>
      <c r="C139" s="70"/>
      <c r="D139" s="71" t="s">
        <v>15</v>
      </c>
      <c r="E139" s="71" t="s">
        <v>15</v>
      </c>
      <c r="F139" s="49">
        <f>F141+F143+F145</f>
        <v>0</v>
      </c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2.75" customHeight="1" outlineLevel="2" x14ac:dyDescent="0.2">
      <c r="A140" s="60">
        <v>59</v>
      </c>
      <c r="B140" s="80" t="s">
        <v>93</v>
      </c>
      <c r="C140" s="62">
        <v>1</v>
      </c>
      <c r="D140" s="63" t="s">
        <v>17</v>
      </c>
      <c r="E140" s="63" t="s">
        <v>80</v>
      </c>
      <c r="F140" s="54">
        <v>0</v>
      </c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2.75" customHeight="1" outlineLevel="2" x14ac:dyDescent="0.2">
      <c r="A141" s="64"/>
      <c r="B141" s="81" t="s">
        <v>94</v>
      </c>
      <c r="C141" s="66"/>
      <c r="D141" s="67"/>
      <c r="E141" s="67"/>
      <c r="F141" s="59">
        <f>F140*C140</f>
        <v>0</v>
      </c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2.75" customHeight="1" outlineLevel="2" x14ac:dyDescent="0.2">
      <c r="A142" s="72">
        <v>60</v>
      </c>
      <c r="B142" s="82" t="s">
        <v>95</v>
      </c>
      <c r="C142" s="74">
        <v>1</v>
      </c>
      <c r="D142" s="75" t="s">
        <v>17</v>
      </c>
      <c r="E142" s="75" t="s">
        <v>80</v>
      </c>
      <c r="F142" s="54">
        <v>0</v>
      </c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40.5" customHeight="1" outlineLevel="2" x14ac:dyDescent="0.2">
      <c r="A143" s="76"/>
      <c r="B143" s="89" t="s">
        <v>131</v>
      </c>
      <c r="C143" s="78"/>
      <c r="D143" s="79"/>
      <c r="E143" s="79"/>
      <c r="F143" s="59">
        <f>F142*C142</f>
        <v>0</v>
      </c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2.75" customHeight="1" outlineLevel="2" x14ac:dyDescent="0.2">
      <c r="A144" s="72">
        <v>61</v>
      </c>
      <c r="B144" s="82" t="s">
        <v>96</v>
      </c>
      <c r="C144" s="74">
        <v>1</v>
      </c>
      <c r="D144" s="75" t="s">
        <v>17</v>
      </c>
      <c r="E144" s="75" t="s">
        <v>80</v>
      </c>
      <c r="F144" s="54">
        <v>0</v>
      </c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2.75" customHeight="1" outlineLevel="2" x14ac:dyDescent="0.2">
      <c r="A145" s="76"/>
      <c r="B145" s="83"/>
      <c r="C145" s="78"/>
      <c r="D145" s="79"/>
      <c r="E145" s="79"/>
      <c r="F145" s="59">
        <f>F144*C144</f>
        <v>0</v>
      </c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2.75" customHeight="1" outlineLevel="2" x14ac:dyDescent="0.2">
      <c r="A146" s="68" t="s">
        <v>13</v>
      </c>
      <c r="B146" s="69" t="s">
        <v>97</v>
      </c>
      <c r="C146" s="70"/>
      <c r="D146" s="71" t="s">
        <v>15</v>
      </c>
      <c r="E146" s="71" t="s">
        <v>15</v>
      </c>
      <c r="F146" s="49">
        <f>F148+F150+F152+F154+F156+F158+F160</f>
        <v>0</v>
      </c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2.75" customHeight="1" outlineLevel="2" x14ac:dyDescent="0.2">
      <c r="A147" s="60">
        <v>62</v>
      </c>
      <c r="B147" s="61" t="s">
        <v>98</v>
      </c>
      <c r="C147" s="62">
        <v>1</v>
      </c>
      <c r="D147" s="63" t="s">
        <v>17</v>
      </c>
      <c r="E147" s="63" t="s">
        <v>80</v>
      </c>
      <c r="F147" s="54">
        <v>0</v>
      </c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2.75" customHeight="1" outlineLevel="2" x14ac:dyDescent="0.2">
      <c r="A148" s="64"/>
      <c r="B148" s="65"/>
      <c r="C148" s="66"/>
      <c r="D148" s="67"/>
      <c r="E148" s="67"/>
      <c r="F148" s="59">
        <f>F147*C147</f>
        <v>0</v>
      </c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2.75" customHeight="1" outlineLevel="2" x14ac:dyDescent="0.2">
      <c r="A149" s="60">
        <v>63</v>
      </c>
      <c r="B149" s="61" t="s">
        <v>99</v>
      </c>
      <c r="C149" s="62">
        <v>1</v>
      </c>
      <c r="D149" s="63" t="s">
        <v>17</v>
      </c>
      <c r="E149" s="63" t="s">
        <v>18</v>
      </c>
      <c r="F149" s="54">
        <v>0</v>
      </c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2.75" customHeight="1" outlineLevel="2" x14ac:dyDescent="0.2">
      <c r="A150" s="64"/>
      <c r="B150" s="65"/>
      <c r="C150" s="66"/>
      <c r="D150" s="67"/>
      <c r="E150" s="67"/>
      <c r="F150" s="59">
        <f>F149*C149</f>
        <v>0</v>
      </c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2.75" customHeight="1" outlineLevel="2" x14ac:dyDescent="0.2">
      <c r="A151" s="60">
        <v>64</v>
      </c>
      <c r="B151" s="61" t="s">
        <v>100</v>
      </c>
      <c r="C151" s="62">
        <v>1</v>
      </c>
      <c r="D151" s="63" t="s">
        <v>17</v>
      </c>
      <c r="E151" s="63" t="s">
        <v>18</v>
      </c>
      <c r="F151" s="54">
        <v>0</v>
      </c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2.75" customHeight="1" outlineLevel="2" x14ac:dyDescent="0.2">
      <c r="A152" s="64"/>
      <c r="B152" s="65"/>
      <c r="C152" s="66"/>
      <c r="D152" s="67"/>
      <c r="E152" s="67"/>
      <c r="F152" s="59">
        <f>F151*C151</f>
        <v>0</v>
      </c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2.75" customHeight="1" outlineLevel="2" x14ac:dyDescent="0.2">
      <c r="A153" s="60">
        <v>65</v>
      </c>
      <c r="B153" s="61" t="s">
        <v>101</v>
      </c>
      <c r="C153" s="62">
        <v>2</v>
      </c>
      <c r="D153" s="63" t="s">
        <v>17</v>
      </c>
      <c r="E153" s="63" t="s">
        <v>18</v>
      </c>
      <c r="F153" s="54">
        <v>0</v>
      </c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2.75" customHeight="1" outlineLevel="2" x14ac:dyDescent="0.2">
      <c r="A154" s="64"/>
      <c r="B154" s="65"/>
      <c r="C154" s="66"/>
      <c r="D154" s="67"/>
      <c r="E154" s="67"/>
      <c r="F154" s="59">
        <f>F153*C153</f>
        <v>0</v>
      </c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2.75" customHeight="1" outlineLevel="2" x14ac:dyDescent="0.2">
      <c r="A155" s="60">
        <v>66</v>
      </c>
      <c r="B155" s="61" t="s">
        <v>102</v>
      </c>
      <c r="C155" s="62">
        <v>2</v>
      </c>
      <c r="D155" s="63" t="s">
        <v>17</v>
      </c>
      <c r="E155" s="63" t="s">
        <v>18</v>
      </c>
      <c r="F155" s="54">
        <v>0</v>
      </c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2.75" customHeight="1" outlineLevel="2" x14ac:dyDescent="0.2">
      <c r="A156" s="64"/>
      <c r="B156" s="65"/>
      <c r="C156" s="66"/>
      <c r="D156" s="67"/>
      <c r="E156" s="67"/>
      <c r="F156" s="59">
        <f>F155*C155</f>
        <v>0</v>
      </c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2.75" customHeight="1" outlineLevel="2" x14ac:dyDescent="0.2">
      <c r="A157" s="72">
        <v>67</v>
      </c>
      <c r="B157" s="73" t="s">
        <v>103</v>
      </c>
      <c r="C157" s="74">
        <v>1</v>
      </c>
      <c r="D157" s="75" t="s">
        <v>17</v>
      </c>
      <c r="E157" s="75" t="s">
        <v>18</v>
      </c>
      <c r="F157" s="54">
        <v>0</v>
      </c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2.75" customHeight="1" outlineLevel="2" x14ac:dyDescent="0.2">
      <c r="A158" s="76"/>
      <c r="B158" s="77"/>
      <c r="C158" s="78"/>
      <c r="D158" s="79"/>
      <c r="E158" s="79"/>
      <c r="F158" s="59">
        <f>F157*C157</f>
        <v>0</v>
      </c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2.75" customHeight="1" outlineLevel="2" x14ac:dyDescent="0.2">
      <c r="A159" s="72">
        <v>68</v>
      </c>
      <c r="B159" s="73" t="s">
        <v>104</v>
      </c>
      <c r="C159" s="74">
        <v>1</v>
      </c>
      <c r="D159" s="75" t="s">
        <v>17</v>
      </c>
      <c r="E159" s="75" t="s">
        <v>18</v>
      </c>
      <c r="F159" s="54">
        <v>0</v>
      </c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2.75" customHeight="1" outlineLevel="2" x14ac:dyDescent="0.2">
      <c r="A160" s="64"/>
      <c r="B160" s="65"/>
      <c r="C160" s="66"/>
      <c r="D160" s="67"/>
      <c r="E160" s="67"/>
      <c r="F160" s="59">
        <f>F159*C159</f>
        <v>0</v>
      </c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2.75" customHeight="1" outlineLevel="2" x14ac:dyDescent="0.2">
      <c r="A161" s="68" t="s">
        <v>13</v>
      </c>
      <c r="B161" s="69" t="s">
        <v>105</v>
      </c>
      <c r="C161" s="70"/>
      <c r="D161" s="71" t="s">
        <v>15</v>
      </c>
      <c r="E161" s="71" t="s">
        <v>15</v>
      </c>
      <c r="F161" s="49">
        <f>F163+F165+F167+F169+F171</f>
        <v>0</v>
      </c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2.75" customHeight="1" outlineLevel="2" x14ac:dyDescent="0.2">
      <c r="A162" s="60">
        <v>69</v>
      </c>
      <c r="B162" s="61" t="s">
        <v>106</v>
      </c>
      <c r="C162" s="62">
        <v>2</v>
      </c>
      <c r="D162" s="63" t="s">
        <v>17</v>
      </c>
      <c r="E162" s="63" t="s">
        <v>18</v>
      </c>
      <c r="F162" s="54">
        <v>0</v>
      </c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2.75" customHeight="1" outlineLevel="2" x14ac:dyDescent="0.2">
      <c r="A163" s="64"/>
      <c r="B163" s="65"/>
      <c r="C163" s="66"/>
      <c r="D163" s="67"/>
      <c r="E163" s="67"/>
      <c r="F163" s="59">
        <f>F162*C162</f>
        <v>0</v>
      </c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2.75" customHeight="1" outlineLevel="2" x14ac:dyDescent="0.2">
      <c r="A164" s="72">
        <v>70</v>
      </c>
      <c r="B164" s="73" t="s">
        <v>107</v>
      </c>
      <c r="C164" s="74">
        <v>14</v>
      </c>
      <c r="D164" s="75" t="s">
        <v>17</v>
      </c>
      <c r="E164" s="75" t="s">
        <v>38</v>
      </c>
      <c r="F164" s="54">
        <v>0</v>
      </c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2.75" customHeight="1" outlineLevel="2" x14ac:dyDescent="0.2">
      <c r="A165" s="76"/>
      <c r="B165" s="77"/>
      <c r="C165" s="78"/>
      <c r="D165" s="79"/>
      <c r="E165" s="79"/>
      <c r="F165" s="59">
        <f>F164*C164</f>
        <v>0</v>
      </c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2.75" customHeight="1" outlineLevel="2" x14ac:dyDescent="0.2">
      <c r="A166" s="60">
        <v>71</v>
      </c>
      <c r="B166" s="61" t="s">
        <v>108</v>
      </c>
      <c r="C166" s="62">
        <v>10</v>
      </c>
      <c r="D166" s="63" t="s">
        <v>17</v>
      </c>
      <c r="E166" s="63" t="s">
        <v>38</v>
      </c>
      <c r="F166" s="54">
        <v>0</v>
      </c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2.75" customHeight="1" outlineLevel="2" x14ac:dyDescent="0.2">
      <c r="A167" s="64"/>
      <c r="B167" s="65"/>
      <c r="C167" s="66"/>
      <c r="D167" s="67"/>
      <c r="E167" s="67"/>
      <c r="F167" s="59">
        <f>F166*C166</f>
        <v>0</v>
      </c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2.75" customHeight="1" outlineLevel="2" x14ac:dyDescent="0.2">
      <c r="A168" s="60">
        <v>72</v>
      </c>
      <c r="B168" s="61" t="s">
        <v>109</v>
      </c>
      <c r="C168" s="62">
        <v>2</v>
      </c>
      <c r="D168" s="63" t="s">
        <v>17</v>
      </c>
      <c r="E168" s="63" t="s">
        <v>18</v>
      </c>
      <c r="F168" s="54">
        <v>0</v>
      </c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2.75" customHeight="1" outlineLevel="2" x14ac:dyDescent="0.2">
      <c r="A169" s="64"/>
      <c r="B169" s="65"/>
      <c r="C169" s="66"/>
      <c r="D169" s="67"/>
      <c r="E169" s="67"/>
      <c r="F169" s="59">
        <f>F168*C168</f>
        <v>0</v>
      </c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2.75" customHeight="1" outlineLevel="2" x14ac:dyDescent="0.2">
      <c r="A170" s="60">
        <v>73</v>
      </c>
      <c r="B170" s="61" t="s">
        <v>110</v>
      </c>
      <c r="C170" s="62">
        <v>8.4</v>
      </c>
      <c r="D170" s="63" t="s">
        <v>17</v>
      </c>
      <c r="E170" s="63" t="s">
        <v>25</v>
      </c>
      <c r="F170" s="54">
        <v>0</v>
      </c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2.75" customHeight="1" outlineLevel="2" x14ac:dyDescent="0.2">
      <c r="A171" s="64"/>
      <c r="B171" s="65"/>
      <c r="C171" s="66"/>
      <c r="D171" s="67"/>
      <c r="E171" s="67"/>
      <c r="F171" s="59">
        <f>F170*C170</f>
        <v>0</v>
      </c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2.75" customHeight="1" outlineLevel="2" x14ac:dyDescent="0.2">
      <c r="A172" s="68" t="s">
        <v>13</v>
      </c>
      <c r="B172" s="69" t="s">
        <v>111</v>
      </c>
      <c r="C172" s="70"/>
      <c r="D172" s="71" t="s">
        <v>15</v>
      </c>
      <c r="E172" s="71" t="s">
        <v>15</v>
      </c>
      <c r="F172" s="49">
        <f>F174+F176+F178+F180+F182+F184+F186+F188</f>
        <v>0</v>
      </c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2.75" customHeight="1" outlineLevel="2" x14ac:dyDescent="0.2">
      <c r="A173" s="60">
        <v>74</v>
      </c>
      <c r="B173" s="61" t="s">
        <v>112</v>
      </c>
      <c r="C173" s="62">
        <v>2</v>
      </c>
      <c r="D173" s="63" t="s">
        <v>17</v>
      </c>
      <c r="E173" s="63" t="s">
        <v>77</v>
      </c>
      <c r="F173" s="54">
        <v>0</v>
      </c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2.75" customHeight="1" outlineLevel="2" x14ac:dyDescent="0.2">
      <c r="A174" s="64"/>
      <c r="B174" s="65"/>
      <c r="C174" s="66"/>
      <c r="D174" s="67"/>
      <c r="E174" s="67"/>
      <c r="F174" s="59">
        <f>F173*C173</f>
        <v>0</v>
      </c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2.75" customHeight="1" outlineLevel="2" x14ac:dyDescent="0.2">
      <c r="A175" s="60">
        <v>75</v>
      </c>
      <c r="B175" s="61" t="s">
        <v>113</v>
      </c>
      <c r="C175" s="62">
        <v>1</v>
      </c>
      <c r="D175" s="63" t="s">
        <v>17</v>
      </c>
      <c r="E175" s="63" t="s">
        <v>18</v>
      </c>
      <c r="F175" s="54">
        <v>0</v>
      </c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2.75" customHeight="1" outlineLevel="2" x14ac:dyDescent="0.2">
      <c r="A176" s="64"/>
      <c r="B176" s="65"/>
      <c r="C176" s="66"/>
      <c r="D176" s="67"/>
      <c r="E176" s="67"/>
      <c r="F176" s="59">
        <f>F175*C175</f>
        <v>0</v>
      </c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6" ht="12.75" customHeight="1" outlineLevel="2" x14ac:dyDescent="0.2">
      <c r="A177" s="60">
        <v>76</v>
      </c>
      <c r="B177" s="61" t="s">
        <v>114</v>
      </c>
      <c r="C177" s="62">
        <v>1</v>
      </c>
      <c r="D177" s="63" t="s">
        <v>17</v>
      </c>
      <c r="E177" s="63" t="s">
        <v>18</v>
      </c>
      <c r="F177" s="54">
        <v>0</v>
      </c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6" ht="12.75" customHeight="1" outlineLevel="2" x14ac:dyDescent="0.2">
      <c r="A178" s="64"/>
      <c r="B178" s="65"/>
      <c r="C178" s="66"/>
      <c r="D178" s="67"/>
      <c r="E178" s="67"/>
      <c r="F178" s="59">
        <f>F177*C177</f>
        <v>0</v>
      </c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6" ht="12.75" customHeight="1" outlineLevel="2" x14ac:dyDescent="0.2">
      <c r="A179" s="60">
        <v>77</v>
      </c>
      <c r="B179" s="61" t="s">
        <v>115</v>
      </c>
      <c r="C179" s="62">
        <v>1</v>
      </c>
      <c r="D179" s="63" t="s">
        <v>17</v>
      </c>
      <c r="E179" s="63" t="s">
        <v>18</v>
      </c>
      <c r="F179" s="54">
        <v>0</v>
      </c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6" ht="12.75" customHeight="1" outlineLevel="2" x14ac:dyDescent="0.2">
      <c r="A180" s="64"/>
      <c r="B180" s="65"/>
      <c r="C180" s="66"/>
      <c r="D180" s="67"/>
      <c r="E180" s="67"/>
      <c r="F180" s="59">
        <f>F179*C179</f>
        <v>0</v>
      </c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6" ht="12.75" customHeight="1" outlineLevel="2" x14ac:dyDescent="0.2">
      <c r="A181" s="60">
        <v>78</v>
      </c>
      <c r="B181" s="61" t="s">
        <v>116</v>
      </c>
      <c r="C181" s="62">
        <v>1</v>
      </c>
      <c r="D181" s="63" t="s">
        <v>17</v>
      </c>
      <c r="E181" s="63" t="s">
        <v>18</v>
      </c>
      <c r="F181" s="54">
        <v>0</v>
      </c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6" ht="12.75" customHeight="1" outlineLevel="2" x14ac:dyDescent="0.2">
      <c r="A182" s="64"/>
      <c r="B182" s="65"/>
      <c r="C182" s="66"/>
      <c r="D182" s="67"/>
      <c r="E182" s="67"/>
      <c r="F182" s="59">
        <f>F181*C181</f>
        <v>0</v>
      </c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6" ht="12.75" customHeight="1" outlineLevel="2" x14ac:dyDescent="0.2">
      <c r="A183" s="60">
        <v>79</v>
      </c>
      <c r="B183" s="61" t="s">
        <v>117</v>
      </c>
      <c r="C183" s="62">
        <v>1</v>
      </c>
      <c r="D183" s="63" t="s">
        <v>17</v>
      </c>
      <c r="E183" s="63" t="s">
        <v>18</v>
      </c>
      <c r="F183" s="54">
        <v>0</v>
      </c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6" ht="12.75" customHeight="1" outlineLevel="2" x14ac:dyDescent="0.2">
      <c r="A184" s="64"/>
      <c r="B184" s="65"/>
      <c r="C184" s="66"/>
      <c r="D184" s="67"/>
      <c r="E184" s="67"/>
      <c r="F184" s="59">
        <f>F183*C183</f>
        <v>0</v>
      </c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6" ht="12.75" customHeight="1" outlineLevel="2" x14ac:dyDescent="0.2">
      <c r="A185" s="60">
        <v>80</v>
      </c>
      <c r="B185" s="61" t="s">
        <v>118</v>
      </c>
      <c r="C185" s="62">
        <v>1</v>
      </c>
      <c r="D185" s="63" t="s">
        <v>17</v>
      </c>
      <c r="E185" s="63" t="s">
        <v>18</v>
      </c>
      <c r="F185" s="54">
        <v>0</v>
      </c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6" ht="12.75" customHeight="1" outlineLevel="2" x14ac:dyDescent="0.2">
      <c r="A186" s="64"/>
      <c r="B186" s="65"/>
      <c r="C186" s="66"/>
      <c r="D186" s="67"/>
      <c r="E186" s="67"/>
      <c r="F186" s="59">
        <f>F185*C185</f>
        <v>0</v>
      </c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6" ht="12.75" customHeight="1" outlineLevel="2" x14ac:dyDescent="0.2">
      <c r="A187" s="60">
        <v>81</v>
      </c>
      <c r="B187" s="61" t="s">
        <v>119</v>
      </c>
      <c r="C187" s="62">
        <v>1</v>
      </c>
      <c r="D187" s="63" t="s">
        <v>17</v>
      </c>
      <c r="E187" s="63" t="s">
        <v>18</v>
      </c>
      <c r="F187" s="54">
        <v>0</v>
      </c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6" ht="12.75" customHeight="1" outlineLevel="2" x14ac:dyDescent="0.2">
      <c r="A188" s="64"/>
      <c r="B188" s="65"/>
      <c r="C188" s="66"/>
      <c r="D188" s="67"/>
      <c r="E188" s="67"/>
      <c r="F188" s="59">
        <f>F187*C187</f>
        <v>0</v>
      </c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6" ht="12.75" customHeight="1" outlineLevel="2" x14ac:dyDescent="0.2">
      <c r="A189" s="68" t="s">
        <v>13</v>
      </c>
      <c r="B189" s="69" t="s">
        <v>120</v>
      </c>
      <c r="C189" s="70"/>
      <c r="D189" s="71" t="s">
        <v>15</v>
      </c>
      <c r="E189" s="71" t="s">
        <v>15</v>
      </c>
      <c r="F189" s="49">
        <f>F191+F193</f>
        <v>0</v>
      </c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6" ht="12.75" customHeight="1" outlineLevel="2" x14ac:dyDescent="0.2">
      <c r="A190" s="60">
        <v>82</v>
      </c>
      <c r="B190" s="61" t="s">
        <v>121</v>
      </c>
      <c r="C190" s="62">
        <v>1</v>
      </c>
      <c r="D190" s="63" t="s">
        <v>17</v>
      </c>
      <c r="E190" s="63" t="s">
        <v>18</v>
      </c>
      <c r="F190" s="54">
        <v>0</v>
      </c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6" ht="12.75" customHeight="1" outlineLevel="2" x14ac:dyDescent="0.2">
      <c r="A191" s="64"/>
      <c r="B191" s="65"/>
      <c r="C191" s="66"/>
      <c r="D191" s="67"/>
      <c r="E191" s="67"/>
      <c r="F191" s="59">
        <f>F190*C190</f>
        <v>0</v>
      </c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6" ht="12.75" customHeight="1" x14ac:dyDescent="0.2">
      <c r="A192" s="60">
        <v>83</v>
      </c>
      <c r="B192" s="61" t="s">
        <v>122</v>
      </c>
      <c r="C192" s="62">
        <v>1</v>
      </c>
      <c r="D192" s="63" t="s">
        <v>17</v>
      </c>
      <c r="E192" s="63" t="s">
        <v>18</v>
      </c>
      <c r="F192" s="54">
        <v>0</v>
      </c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64"/>
      <c r="B193" s="65"/>
      <c r="C193" s="66"/>
      <c r="D193" s="67"/>
      <c r="E193" s="67"/>
      <c r="F193" s="59">
        <f>F192*C192</f>
        <v>0</v>
      </c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29"/>
      <c r="B194" s="25"/>
      <c r="C194" s="25"/>
      <c r="D194" s="1"/>
      <c r="E194" s="1"/>
      <c r="F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29"/>
      <c r="B195" s="25"/>
      <c r="C195" s="25"/>
      <c r="D195" s="1"/>
      <c r="E195" s="1"/>
      <c r="F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29"/>
      <c r="B196" s="25"/>
      <c r="C196" s="25"/>
      <c r="D196" s="1"/>
      <c r="E196" s="1"/>
      <c r="F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29"/>
      <c r="B197" s="25"/>
      <c r="C197" s="25"/>
      <c r="D197" s="1"/>
      <c r="E197" s="1"/>
      <c r="F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29"/>
      <c r="B198" s="25"/>
      <c r="C198" s="25"/>
      <c r="D198" s="1"/>
      <c r="E198" s="1"/>
      <c r="F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29"/>
      <c r="B199" s="25"/>
      <c r="C199" s="25"/>
      <c r="D199" s="1"/>
      <c r="E199" s="1"/>
      <c r="F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29"/>
      <c r="B200" s="25"/>
      <c r="C200" s="25"/>
      <c r="D200" s="1"/>
      <c r="E200" s="1"/>
      <c r="F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29"/>
      <c r="B201" s="25"/>
      <c r="C201" s="25"/>
      <c r="D201" s="1"/>
      <c r="E201" s="1"/>
      <c r="F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29"/>
      <c r="B202" s="25"/>
      <c r="C202" s="25"/>
      <c r="D202" s="1"/>
      <c r="E202" s="1"/>
      <c r="F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29"/>
      <c r="B203" s="25"/>
      <c r="C203" s="25"/>
      <c r="D203" s="1"/>
      <c r="E203" s="1"/>
      <c r="F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29"/>
      <c r="B204" s="25"/>
      <c r="C204" s="25"/>
      <c r="D204" s="1"/>
      <c r="E204" s="1"/>
      <c r="F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29"/>
      <c r="B205" s="25"/>
      <c r="C205" s="25"/>
      <c r="D205" s="1"/>
      <c r="E205" s="1"/>
      <c r="F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29"/>
      <c r="B206" s="25"/>
      <c r="C206" s="25"/>
      <c r="D206" s="1"/>
      <c r="E206" s="1"/>
      <c r="F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29"/>
      <c r="B207" s="25"/>
      <c r="C207" s="25"/>
      <c r="D207" s="1"/>
      <c r="E207" s="1"/>
      <c r="F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29"/>
      <c r="B208" s="25"/>
      <c r="C208" s="25"/>
      <c r="D208" s="1"/>
      <c r="E208" s="1"/>
      <c r="F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29"/>
      <c r="B209" s="25"/>
      <c r="C209" s="25"/>
      <c r="D209" s="1"/>
      <c r="E209" s="1"/>
      <c r="F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29"/>
      <c r="B210" s="25"/>
      <c r="C210" s="25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29"/>
      <c r="B211" s="25"/>
      <c r="C211" s="25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29"/>
      <c r="B212" s="25"/>
      <c r="C212" s="25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29"/>
      <c r="B213" s="25"/>
      <c r="C213" s="25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29"/>
      <c r="B214" s="25"/>
      <c r="C214" s="25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29"/>
      <c r="B215" s="25"/>
      <c r="C215" s="25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29"/>
      <c r="B216" s="25"/>
      <c r="C216" s="25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29"/>
      <c r="B217" s="25"/>
      <c r="C217" s="25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29"/>
      <c r="B218" s="25"/>
      <c r="C218" s="25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29"/>
      <c r="B219" s="25"/>
      <c r="C219" s="25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29"/>
      <c r="B220" s="25"/>
      <c r="C220" s="25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29"/>
      <c r="B221" s="25"/>
      <c r="C221" s="25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29"/>
      <c r="B222" s="25"/>
      <c r="C222" s="25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29"/>
      <c r="B223" s="25"/>
      <c r="C223" s="25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29"/>
      <c r="B224" s="25"/>
      <c r="C224" s="25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29"/>
      <c r="B225" s="25"/>
      <c r="C225" s="25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29"/>
      <c r="B226" s="25"/>
      <c r="C226" s="25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29"/>
      <c r="B227" s="25"/>
      <c r="C227" s="25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29"/>
      <c r="B228" s="25"/>
      <c r="C228" s="25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29"/>
      <c r="B229" s="25"/>
      <c r="C229" s="25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29"/>
      <c r="B230" s="25"/>
      <c r="C230" s="25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29"/>
      <c r="B231" s="25"/>
      <c r="C231" s="25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29"/>
      <c r="B232" s="25"/>
      <c r="C232" s="25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29"/>
      <c r="B233" s="25"/>
      <c r="C233" s="25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29"/>
      <c r="B234" s="25"/>
      <c r="C234" s="25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29"/>
      <c r="B235" s="25"/>
      <c r="C235" s="25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29"/>
      <c r="B236" s="25"/>
      <c r="C236" s="25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29"/>
      <c r="B237" s="25"/>
      <c r="C237" s="25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29"/>
      <c r="B238" s="25"/>
      <c r="C238" s="25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29"/>
      <c r="B239" s="25"/>
      <c r="C239" s="25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29"/>
      <c r="B240" s="25"/>
      <c r="C240" s="25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29"/>
      <c r="B241" s="25"/>
      <c r="C241" s="25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29"/>
      <c r="B242" s="25"/>
      <c r="C242" s="25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29"/>
      <c r="B243" s="25"/>
      <c r="C243" s="25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29"/>
      <c r="B244" s="25"/>
      <c r="C244" s="25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29"/>
      <c r="B245" s="25"/>
      <c r="C245" s="25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29"/>
      <c r="B246" s="25"/>
      <c r="C246" s="25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29"/>
      <c r="B247" s="25"/>
      <c r="C247" s="25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29"/>
      <c r="B248" s="25"/>
      <c r="C248" s="25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29"/>
      <c r="B249" s="25"/>
      <c r="C249" s="25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29"/>
      <c r="B250" s="25"/>
      <c r="C250" s="25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29"/>
      <c r="B251" s="25"/>
      <c r="C251" s="25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29"/>
      <c r="B252" s="25"/>
      <c r="C252" s="25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29"/>
      <c r="B253" s="25"/>
      <c r="C253" s="25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29"/>
      <c r="B254" s="25"/>
      <c r="C254" s="25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29"/>
      <c r="B255" s="25"/>
      <c r="C255" s="25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29"/>
      <c r="B256" s="25"/>
      <c r="C256" s="25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29"/>
      <c r="B257" s="25"/>
      <c r="C257" s="25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29"/>
      <c r="B258" s="25"/>
      <c r="C258" s="25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29"/>
      <c r="B259" s="25"/>
      <c r="C259" s="25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29"/>
      <c r="B260" s="25"/>
      <c r="C260" s="25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29"/>
      <c r="B261" s="25"/>
      <c r="C261" s="25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29"/>
      <c r="B262" s="25"/>
      <c r="C262" s="25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29"/>
      <c r="B263" s="25"/>
      <c r="C263" s="25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29"/>
      <c r="B264" s="25"/>
      <c r="C264" s="25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29"/>
      <c r="B265" s="25"/>
      <c r="C265" s="25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29"/>
      <c r="B266" s="25"/>
      <c r="C266" s="25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29"/>
      <c r="B267" s="25"/>
      <c r="C267" s="25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29"/>
      <c r="B268" s="25"/>
      <c r="C268" s="25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29"/>
      <c r="B269" s="25"/>
      <c r="C269" s="25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29"/>
      <c r="B270" s="25"/>
      <c r="C270" s="25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29"/>
      <c r="B271" s="25"/>
      <c r="C271" s="25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29"/>
      <c r="B272" s="25"/>
      <c r="C272" s="25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29"/>
      <c r="B273" s="25"/>
      <c r="C273" s="25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29"/>
      <c r="B274" s="25"/>
      <c r="C274" s="25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29"/>
      <c r="B275" s="25"/>
      <c r="C275" s="25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29"/>
      <c r="B276" s="25"/>
      <c r="C276" s="25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29"/>
      <c r="B277" s="25"/>
      <c r="C277" s="25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29"/>
      <c r="B278" s="25"/>
      <c r="C278" s="25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29"/>
      <c r="B279" s="25"/>
      <c r="C279" s="25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29"/>
      <c r="B280" s="25"/>
      <c r="C280" s="25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29"/>
      <c r="B281" s="25"/>
      <c r="C281" s="25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29"/>
      <c r="B282" s="25"/>
      <c r="C282" s="25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29"/>
      <c r="B283" s="25"/>
      <c r="C283" s="25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29"/>
      <c r="B284" s="25"/>
      <c r="C284" s="25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29"/>
      <c r="B285" s="25"/>
      <c r="C285" s="25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29"/>
      <c r="B286" s="25"/>
      <c r="C286" s="25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29"/>
      <c r="B287" s="25"/>
      <c r="C287" s="25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29"/>
      <c r="B288" s="25"/>
      <c r="C288" s="25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29"/>
      <c r="B289" s="25"/>
      <c r="C289" s="25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29"/>
      <c r="B290" s="25"/>
      <c r="C290" s="25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29"/>
      <c r="B291" s="25"/>
      <c r="C291" s="25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29"/>
      <c r="B292" s="25"/>
      <c r="C292" s="25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29"/>
      <c r="B293" s="25"/>
      <c r="C293" s="25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29"/>
      <c r="B294" s="25"/>
      <c r="C294" s="25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29"/>
      <c r="B295" s="25"/>
      <c r="C295" s="25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29"/>
      <c r="B296" s="25"/>
      <c r="C296" s="25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29"/>
      <c r="B297" s="25"/>
      <c r="C297" s="25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29"/>
      <c r="B298" s="25"/>
      <c r="C298" s="25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29"/>
      <c r="B299" s="25"/>
      <c r="C299" s="25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29"/>
      <c r="B300" s="25"/>
      <c r="C300" s="25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29"/>
      <c r="B301" s="25"/>
      <c r="C301" s="25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29"/>
      <c r="B302" s="25"/>
      <c r="C302" s="25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29"/>
      <c r="B303" s="25"/>
      <c r="C303" s="25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29"/>
      <c r="B304" s="25"/>
      <c r="C304" s="25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29"/>
      <c r="B305" s="25"/>
      <c r="C305" s="25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29"/>
      <c r="B306" s="25"/>
      <c r="C306" s="25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29"/>
      <c r="B307" s="25"/>
      <c r="C307" s="25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29"/>
      <c r="B308" s="25"/>
      <c r="C308" s="25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29"/>
      <c r="B309" s="25"/>
      <c r="C309" s="25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29"/>
      <c r="B310" s="25"/>
      <c r="C310" s="25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29"/>
      <c r="B311" s="25"/>
      <c r="C311" s="25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29"/>
      <c r="B312" s="25"/>
      <c r="C312" s="25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29"/>
      <c r="B313" s="25"/>
      <c r="C313" s="25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29"/>
      <c r="B314" s="25"/>
      <c r="C314" s="25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29"/>
      <c r="B315" s="25"/>
      <c r="C315" s="25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29"/>
      <c r="B316" s="25"/>
      <c r="C316" s="25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29"/>
      <c r="B317" s="25"/>
      <c r="C317" s="25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29"/>
      <c r="B318" s="25"/>
      <c r="C318" s="25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29"/>
      <c r="B319" s="25"/>
      <c r="C319" s="25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29"/>
      <c r="B320" s="25"/>
      <c r="C320" s="25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29"/>
      <c r="B321" s="25"/>
      <c r="C321" s="25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29"/>
      <c r="B322" s="25"/>
      <c r="C322" s="25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29"/>
      <c r="B323" s="25"/>
      <c r="C323" s="25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29"/>
      <c r="B324" s="25"/>
      <c r="C324" s="25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29"/>
      <c r="B325" s="25"/>
      <c r="C325" s="25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29"/>
      <c r="B326" s="25"/>
      <c r="C326" s="25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29"/>
      <c r="B327" s="25"/>
      <c r="C327" s="25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29"/>
      <c r="B328" s="25"/>
      <c r="C328" s="25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29"/>
      <c r="B329" s="25"/>
      <c r="C329" s="25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29"/>
      <c r="B330" s="25"/>
      <c r="C330" s="25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29"/>
      <c r="B331" s="25"/>
      <c r="C331" s="25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29"/>
      <c r="B332" s="25"/>
      <c r="C332" s="25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29"/>
      <c r="B333" s="25"/>
      <c r="C333" s="25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29"/>
      <c r="B334" s="25"/>
      <c r="C334" s="25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29"/>
      <c r="B335" s="25"/>
      <c r="C335" s="25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29"/>
      <c r="B336" s="25"/>
      <c r="C336" s="25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29"/>
      <c r="B337" s="25"/>
      <c r="C337" s="25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29"/>
      <c r="B338" s="25"/>
      <c r="C338" s="25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29"/>
      <c r="B339" s="25"/>
      <c r="C339" s="25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29"/>
      <c r="B340" s="25"/>
      <c r="C340" s="25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29"/>
      <c r="B341" s="25"/>
      <c r="C341" s="25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29"/>
      <c r="B342" s="25"/>
      <c r="C342" s="25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29"/>
      <c r="B343" s="25"/>
      <c r="C343" s="25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29"/>
      <c r="B344" s="25"/>
      <c r="C344" s="25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29"/>
      <c r="B345" s="25"/>
      <c r="C345" s="25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29"/>
      <c r="B346" s="25"/>
      <c r="C346" s="25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29"/>
      <c r="B347" s="25"/>
      <c r="C347" s="25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29"/>
      <c r="B348" s="25"/>
      <c r="C348" s="25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29"/>
      <c r="B349" s="25"/>
      <c r="C349" s="25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29"/>
      <c r="B350" s="25"/>
      <c r="C350" s="25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29"/>
      <c r="B351" s="25"/>
      <c r="C351" s="25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29"/>
      <c r="B352" s="25"/>
      <c r="C352" s="25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29"/>
      <c r="B353" s="25"/>
      <c r="C353" s="25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29"/>
      <c r="B354" s="25"/>
      <c r="C354" s="25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29"/>
      <c r="B355" s="25"/>
      <c r="C355" s="25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29"/>
      <c r="B356" s="25"/>
      <c r="C356" s="25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29"/>
      <c r="B357" s="25"/>
      <c r="C357" s="25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29"/>
      <c r="B358" s="25"/>
      <c r="C358" s="25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29"/>
      <c r="B359" s="25"/>
      <c r="C359" s="25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29"/>
      <c r="B360" s="25"/>
      <c r="C360" s="25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29"/>
      <c r="B361" s="25"/>
      <c r="C361" s="25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29"/>
      <c r="B362" s="25"/>
      <c r="C362" s="25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29"/>
      <c r="B363" s="25"/>
      <c r="C363" s="25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29"/>
      <c r="B364" s="25"/>
      <c r="C364" s="25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29"/>
      <c r="B365" s="25"/>
      <c r="C365" s="25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29"/>
      <c r="B366" s="25"/>
      <c r="C366" s="25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29"/>
      <c r="B367" s="25"/>
      <c r="C367" s="25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29"/>
      <c r="B368" s="25"/>
      <c r="C368" s="25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29"/>
      <c r="B369" s="25"/>
      <c r="C369" s="25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29"/>
      <c r="B370" s="25"/>
      <c r="C370" s="25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29"/>
      <c r="B371" s="25"/>
      <c r="C371" s="25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29"/>
      <c r="B372" s="25"/>
      <c r="C372" s="25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29"/>
      <c r="B373" s="25"/>
      <c r="C373" s="25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29"/>
      <c r="B374" s="25"/>
      <c r="C374" s="25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29"/>
      <c r="B375" s="25"/>
      <c r="C375" s="25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29"/>
      <c r="B376" s="25"/>
      <c r="C376" s="25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29"/>
      <c r="B377" s="25"/>
      <c r="C377" s="25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29"/>
      <c r="B378" s="25"/>
      <c r="C378" s="25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29"/>
      <c r="B379" s="25"/>
      <c r="C379" s="25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29"/>
      <c r="B380" s="25"/>
      <c r="C380" s="25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29"/>
      <c r="B381" s="25"/>
      <c r="C381" s="25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29"/>
      <c r="B382" s="25"/>
      <c r="C382" s="25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29"/>
      <c r="B383" s="25"/>
      <c r="C383" s="25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29"/>
      <c r="B384" s="25"/>
      <c r="C384" s="25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29"/>
      <c r="B385" s="25"/>
      <c r="C385" s="25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29"/>
      <c r="B386" s="25"/>
      <c r="C386" s="25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29"/>
      <c r="B387" s="25"/>
      <c r="C387" s="25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29"/>
      <c r="B388" s="25"/>
      <c r="C388" s="25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29"/>
      <c r="B389" s="25"/>
      <c r="C389" s="25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29"/>
      <c r="B390" s="25"/>
      <c r="C390" s="25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29"/>
      <c r="B391" s="25"/>
      <c r="C391" s="25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29"/>
      <c r="B392" s="25"/>
      <c r="C392" s="25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29"/>
      <c r="B393" s="25"/>
      <c r="C393" s="25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29"/>
      <c r="B394" s="25"/>
      <c r="C394" s="25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29"/>
      <c r="B395" s="25"/>
      <c r="C395" s="25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29"/>
      <c r="B396" s="25"/>
      <c r="C396" s="25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29"/>
      <c r="B397" s="25"/>
      <c r="C397" s="25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29"/>
      <c r="B398" s="25"/>
      <c r="C398" s="25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29"/>
      <c r="B399" s="25"/>
      <c r="C399" s="25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29"/>
      <c r="B400" s="25"/>
      <c r="C400" s="25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29"/>
      <c r="B401" s="25"/>
      <c r="C401" s="25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29"/>
      <c r="B402" s="25"/>
      <c r="C402" s="25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29"/>
      <c r="B403" s="25"/>
      <c r="C403" s="25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29"/>
      <c r="B404" s="25"/>
      <c r="C404" s="25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29"/>
      <c r="B405" s="25"/>
      <c r="C405" s="25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29"/>
      <c r="B406" s="25"/>
      <c r="C406" s="25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29"/>
      <c r="B407" s="25"/>
      <c r="C407" s="25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29"/>
      <c r="B408" s="25"/>
      <c r="C408" s="25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29"/>
      <c r="B409" s="25"/>
      <c r="C409" s="25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29"/>
      <c r="B410" s="25"/>
      <c r="C410" s="25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29"/>
      <c r="B411" s="25"/>
      <c r="C411" s="25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29"/>
      <c r="B412" s="25"/>
      <c r="C412" s="25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29"/>
      <c r="B413" s="25"/>
      <c r="C413" s="25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29"/>
      <c r="B414" s="25"/>
      <c r="C414" s="25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29"/>
      <c r="B415" s="25"/>
      <c r="C415" s="25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29"/>
      <c r="B416" s="25"/>
      <c r="C416" s="25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29"/>
      <c r="B417" s="25"/>
      <c r="C417" s="25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29"/>
      <c r="B418" s="25"/>
      <c r="C418" s="25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29"/>
      <c r="B419" s="25"/>
      <c r="C419" s="25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29"/>
      <c r="B420" s="25"/>
      <c r="C420" s="25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29"/>
      <c r="B421" s="25"/>
      <c r="C421" s="25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29"/>
      <c r="B422" s="25"/>
      <c r="C422" s="25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29"/>
      <c r="B423" s="25"/>
      <c r="C423" s="25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29"/>
      <c r="B424" s="25"/>
      <c r="C424" s="25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29"/>
      <c r="B425" s="25"/>
      <c r="C425" s="25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29"/>
      <c r="B426" s="25"/>
      <c r="C426" s="25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29"/>
      <c r="B427" s="25"/>
      <c r="C427" s="25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29"/>
      <c r="B428" s="25"/>
      <c r="C428" s="25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29"/>
      <c r="B429" s="25"/>
      <c r="C429" s="25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29"/>
      <c r="B430" s="25"/>
      <c r="C430" s="25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29"/>
      <c r="B431" s="25"/>
      <c r="C431" s="25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29"/>
      <c r="B432" s="25"/>
      <c r="C432" s="25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29"/>
      <c r="B433" s="25"/>
      <c r="C433" s="25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29"/>
      <c r="B434" s="25"/>
      <c r="C434" s="25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29"/>
      <c r="B435" s="25"/>
      <c r="C435" s="25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29"/>
      <c r="B436" s="25"/>
      <c r="C436" s="25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29"/>
      <c r="B437" s="25"/>
      <c r="C437" s="25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29"/>
      <c r="B438" s="25"/>
      <c r="C438" s="25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29"/>
      <c r="B439" s="25"/>
      <c r="C439" s="25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29"/>
      <c r="B440" s="25"/>
      <c r="C440" s="25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29"/>
      <c r="B441" s="25"/>
      <c r="C441" s="25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29"/>
      <c r="B442" s="25"/>
      <c r="C442" s="25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29"/>
      <c r="B443" s="25"/>
      <c r="C443" s="25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29"/>
      <c r="B444" s="25"/>
      <c r="C444" s="25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29"/>
      <c r="B445" s="25"/>
      <c r="C445" s="25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29"/>
      <c r="B446" s="25"/>
      <c r="C446" s="25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29"/>
      <c r="B447" s="25"/>
      <c r="C447" s="25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29"/>
      <c r="B448" s="25"/>
      <c r="C448" s="25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29"/>
      <c r="B449" s="25"/>
      <c r="C449" s="25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29"/>
      <c r="B450" s="25"/>
      <c r="C450" s="25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29"/>
      <c r="B451" s="25"/>
      <c r="C451" s="25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29"/>
      <c r="B452" s="25"/>
      <c r="C452" s="25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29"/>
      <c r="B453" s="25"/>
      <c r="C453" s="25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29"/>
      <c r="B454" s="25"/>
      <c r="C454" s="25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29"/>
      <c r="B455" s="25"/>
      <c r="C455" s="25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29"/>
      <c r="B456" s="25"/>
      <c r="C456" s="25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29"/>
      <c r="B457" s="25"/>
      <c r="C457" s="25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29"/>
      <c r="B458" s="25"/>
      <c r="C458" s="25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29"/>
      <c r="B459" s="25"/>
      <c r="C459" s="25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29"/>
      <c r="B460" s="25"/>
      <c r="C460" s="25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29"/>
      <c r="B461" s="25"/>
      <c r="C461" s="25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29"/>
      <c r="B462" s="25"/>
      <c r="C462" s="25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29"/>
      <c r="B463" s="25"/>
      <c r="C463" s="25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29"/>
      <c r="B464" s="25"/>
      <c r="C464" s="25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29"/>
      <c r="B465" s="25"/>
      <c r="C465" s="25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29"/>
      <c r="B466" s="25"/>
      <c r="C466" s="25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29"/>
      <c r="B467" s="25"/>
      <c r="C467" s="25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29"/>
      <c r="B468" s="25"/>
      <c r="C468" s="25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29"/>
      <c r="B469" s="25"/>
      <c r="C469" s="25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29"/>
      <c r="B470" s="25"/>
      <c r="C470" s="25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29"/>
      <c r="B471" s="25"/>
      <c r="C471" s="25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29"/>
      <c r="B472" s="25"/>
      <c r="C472" s="25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29"/>
      <c r="B473" s="25"/>
      <c r="C473" s="25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29"/>
      <c r="B474" s="25"/>
      <c r="C474" s="25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29"/>
      <c r="B475" s="25"/>
      <c r="C475" s="25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29"/>
      <c r="B476" s="25"/>
      <c r="C476" s="25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29"/>
      <c r="B477" s="25"/>
      <c r="C477" s="25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29"/>
      <c r="B478" s="25"/>
      <c r="C478" s="25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29"/>
      <c r="B479" s="25"/>
      <c r="C479" s="25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29"/>
      <c r="B480" s="25"/>
      <c r="C480" s="25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29"/>
      <c r="B481" s="25"/>
      <c r="C481" s="25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29"/>
      <c r="B482" s="25"/>
      <c r="C482" s="25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29"/>
      <c r="B483" s="25"/>
      <c r="C483" s="25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29"/>
      <c r="B484" s="25"/>
      <c r="C484" s="25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29"/>
      <c r="B485" s="25"/>
      <c r="C485" s="25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29"/>
      <c r="B486" s="25"/>
      <c r="C486" s="25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29"/>
      <c r="B487" s="25"/>
      <c r="C487" s="25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29"/>
      <c r="B488" s="25"/>
      <c r="C488" s="25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29"/>
      <c r="B489" s="25"/>
      <c r="C489" s="25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29"/>
      <c r="B490" s="25"/>
      <c r="C490" s="25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29"/>
      <c r="B491" s="25"/>
      <c r="C491" s="25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29"/>
      <c r="B492" s="25"/>
      <c r="C492" s="25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29"/>
      <c r="B493" s="25"/>
      <c r="C493" s="25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29"/>
      <c r="B494" s="25"/>
      <c r="C494" s="25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29"/>
      <c r="B495" s="25"/>
      <c r="C495" s="25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29"/>
      <c r="B496" s="25"/>
      <c r="C496" s="25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29"/>
      <c r="B497" s="25"/>
      <c r="C497" s="25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29"/>
      <c r="B498" s="25"/>
      <c r="C498" s="25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29"/>
      <c r="B499" s="25"/>
      <c r="C499" s="25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29"/>
      <c r="B500" s="25"/>
      <c r="C500" s="25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29"/>
      <c r="B501" s="25"/>
      <c r="C501" s="25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29"/>
      <c r="B502" s="25"/>
      <c r="C502" s="25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29"/>
      <c r="B503" s="25"/>
      <c r="C503" s="25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29"/>
      <c r="B504" s="25"/>
      <c r="C504" s="25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29"/>
      <c r="B505" s="25"/>
      <c r="C505" s="25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29"/>
      <c r="B506" s="25"/>
      <c r="C506" s="25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29"/>
      <c r="B507" s="25"/>
      <c r="C507" s="25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29"/>
      <c r="B508" s="25"/>
      <c r="C508" s="25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29"/>
      <c r="B509" s="25"/>
      <c r="C509" s="25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29"/>
      <c r="B510" s="25"/>
      <c r="C510" s="25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29"/>
      <c r="B511" s="25"/>
      <c r="C511" s="25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29"/>
      <c r="B512" s="25"/>
      <c r="C512" s="25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29"/>
      <c r="B513" s="25"/>
      <c r="C513" s="25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29"/>
      <c r="B514" s="25"/>
      <c r="C514" s="25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29"/>
      <c r="B515" s="25"/>
      <c r="C515" s="25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29"/>
      <c r="B516" s="25"/>
      <c r="C516" s="25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29"/>
      <c r="B517" s="25"/>
      <c r="C517" s="25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29"/>
      <c r="B518" s="25"/>
      <c r="C518" s="25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29"/>
      <c r="B519" s="25"/>
      <c r="C519" s="25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29"/>
      <c r="B520" s="25"/>
      <c r="C520" s="25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29"/>
      <c r="B521" s="25"/>
      <c r="C521" s="25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29"/>
      <c r="B522" s="25"/>
      <c r="C522" s="25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29"/>
      <c r="B523" s="25"/>
      <c r="C523" s="25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29"/>
      <c r="B524" s="25"/>
      <c r="C524" s="25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29"/>
      <c r="B525" s="25"/>
      <c r="C525" s="25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29"/>
      <c r="B526" s="25"/>
      <c r="C526" s="25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29"/>
      <c r="B527" s="25"/>
      <c r="C527" s="25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29"/>
      <c r="B528" s="25"/>
      <c r="C528" s="25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29"/>
      <c r="B529" s="25"/>
      <c r="C529" s="25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29"/>
      <c r="B530" s="25"/>
      <c r="C530" s="25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29"/>
      <c r="B531" s="25"/>
      <c r="C531" s="25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29"/>
      <c r="B532" s="25"/>
      <c r="C532" s="25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29"/>
      <c r="B533" s="25"/>
      <c r="C533" s="25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29"/>
      <c r="B534" s="25"/>
      <c r="C534" s="25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29"/>
      <c r="B535" s="25"/>
      <c r="C535" s="25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29"/>
      <c r="B536" s="25"/>
      <c r="C536" s="25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29"/>
      <c r="B537" s="25"/>
      <c r="C537" s="25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29"/>
      <c r="B538" s="25"/>
      <c r="C538" s="25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29"/>
      <c r="B539" s="25"/>
      <c r="C539" s="25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29"/>
      <c r="B540" s="25"/>
      <c r="C540" s="25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29"/>
      <c r="B541" s="25"/>
      <c r="C541" s="25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29"/>
      <c r="B542" s="25"/>
      <c r="C542" s="25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29"/>
      <c r="B543" s="25"/>
      <c r="C543" s="25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29"/>
      <c r="B544" s="25"/>
      <c r="C544" s="25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29"/>
      <c r="B545" s="25"/>
      <c r="C545" s="25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29"/>
      <c r="B546" s="25"/>
      <c r="C546" s="25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29"/>
      <c r="B547" s="25"/>
      <c r="C547" s="25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29"/>
      <c r="B548" s="25"/>
      <c r="C548" s="25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29"/>
      <c r="B549" s="25"/>
      <c r="C549" s="25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29"/>
      <c r="B550" s="25"/>
      <c r="C550" s="25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29"/>
      <c r="B551" s="25"/>
      <c r="C551" s="25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29"/>
      <c r="B552" s="25"/>
      <c r="C552" s="25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29"/>
      <c r="B553" s="25"/>
      <c r="C553" s="25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29"/>
      <c r="B554" s="25"/>
      <c r="C554" s="25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29"/>
      <c r="B555" s="25"/>
      <c r="C555" s="25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29"/>
      <c r="B556" s="25"/>
      <c r="C556" s="25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29"/>
      <c r="B557" s="25"/>
      <c r="C557" s="25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29"/>
      <c r="B558" s="25"/>
      <c r="C558" s="25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29"/>
      <c r="B559" s="25"/>
      <c r="C559" s="25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29"/>
      <c r="B560" s="25"/>
      <c r="C560" s="25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29"/>
      <c r="B561" s="25"/>
      <c r="C561" s="25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29"/>
      <c r="B562" s="25"/>
      <c r="C562" s="25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29"/>
      <c r="B563" s="25"/>
      <c r="C563" s="25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29"/>
      <c r="B564" s="25"/>
      <c r="C564" s="25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29"/>
      <c r="B565" s="25"/>
      <c r="C565" s="25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29"/>
      <c r="B566" s="25"/>
      <c r="C566" s="25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29"/>
      <c r="B567" s="25"/>
      <c r="C567" s="25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29"/>
      <c r="B568" s="25"/>
      <c r="C568" s="25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29"/>
      <c r="B569" s="25"/>
      <c r="C569" s="25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29"/>
      <c r="B570" s="25"/>
      <c r="C570" s="25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29"/>
      <c r="B571" s="25"/>
      <c r="C571" s="25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29"/>
      <c r="B572" s="25"/>
      <c r="C572" s="25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29"/>
      <c r="B573" s="25"/>
      <c r="C573" s="25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29"/>
      <c r="B574" s="25"/>
      <c r="C574" s="25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29"/>
      <c r="B575" s="25"/>
      <c r="C575" s="25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29"/>
      <c r="B576" s="25"/>
      <c r="C576" s="25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29"/>
      <c r="B577" s="25"/>
      <c r="C577" s="25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29"/>
      <c r="B578" s="25"/>
      <c r="C578" s="25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29"/>
      <c r="B579" s="25"/>
      <c r="C579" s="25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29"/>
      <c r="B580" s="25"/>
      <c r="C580" s="25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29"/>
      <c r="B581" s="25"/>
      <c r="C581" s="25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29"/>
      <c r="B582" s="25"/>
      <c r="C582" s="25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29"/>
      <c r="B583" s="25"/>
      <c r="C583" s="25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29"/>
      <c r="B584" s="25"/>
      <c r="C584" s="25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29"/>
      <c r="B585" s="25"/>
      <c r="C585" s="25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29"/>
      <c r="B586" s="25"/>
      <c r="C586" s="25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29"/>
      <c r="B587" s="25"/>
      <c r="C587" s="25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29"/>
      <c r="B588" s="25"/>
      <c r="C588" s="25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29"/>
      <c r="B589" s="25"/>
      <c r="C589" s="25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29"/>
      <c r="B590" s="25"/>
      <c r="C590" s="25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29"/>
      <c r="B591" s="25"/>
      <c r="C591" s="25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29"/>
      <c r="B592" s="25"/>
      <c r="C592" s="25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29"/>
      <c r="B593" s="25"/>
      <c r="C593" s="25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29"/>
      <c r="B594" s="25"/>
      <c r="C594" s="25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29"/>
      <c r="B595" s="25"/>
      <c r="C595" s="25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29"/>
      <c r="B596" s="25"/>
      <c r="C596" s="25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29"/>
      <c r="B597" s="25"/>
      <c r="C597" s="25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29"/>
      <c r="B598" s="25"/>
      <c r="C598" s="25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29"/>
      <c r="B599" s="25"/>
      <c r="C599" s="25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29"/>
      <c r="B600" s="25"/>
      <c r="C600" s="25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29"/>
      <c r="B601" s="25"/>
      <c r="C601" s="25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29"/>
      <c r="B602" s="25"/>
      <c r="C602" s="25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29"/>
      <c r="B603" s="25"/>
      <c r="C603" s="25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29"/>
      <c r="B604" s="25"/>
      <c r="C604" s="25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29"/>
      <c r="B605" s="25"/>
      <c r="C605" s="25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29"/>
      <c r="B606" s="25"/>
      <c r="C606" s="25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29"/>
      <c r="B607" s="25"/>
      <c r="C607" s="25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29"/>
      <c r="B608" s="25"/>
      <c r="C608" s="25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29"/>
      <c r="B609" s="25"/>
      <c r="C609" s="25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29"/>
      <c r="B610" s="25"/>
      <c r="C610" s="25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29"/>
      <c r="B611" s="25"/>
      <c r="C611" s="25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29"/>
      <c r="B612" s="25"/>
      <c r="C612" s="25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29"/>
      <c r="B613" s="25"/>
      <c r="C613" s="25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29"/>
      <c r="B614" s="25"/>
      <c r="C614" s="25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29"/>
      <c r="B615" s="25"/>
      <c r="C615" s="25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29"/>
      <c r="B616" s="25"/>
      <c r="C616" s="25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29"/>
      <c r="B617" s="25"/>
      <c r="C617" s="25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29"/>
      <c r="B618" s="25"/>
      <c r="C618" s="25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29"/>
      <c r="B619" s="25"/>
      <c r="C619" s="25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29"/>
      <c r="B620" s="25"/>
      <c r="C620" s="25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29"/>
      <c r="B621" s="25"/>
      <c r="C621" s="25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29"/>
      <c r="B622" s="25"/>
      <c r="C622" s="25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29"/>
      <c r="B623" s="25"/>
      <c r="C623" s="25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29"/>
      <c r="B624" s="25"/>
      <c r="C624" s="25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29"/>
      <c r="B625" s="25"/>
      <c r="C625" s="25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29"/>
      <c r="B626" s="25"/>
      <c r="C626" s="25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29"/>
      <c r="B627" s="25"/>
      <c r="C627" s="25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29"/>
      <c r="B628" s="25"/>
      <c r="C628" s="25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29"/>
      <c r="B629" s="25"/>
      <c r="C629" s="25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29"/>
      <c r="B630" s="25"/>
      <c r="C630" s="25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29"/>
      <c r="B631" s="25"/>
      <c r="C631" s="25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29"/>
      <c r="B632" s="25"/>
      <c r="C632" s="25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29"/>
      <c r="B633" s="25"/>
      <c r="C633" s="25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29"/>
      <c r="B634" s="25"/>
      <c r="C634" s="25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29"/>
      <c r="B635" s="25"/>
      <c r="C635" s="25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29"/>
      <c r="B636" s="25"/>
      <c r="C636" s="25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29"/>
      <c r="B637" s="25"/>
      <c r="C637" s="25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29"/>
      <c r="B638" s="25"/>
      <c r="C638" s="25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29"/>
      <c r="B639" s="25"/>
      <c r="C639" s="25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29"/>
      <c r="B640" s="25"/>
      <c r="C640" s="25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29"/>
      <c r="B641" s="25"/>
      <c r="C641" s="25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29"/>
      <c r="B642" s="25"/>
      <c r="C642" s="25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29"/>
      <c r="B643" s="25"/>
      <c r="C643" s="25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29"/>
      <c r="B644" s="25"/>
      <c r="C644" s="25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29"/>
      <c r="B645" s="25"/>
      <c r="C645" s="25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29"/>
      <c r="B646" s="25"/>
      <c r="C646" s="25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29"/>
      <c r="B647" s="25"/>
      <c r="C647" s="25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29"/>
      <c r="B648" s="25"/>
      <c r="C648" s="25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29"/>
      <c r="B649" s="25"/>
      <c r="C649" s="25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29"/>
      <c r="B650" s="25"/>
      <c r="C650" s="25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29"/>
      <c r="B651" s="25"/>
      <c r="C651" s="25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29"/>
      <c r="B652" s="25"/>
      <c r="C652" s="25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29"/>
      <c r="B653" s="25"/>
      <c r="C653" s="25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29"/>
      <c r="B654" s="25"/>
      <c r="C654" s="25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29"/>
      <c r="B655" s="25"/>
      <c r="C655" s="25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29"/>
      <c r="B656" s="25"/>
      <c r="C656" s="25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29"/>
      <c r="B657" s="25"/>
      <c r="C657" s="25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29"/>
      <c r="B658" s="25"/>
      <c r="C658" s="25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29"/>
      <c r="B659" s="25"/>
      <c r="C659" s="25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29"/>
      <c r="B660" s="25"/>
      <c r="C660" s="25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29"/>
      <c r="B661" s="25"/>
      <c r="C661" s="25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29"/>
      <c r="B662" s="25"/>
      <c r="C662" s="25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29"/>
      <c r="B663" s="25"/>
      <c r="C663" s="25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29"/>
      <c r="B664" s="25"/>
      <c r="C664" s="25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29"/>
      <c r="B665" s="25"/>
      <c r="C665" s="25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29"/>
      <c r="B666" s="25"/>
      <c r="C666" s="25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29"/>
      <c r="B667" s="25"/>
      <c r="C667" s="25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29"/>
      <c r="B668" s="25"/>
      <c r="C668" s="25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29"/>
      <c r="B669" s="25"/>
      <c r="C669" s="25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29"/>
      <c r="B670" s="25"/>
      <c r="C670" s="25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29"/>
      <c r="B671" s="25"/>
      <c r="C671" s="25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29"/>
      <c r="B672" s="25"/>
      <c r="C672" s="25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29"/>
      <c r="B673" s="25"/>
      <c r="C673" s="25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29"/>
      <c r="B674" s="25"/>
      <c r="C674" s="25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29"/>
      <c r="B675" s="25"/>
      <c r="C675" s="25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29"/>
      <c r="B676" s="25"/>
      <c r="C676" s="25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29"/>
      <c r="B677" s="25"/>
      <c r="C677" s="25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29"/>
      <c r="B678" s="25"/>
      <c r="C678" s="25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29"/>
      <c r="B679" s="25"/>
      <c r="C679" s="25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29"/>
      <c r="B680" s="25"/>
      <c r="C680" s="25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29"/>
      <c r="B681" s="25"/>
      <c r="C681" s="25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29"/>
      <c r="B682" s="25"/>
      <c r="C682" s="25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29"/>
      <c r="B683" s="25"/>
      <c r="C683" s="25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29"/>
      <c r="B684" s="25"/>
      <c r="C684" s="25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29"/>
      <c r="B685" s="25"/>
      <c r="C685" s="25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29"/>
      <c r="B686" s="25"/>
      <c r="C686" s="25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29"/>
      <c r="B687" s="25"/>
      <c r="C687" s="25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29"/>
      <c r="B688" s="25"/>
      <c r="C688" s="25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29"/>
      <c r="B689" s="25"/>
      <c r="C689" s="25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29"/>
      <c r="B690" s="25"/>
      <c r="C690" s="25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29"/>
      <c r="B691" s="25"/>
      <c r="C691" s="25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29"/>
      <c r="B692" s="25"/>
      <c r="C692" s="25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29"/>
      <c r="B693" s="25"/>
      <c r="C693" s="25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29"/>
      <c r="B694" s="25"/>
      <c r="C694" s="25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29"/>
      <c r="B695" s="25"/>
      <c r="C695" s="25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29"/>
      <c r="B696" s="25"/>
      <c r="C696" s="25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29"/>
      <c r="B697" s="25"/>
      <c r="C697" s="25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29"/>
      <c r="B698" s="25"/>
      <c r="C698" s="25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29"/>
      <c r="B699" s="25"/>
      <c r="C699" s="25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29"/>
      <c r="B700" s="25"/>
      <c r="C700" s="25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29"/>
      <c r="B701" s="25"/>
      <c r="C701" s="25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29"/>
      <c r="B702" s="25"/>
      <c r="C702" s="25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29"/>
      <c r="B703" s="25"/>
      <c r="C703" s="25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29"/>
      <c r="B704" s="25"/>
      <c r="C704" s="25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29"/>
      <c r="B705" s="25"/>
      <c r="C705" s="25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29"/>
      <c r="B706" s="25"/>
      <c r="C706" s="25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29"/>
      <c r="B707" s="25"/>
      <c r="C707" s="25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29"/>
      <c r="B708" s="25"/>
      <c r="C708" s="25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29"/>
      <c r="B709" s="25"/>
      <c r="C709" s="25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29"/>
      <c r="B710" s="25"/>
      <c r="C710" s="25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29"/>
      <c r="B711" s="25"/>
      <c r="C711" s="25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29"/>
      <c r="B712" s="25"/>
      <c r="C712" s="25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29"/>
      <c r="B713" s="25"/>
      <c r="C713" s="25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29"/>
      <c r="B714" s="25"/>
      <c r="C714" s="25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29"/>
      <c r="B715" s="25"/>
      <c r="C715" s="25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29"/>
      <c r="B716" s="25"/>
      <c r="C716" s="25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29"/>
      <c r="B717" s="25"/>
      <c r="C717" s="25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29"/>
      <c r="B718" s="25"/>
      <c r="C718" s="25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29"/>
      <c r="B719" s="25"/>
      <c r="C719" s="25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29"/>
      <c r="B720" s="25"/>
      <c r="C720" s="25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29"/>
      <c r="B721" s="25"/>
      <c r="C721" s="25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29"/>
      <c r="B722" s="25"/>
      <c r="C722" s="25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29"/>
      <c r="B723" s="25"/>
      <c r="C723" s="25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29"/>
      <c r="B724" s="25"/>
      <c r="C724" s="25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29"/>
      <c r="B725" s="25"/>
      <c r="C725" s="25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29"/>
      <c r="B726" s="25"/>
      <c r="C726" s="25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29"/>
      <c r="B727" s="25"/>
      <c r="C727" s="25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29"/>
      <c r="B728" s="25"/>
      <c r="C728" s="25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29"/>
      <c r="B729" s="25"/>
      <c r="C729" s="25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29"/>
      <c r="B730" s="25"/>
      <c r="C730" s="25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29"/>
      <c r="B731" s="25"/>
      <c r="C731" s="25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29"/>
      <c r="B732" s="25"/>
      <c r="C732" s="25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29"/>
      <c r="B733" s="25"/>
      <c r="C733" s="25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29"/>
      <c r="B734" s="25"/>
      <c r="C734" s="25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29"/>
      <c r="B735" s="25"/>
      <c r="C735" s="25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29"/>
      <c r="B736" s="25"/>
      <c r="C736" s="25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29"/>
      <c r="B737" s="25"/>
      <c r="C737" s="25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29"/>
      <c r="B738" s="25"/>
      <c r="C738" s="25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29"/>
      <c r="B739" s="25"/>
      <c r="C739" s="25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29"/>
      <c r="B740" s="25"/>
      <c r="C740" s="25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29"/>
      <c r="B741" s="25"/>
      <c r="C741" s="25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29"/>
      <c r="B742" s="25"/>
      <c r="C742" s="25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29"/>
      <c r="B743" s="25"/>
      <c r="C743" s="25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29"/>
      <c r="B744" s="25"/>
      <c r="C744" s="25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29"/>
      <c r="B745" s="25"/>
      <c r="C745" s="25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29"/>
      <c r="B746" s="25"/>
      <c r="C746" s="25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29"/>
      <c r="B747" s="25"/>
      <c r="C747" s="25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29"/>
      <c r="B748" s="25"/>
      <c r="C748" s="25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29"/>
      <c r="B749" s="25"/>
      <c r="C749" s="25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29"/>
      <c r="B750" s="25"/>
      <c r="C750" s="25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29"/>
      <c r="B751" s="25"/>
      <c r="C751" s="25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29"/>
      <c r="B752" s="25"/>
      <c r="C752" s="25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29"/>
      <c r="B753" s="25"/>
      <c r="C753" s="25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29"/>
      <c r="B754" s="25"/>
      <c r="C754" s="25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29"/>
      <c r="B755" s="25"/>
      <c r="C755" s="25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29"/>
      <c r="B756" s="25"/>
      <c r="C756" s="25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29"/>
      <c r="B757" s="25"/>
      <c r="C757" s="25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29"/>
      <c r="B758" s="25"/>
      <c r="C758" s="25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29"/>
      <c r="B759" s="25"/>
      <c r="C759" s="25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29"/>
      <c r="B760" s="25"/>
      <c r="C760" s="25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29"/>
      <c r="B761" s="25"/>
      <c r="C761" s="25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29"/>
      <c r="B762" s="25"/>
      <c r="C762" s="25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29"/>
      <c r="B763" s="25"/>
      <c r="C763" s="25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29"/>
      <c r="B764" s="25"/>
      <c r="C764" s="25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29"/>
      <c r="B765" s="25"/>
      <c r="C765" s="25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29"/>
      <c r="B766" s="25"/>
      <c r="C766" s="25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29"/>
      <c r="B767" s="25"/>
      <c r="C767" s="25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29"/>
      <c r="B768" s="25"/>
      <c r="C768" s="25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29"/>
      <c r="B769" s="25"/>
      <c r="C769" s="25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29"/>
      <c r="B770" s="25"/>
      <c r="C770" s="25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29"/>
      <c r="B771" s="25"/>
      <c r="C771" s="25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29"/>
      <c r="B772" s="25"/>
      <c r="C772" s="25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29"/>
      <c r="B773" s="25"/>
      <c r="C773" s="25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29"/>
      <c r="B774" s="25"/>
      <c r="C774" s="25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29"/>
      <c r="B775" s="25"/>
      <c r="C775" s="25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29"/>
      <c r="B776" s="25"/>
      <c r="C776" s="25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29"/>
      <c r="B777" s="25"/>
      <c r="C777" s="25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29"/>
      <c r="B778" s="25"/>
      <c r="C778" s="25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29"/>
      <c r="B779" s="25"/>
      <c r="C779" s="25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29"/>
      <c r="B780" s="25"/>
      <c r="C780" s="25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29"/>
      <c r="B781" s="25"/>
      <c r="C781" s="25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29"/>
      <c r="B782" s="25"/>
      <c r="C782" s="25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29"/>
      <c r="B783" s="25"/>
      <c r="C783" s="25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29"/>
      <c r="B784" s="25"/>
      <c r="C784" s="25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29"/>
      <c r="B785" s="25"/>
      <c r="C785" s="25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29"/>
      <c r="B786" s="25"/>
      <c r="C786" s="25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29"/>
      <c r="B787" s="25"/>
      <c r="C787" s="25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29"/>
      <c r="B788" s="25"/>
      <c r="C788" s="25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29"/>
      <c r="B789" s="25"/>
      <c r="C789" s="25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29"/>
      <c r="B790" s="25"/>
      <c r="C790" s="25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29"/>
      <c r="B791" s="25"/>
      <c r="C791" s="25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29"/>
      <c r="B792" s="25"/>
      <c r="C792" s="25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29"/>
      <c r="B793" s="25"/>
      <c r="C793" s="25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29"/>
      <c r="B794" s="25"/>
      <c r="C794" s="25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29"/>
      <c r="B795" s="25"/>
      <c r="C795" s="25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29"/>
      <c r="B796" s="25"/>
      <c r="C796" s="25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29"/>
      <c r="B797" s="25"/>
      <c r="C797" s="25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29"/>
      <c r="B798" s="25"/>
      <c r="C798" s="25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29"/>
      <c r="B799" s="25"/>
      <c r="C799" s="25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29"/>
      <c r="B800" s="25"/>
      <c r="C800" s="25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29"/>
      <c r="B801" s="25"/>
      <c r="C801" s="25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29"/>
      <c r="B802" s="25"/>
      <c r="C802" s="25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29"/>
      <c r="B803" s="25"/>
      <c r="C803" s="25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29"/>
      <c r="B804" s="25"/>
      <c r="C804" s="25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29"/>
      <c r="B805" s="25"/>
      <c r="C805" s="25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29"/>
      <c r="B806" s="25"/>
      <c r="C806" s="25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29"/>
      <c r="B807" s="25"/>
      <c r="C807" s="25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29"/>
      <c r="B808" s="25"/>
      <c r="C808" s="25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29"/>
      <c r="B809" s="25"/>
      <c r="C809" s="25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29"/>
      <c r="B810" s="25"/>
      <c r="C810" s="25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29"/>
      <c r="B811" s="25"/>
      <c r="C811" s="25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29"/>
      <c r="B812" s="25"/>
      <c r="C812" s="25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29"/>
      <c r="B813" s="25"/>
      <c r="C813" s="25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29"/>
      <c r="B814" s="25"/>
      <c r="C814" s="25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29"/>
      <c r="B815" s="25"/>
      <c r="C815" s="25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29"/>
      <c r="B816" s="25"/>
      <c r="C816" s="25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29"/>
      <c r="B817" s="25"/>
      <c r="C817" s="25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29"/>
      <c r="B818" s="25"/>
      <c r="C818" s="25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29"/>
      <c r="B819" s="25"/>
      <c r="C819" s="25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29"/>
      <c r="B820" s="25"/>
      <c r="C820" s="25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29"/>
      <c r="B821" s="25"/>
      <c r="C821" s="25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29"/>
      <c r="B822" s="25"/>
      <c r="C822" s="25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29"/>
      <c r="B823" s="25"/>
      <c r="C823" s="25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29"/>
      <c r="B824" s="25"/>
      <c r="C824" s="25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29"/>
      <c r="B825" s="25"/>
      <c r="C825" s="25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29"/>
      <c r="B826" s="25"/>
      <c r="C826" s="25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29"/>
      <c r="B827" s="25"/>
      <c r="C827" s="25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29"/>
      <c r="B828" s="25"/>
      <c r="C828" s="25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29"/>
      <c r="B829" s="25"/>
      <c r="C829" s="25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29"/>
      <c r="B830" s="25"/>
      <c r="C830" s="25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29"/>
      <c r="B831" s="25"/>
      <c r="C831" s="25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29"/>
      <c r="B832" s="25"/>
      <c r="C832" s="25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29"/>
      <c r="B833" s="25"/>
      <c r="C833" s="25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29"/>
      <c r="B834" s="25"/>
      <c r="C834" s="25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29"/>
      <c r="B835" s="25"/>
      <c r="C835" s="25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29"/>
      <c r="B836" s="25"/>
      <c r="C836" s="25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29"/>
      <c r="B837" s="25"/>
      <c r="C837" s="25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29"/>
      <c r="B838" s="25"/>
      <c r="C838" s="25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29"/>
      <c r="B839" s="25"/>
      <c r="C839" s="25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29"/>
      <c r="B840" s="25"/>
      <c r="C840" s="25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29"/>
      <c r="B841" s="25"/>
      <c r="C841" s="25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29"/>
      <c r="B842" s="25"/>
      <c r="C842" s="25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29"/>
      <c r="B843" s="25"/>
      <c r="C843" s="25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29"/>
      <c r="B844" s="25"/>
      <c r="C844" s="25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29"/>
      <c r="B845" s="25"/>
      <c r="C845" s="25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29"/>
      <c r="B846" s="25"/>
      <c r="C846" s="25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29"/>
      <c r="B847" s="25"/>
      <c r="C847" s="25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29"/>
      <c r="B848" s="25"/>
      <c r="C848" s="25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29"/>
      <c r="B849" s="25"/>
      <c r="C849" s="25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29"/>
      <c r="B850" s="25"/>
      <c r="C850" s="25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29"/>
      <c r="B851" s="25"/>
      <c r="C851" s="25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29"/>
      <c r="B852" s="25"/>
      <c r="C852" s="25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29"/>
      <c r="B853" s="25"/>
      <c r="C853" s="25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29"/>
      <c r="B854" s="25"/>
      <c r="C854" s="25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29"/>
      <c r="B855" s="25"/>
      <c r="C855" s="25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29"/>
      <c r="B856" s="25"/>
      <c r="C856" s="25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29"/>
      <c r="B857" s="25"/>
      <c r="C857" s="25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29"/>
      <c r="B858" s="25"/>
      <c r="C858" s="25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29"/>
      <c r="B859" s="25"/>
      <c r="C859" s="25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29"/>
      <c r="B860" s="25"/>
      <c r="C860" s="25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29"/>
      <c r="B861" s="25"/>
      <c r="C861" s="25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29"/>
      <c r="B862" s="25"/>
      <c r="C862" s="25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29"/>
      <c r="B863" s="25"/>
      <c r="C863" s="25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29"/>
      <c r="B864" s="25"/>
      <c r="C864" s="25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29"/>
      <c r="B865" s="25"/>
      <c r="C865" s="25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29"/>
      <c r="B866" s="25"/>
      <c r="C866" s="25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29"/>
      <c r="B867" s="25"/>
      <c r="C867" s="25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29"/>
      <c r="B868" s="25"/>
      <c r="C868" s="25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29"/>
      <c r="B869" s="25"/>
      <c r="C869" s="25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29"/>
      <c r="B870" s="25"/>
      <c r="C870" s="25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29"/>
      <c r="B871" s="25"/>
      <c r="C871" s="25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29"/>
      <c r="B872" s="25"/>
      <c r="C872" s="25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29"/>
      <c r="B873" s="25"/>
      <c r="C873" s="25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29"/>
      <c r="B874" s="25"/>
      <c r="C874" s="25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29"/>
      <c r="B875" s="25"/>
      <c r="C875" s="25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29"/>
      <c r="B876" s="25"/>
      <c r="C876" s="25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29"/>
      <c r="B877" s="25"/>
      <c r="C877" s="25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29"/>
      <c r="B878" s="25"/>
      <c r="C878" s="25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29"/>
      <c r="B879" s="25"/>
      <c r="C879" s="25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29"/>
      <c r="B880" s="25"/>
      <c r="C880" s="25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29"/>
      <c r="B881" s="25"/>
      <c r="C881" s="25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29"/>
      <c r="B882" s="25"/>
      <c r="C882" s="25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29"/>
      <c r="B883" s="25"/>
      <c r="C883" s="25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29"/>
      <c r="B884" s="25"/>
      <c r="C884" s="25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29"/>
      <c r="B885" s="25"/>
      <c r="C885" s="25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29"/>
      <c r="B886" s="25"/>
      <c r="C886" s="25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29"/>
      <c r="B887" s="25"/>
      <c r="C887" s="25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29"/>
      <c r="B888" s="25"/>
      <c r="C888" s="25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29"/>
      <c r="B889" s="25"/>
      <c r="C889" s="25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29"/>
      <c r="B890" s="25"/>
      <c r="C890" s="25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29"/>
      <c r="B891" s="25"/>
      <c r="C891" s="25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29"/>
      <c r="B892" s="25"/>
      <c r="C892" s="25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29"/>
      <c r="B893" s="25"/>
      <c r="C893" s="25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29"/>
      <c r="B894" s="25"/>
      <c r="C894" s="25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29"/>
      <c r="B895" s="25"/>
      <c r="C895" s="25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29"/>
      <c r="B896" s="25"/>
      <c r="C896" s="25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29"/>
      <c r="B897" s="25"/>
      <c r="C897" s="25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29"/>
      <c r="B898" s="25"/>
      <c r="C898" s="25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29"/>
      <c r="B899" s="25"/>
      <c r="C899" s="25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29"/>
      <c r="B900" s="25"/>
      <c r="C900" s="25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29"/>
      <c r="B901" s="25"/>
      <c r="C901" s="25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29"/>
      <c r="B902" s="25"/>
      <c r="C902" s="25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29"/>
      <c r="B903" s="25"/>
      <c r="C903" s="25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29"/>
      <c r="B904" s="25"/>
      <c r="C904" s="25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29"/>
      <c r="B905" s="25"/>
      <c r="C905" s="25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29"/>
      <c r="B906" s="25"/>
      <c r="C906" s="25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29"/>
      <c r="B907" s="25"/>
      <c r="C907" s="25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29"/>
      <c r="B908" s="25"/>
      <c r="C908" s="25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29"/>
      <c r="B909" s="25"/>
      <c r="C909" s="25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29"/>
      <c r="B910" s="25"/>
      <c r="C910" s="25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29"/>
      <c r="B911" s="25"/>
      <c r="C911" s="25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29"/>
      <c r="B912" s="25"/>
      <c r="C912" s="25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29"/>
      <c r="B913" s="25"/>
      <c r="C913" s="25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29"/>
      <c r="B914" s="25"/>
      <c r="C914" s="25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29"/>
      <c r="B915" s="25"/>
      <c r="C915" s="25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29"/>
      <c r="B916" s="25"/>
      <c r="C916" s="25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29"/>
      <c r="B917" s="25"/>
      <c r="C917" s="25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29"/>
      <c r="B918" s="25"/>
      <c r="C918" s="25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29"/>
      <c r="B919" s="25"/>
      <c r="C919" s="25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29"/>
      <c r="B920" s="25"/>
      <c r="C920" s="25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29"/>
      <c r="B921" s="25"/>
      <c r="C921" s="25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29"/>
      <c r="B922" s="25"/>
      <c r="C922" s="25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29"/>
      <c r="B923" s="25"/>
      <c r="C923" s="25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29"/>
      <c r="B924" s="25"/>
      <c r="C924" s="25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29"/>
      <c r="B925" s="25"/>
      <c r="C925" s="25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29"/>
      <c r="B926" s="25"/>
      <c r="C926" s="25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29"/>
      <c r="B927" s="25"/>
      <c r="C927" s="25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29"/>
      <c r="B928" s="25"/>
      <c r="C928" s="25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29"/>
      <c r="B929" s="25"/>
      <c r="C929" s="25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29"/>
      <c r="B930" s="25"/>
      <c r="C930" s="25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29"/>
      <c r="B931" s="25"/>
      <c r="C931" s="25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29"/>
      <c r="B932" s="25"/>
      <c r="C932" s="25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29"/>
      <c r="B933" s="25"/>
      <c r="C933" s="25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29"/>
      <c r="B934" s="25"/>
      <c r="C934" s="25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29"/>
      <c r="B935" s="25"/>
      <c r="C935" s="25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29"/>
      <c r="B936" s="25"/>
      <c r="C936" s="25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29"/>
      <c r="B937" s="25"/>
      <c r="C937" s="25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29"/>
      <c r="B938" s="25"/>
      <c r="C938" s="25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29"/>
      <c r="B939" s="25"/>
      <c r="C939" s="25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29"/>
      <c r="B940" s="25"/>
      <c r="C940" s="25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29"/>
      <c r="B941" s="25"/>
      <c r="C941" s="25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29"/>
      <c r="B942" s="25"/>
      <c r="C942" s="25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29"/>
      <c r="B943" s="25"/>
      <c r="C943" s="25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29"/>
      <c r="B944" s="25"/>
      <c r="C944" s="25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29"/>
      <c r="B945" s="25"/>
      <c r="C945" s="25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29"/>
      <c r="B946" s="25"/>
      <c r="C946" s="25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29"/>
      <c r="B947" s="25"/>
      <c r="C947" s="25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29"/>
      <c r="B948" s="25"/>
      <c r="C948" s="25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29"/>
      <c r="B949" s="25"/>
      <c r="C949" s="25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29"/>
      <c r="B950" s="25"/>
      <c r="C950" s="25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29"/>
      <c r="B951" s="25"/>
      <c r="C951" s="25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29"/>
      <c r="B952" s="25"/>
      <c r="C952" s="25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29"/>
      <c r="B953" s="25"/>
      <c r="C953" s="25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29"/>
      <c r="B954" s="25"/>
      <c r="C954" s="25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29"/>
      <c r="B955" s="25"/>
      <c r="C955" s="25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29"/>
      <c r="B956" s="25"/>
      <c r="C956" s="25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29"/>
      <c r="B957" s="25"/>
      <c r="C957" s="25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29"/>
      <c r="B958" s="25"/>
      <c r="C958" s="25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29"/>
      <c r="B959" s="25"/>
      <c r="C959" s="25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29"/>
      <c r="B960" s="25"/>
      <c r="C960" s="25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29"/>
      <c r="B961" s="25"/>
      <c r="C961" s="25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29"/>
      <c r="B962" s="25"/>
      <c r="C962" s="25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29"/>
      <c r="B963" s="25"/>
      <c r="C963" s="25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29"/>
      <c r="B964" s="25"/>
      <c r="C964" s="25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29"/>
      <c r="B965" s="25"/>
      <c r="C965" s="25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29"/>
      <c r="B966" s="25"/>
      <c r="C966" s="25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29"/>
      <c r="B967" s="25"/>
      <c r="C967" s="25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29"/>
      <c r="B968" s="25"/>
      <c r="C968" s="25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29"/>
      <c r="B969" s="25"/>
      <c r="C969" s="25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29"/>
      <c r="B970" s="25"/>
      <c r="C970" s="25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29"/>
      <c r="B971" s="25"/>
      <c r="C971" s="25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29"/>
      <c r="B972" s="25"/>
      <c r="C972" s="25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29"/>
      <c r="B973" s="25"/>
      <c r="C973" s="25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29"/>
      <c r="B974" s="25"/>
      <c r="C974" s="25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29"/>
      <c r="B975" s="25"/>
      <c r="C975" s="25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29"/>
      <c r="B976" s="25"/>
      <c r="C976" s="25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29"/>
      <c r="B977" s="25"/>
      <c r="C977" s="25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29"/>
      <c r="B978" s="25"/>
      <c r="C978" s="25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29"/>
      <c r="B979" s="25"/>
      <c r="C979" s="25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29"/>
      <c r="B980" s="25"/>
      <c r="C980" s="25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29"/>
      <c r="B981" s="25"/>
      <c r="C981" s="25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29"/>
      <c r="B982" s="25"/>
      <c r="C982" s="25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29"/>
      <c r="B983" s="25"/>
      <c r="C983" s="25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29"/>
      <c r="B984" s="25"/>
      <c r="C984" s="25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29"/>
      <c r="B985" s="25"/>
      <c r="C985" s="25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29"/>
      <c r="B986" s="25"/>
      <c r="C986" s="25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29"/>
      <c r="B987" s="25"/>
      <c r="C987" s="25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29"/>
      <c r="B988" s="25"/>
      <c r="C988" s="25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29"/>
      <c r="B989" s="25"/>
      <c r="C989" s="25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29"/>
      <c r="B990" s="25"/>
      <c r="C990" s="25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29"/>
      <c r="B991" s="25"/>
      <c r="C991" s="25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29"/>
      <c r="B992" s="25"/>
      <c r="C992" s="25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29"/>
      <c r="B993" s="25"/>
      <c r="C993" s="25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29"/>
      <c r="B994" s="25"/>
      <c r="C994" s="25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29"/>
      <c r="B995" s="25"/>
      <c r="C995" s="25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29"/>
      <c r="B996" s="25"/>
      <c r="C996" s="25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29"/>
      <c r="B997" s="25"/>
      <c r="C997" s="25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29"/>
      <c r="B998" s="25"/>
      <c r="C998" s="25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29"/>
      <c r="B999" s="25"/>
      <c r="C999" s="25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29"/>
      <c r="B1000" s="25"/>
      <c r="C1000" s="25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 x14ac:dyDescent="0.2">
      <c r="A1001" s="29"/>
      <c r="B1001" s="25"/>
      <c r="C1001" s="25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 x14ac:dyDescent="0.2">
      <c r="A1002" s="29"/>
      <c r="B1002" s="25"/>
      <c r="C1002" s="25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 x14ac:dyDescent="0.2">
      <c r="A1003" s="29"/>
      <c r="B1003" s="25"/>
      <c r="C1003" s="25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customHeight="1" x14ac:dyDescent="0.2">
      <c r="A1004" s="29"/>
      <c r="B1004" s="25"/>
      <c r="C1004" s="25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2.75" customHeight="1" x14ac:dyDescent="0.2">
      <c r="A1005" s="29"/>
      <c r="B1005" s="25"/>
      <c r="C1005" s="25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2.75" customHeight="1" x14ac:dyDescent="0.2">
      <c r="A1006" s="29"/>
      <c r="B1006" s="25"/>
      <c r="C1006" s="25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2.75" customHeight="1" x14ac:dyDescent="0.2">
      <c r="A1007" s="29"/>
      <c r="B1007" s="25"/>
      <c r="C1007" s="25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2.75" customHeight="1" x14ac:dyDescent="0.2">
      <c r="A1008" s="29"/>
      <c r="B1008" s="25"/>
      <c r="C1008" s="25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2.75" customHeight="1" x14ac:dyDescent="0.2">
      <c r="A1009" s="29"/>
      <c r="B1009" s="25"/>
      <c r="C1009" s="25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2.75" customHeight="1" x14ac:dyDescent="0.2">
      <c r="A1010" s="29"/>
      <c r="B1010" s="25"/>
      <c r="C1010" s="25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2.75" customHeight="1" x14ac:dyDescent="0.2">
      <c r="A1011" s="29"/>
      <c r="B1011" s="25"/>
      <c r="C1011" s="25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2.75" customHeight="1" x14ac:dyDescent="0.2">
      <c r="A1012" s="29"/>
      <c r="B1012" s="25"/>
      <c r="C1012" s="25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2.75" customHeight="1" x14ac:dyDescent="0.2">
      <c r="A1013" s="29"/>
      <c r="B1013" s="25"/>
      <c r="C1013" s="25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2.75" customHeight="1" x14ac:dyDescent="0.2">
      <c r="A1014" s="29"/>
      <c r="B1014" s="25"/>
      <c r="C1014" s="25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2.75" customHeight="1" x14ac:dyDescent="0.2">
      <c r="A1015" s="29"/>
      <c r="B1015" s="25"/>
      <c r="C1015" s="25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2.75" customHeight="1" x14ac:dyDescent="0.2">
      <c r="A1016" s="29"/>
      <c r="B1016" s="25"/>
      <c r="C1016" s="25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2.75" customHeight="1" x14ac:dyDescent="0.2">
      <c r="A1017" s="29"/>
      <c r="B1017" s="25"/>
      <c r="C1017" s="25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2.75" customHeight="1" x14ac:dyDescent="0.2">
      <c r="A1018" s="29"/>
      <c r="B1018" s="25"/>
      <c r="C1018" s="25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2.75" customHeight="1" x14ac:dyDescent="0.2">
      <c r="A1019" s="29"/>
      <c r="B1019" s="25"/>
      <c r="C1019" s="25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2.75" customHeight="1" x14ac:dyDescent="0.2">
      <c r="A1020" s="29"/>
      <c r="B1020" s="25"/>
      <c r="C1020" s="25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2.75" customHeight="1" x14ac:dyDescent="0.2">
      <c r="A1021" s="29"/>
      <c r="B1021" s="25"/>
      <c r="C1021" s="25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2.75" customHeight="1" x14ac:dyDescent="0.2">
      <c r="A1022" s="29"/>
      <c r="B1022" s="25"/>
      <c r="C1022" s="25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2.75" customHeight="1" x14ac:dyDescent="0.2">
      <c r="A1023" s="29"/>
      <c r="B1023" s="25"/>
      <c r="C1023" s="25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2.75" customHeight="1" x14ac:dyDescent="0.2">
      <c r="A1024" s="29"/>
      <c r="B1024" s="25"/>
      <c r="C1024" s="25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2.75" customHeight="1" x14ac:dyDescent="0.2">
      <c r="A1025" s="29"/>
      <c r="B1025" s="25"/>
      <c r="C1025" s="25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2.75" customHeight="1" x14ac:dyDescent="0.2">
      <c r="A1026" s="29"/>
      <c r="B1026" s="25"/>
      <c r="C1026" s="25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2.75" customHeight="1" x14ac:dyDescent="0.2">
      <c r="A1027" s="29"/>
      <c r="B1027" s="25"/>
      <c r="C1027" s="25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2.75" customHeight="1" x14ac:dyDescent="0.2">
      <c r="A1028" s="29"/>
      <c r="B1028" s="25"/>
      <c r="C1028" s="25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</sheetData>
  <mergeCells count="3">
    <mergeCell ref="A1:F1"/>
    <mergeCell ref="B110:B111"/>
    <mergeCell ref="B117:B118"/>
  </mergeCells>
  <pageMargins left="0.59055118110236227" right="0.39370078740157483" top="0.39370078740157483" bottom="0.59055118110236227" header="0" footer="0"/>
  <pageSetup paperSize="9" scale="94" fitToHeight="0" orientation="landscape" r:id="rId1"/>
  <headerFooter>
    <oddFooter>&amp;LZpracováno programem INFOpower,  © RTS, a.s.&amp;RStránka &amp;P 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VV</vt:lpstr>
      <vt:lpstr>VV!Print_Area</vt:lpstr>
      <vt:lpstr>VV!Print_Titles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Holuša Petr, Ing.</dc:creator>
  <cp:lastModifiedBy>Kubátková Hana, Ing.</cp:lastModifiedBy>
  <cp:lastPrinted>2024-11-19T09:12:54Z</cp:lastPrinted>
  <dcterms:created xsi:type="dcterms:W3CDTF">2022-01-18T14:42:44Z</dcterms:created>
  <dcterms:modified xsi:type="dcterms:W3CDTF">2024-11-19T09:13:02Z</dcterms:modified>
</cp:coreProperties>
</file>