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Koněvova\aktualizace 2025\rozpocet\"/>
    </mc:Choice>
  </mc:AlternateContent>
  <bookViews>
    <workbookView xWindow="0" yWindow="0" windowWidth="0" windowHeight="0"/>
  </bookViews>
  <sheets>
    <sheet name="Rekapitulace stavby" sheetId="1" r:id="rId1"/>
    <sheet name="01 - zateplení obálky budovy" sheetId="2" r:id="rId2"/>
    <sheet name="02 - sanace suterénu" sheetId="3" r:id="rId3"/>
    <sheet name="03 - výměna střešní krytiny" sheetId="4" r:id="rId4"/>
    <sheet name="04 - ÚT byt č.1" sheetId="5" r:id="rId5"/>
    <sheet name="05 - ÚT byt č.2" sheetId="6" r:id="rId6"/>
    <sheet name="06 - ÚT byt č.3" sheetId="7" r:id="rId7"/>
    <sheet name="07 - ÚT byt č.4" sheetId="8" r:id="rId8"/>
    <sheet name="21 - Elektrotechnika" sheetId="9" r:id="rId9"/>
    <sheet name="30 - Vedlejší náklady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obálky budovy'!$C$96:$K$966</definedName>
    <definedName name="_xlnm.Print_Area" localSheetId="1">'01 - zateplení obálky budovy'!$C$4:$J$39,'01 - zateplení obálky budovy'!$C$45:$J$78,'01 - zateplení obálky budovy'!$C$84:$K$966</definedName>
    <definedName name="_xlnm.Print_Titles" localSheetId="1">'01 - zateplení obálky budovy'!$96:$96</definedName>
    <definedName name="_xlnm._FilterDatabase" localSheetId="2" hidden="1">'02 - sanace suterénu'!$C$91:$K$272</definedName>
    <definedName name="_xlnm.Print_Area" localSheetId="2">'02 - sanace suterénu'!$C$4:$J$39,'02 - sanace suterénu'!$C$45:$J$73,'02 - sanace suterénu'!$C$79:$K$272</definedName>
    <definedName name="_xlnm.Print_Titles" localSheetId="2">'02 - sanace suterénu'!$91:$91</definedName>
    <definedName name="_xlnm._FilterDatabase" localSheetId="3" hidden="1">'03 - výměna střešní krytiny'!$C$91:$K$311</definedName>
    <definedName name="_xlnm.Print_Area" localSheetId="3">'03 - výměna střešní krytiny'!$C$4:$J$39,'03 - výměna střešní krytiny'!$C$45:$J$73,'03 - výměna střešní krytiny'!$C$79:$K$311</definedName>
    <definedName name="_xlnm.Print_Titles" localSheetId="3">'03 - výměna střešní krytiny'!$91:$91</definedName>
    <definedName name="_xlnm._FilterDatabase" localSheetId="4" hidden="1">'04 - ÚT byt č.1'!$C$84:$K$167</definedName>
    <definedName name="_xlnm.Print_Area" localSheetId="4">'04 - ÚT byt č.1'!$C$4:$J$39,'04 - ÚT byt č.1'!$C$45:$J$66,'04 - ÚT byt č.1'!$C$72:$K$167</definedName>
    <definedName name="_xlnm.Print_Titles" localSheetId="4">'04 - ÚT byt č.1'!$84:$84</definedName>
    <definedName name="_xlnm._FilterDatabase" localSheetId="5" hidden="1">'05 - ÚT byt č.2'!$C$84:$K$167</definedName>
    <definedName name="_xlnm.Print_Area" localSheetId="5">'05 - ÚT byt č.2'!$C$4:$J$39,'05 - ÚT byt č.2'!$C$45:$J$66,'05 - ÚT byt č.2'!$C$72:$K$167</definedName>
    <definedName name="_xlnm.Print_Titles" localSheetId="5">'05 - ÚT byt č.2'!$84:$84</definedName>
    <definedName name="_xlnm._FilterDatabase" localSheetId="6" hidden="1">'06 - ÚT byt č.3'!$C$84:$K$167</definedName>
    <definedName name="_xlnm.Print_Area" localSheetId="6">'06 - ÚT byt č.3'!$C$4:$J$39,'06 - ÚT byt č.3'!$C$45:$J$66,'06 - ÚT byt č.3'!$C$72:$K$167</definedName>
    <definedName name="_xlnm.Print_Titles" localSheetId="6">'06 - ÚT byt č.3'!$84:$84</definedName>
    <definedName name="_xlnm._FilterDatabase" localSheetId="7" hidden="1">'07 - ÚT byt č.4'!$C$84:$K$167</definedName>
    <definedName name="_xlnm.Print_Area" localSheetId="7">'07 - ÚT byt č.4'!$C$4:$J$39,'07 - ÚT byt č.4'!$C$45:$J$66,'07 - ÚT byt č.4'!$C$72:$K$167</definedName>
    <definedName name="_xlnm.Print_Titles" localSheetId="7">'07 - ÚT byt č.4'!$84:$84</definedName>
    <definedName name="_xlnm._FilterDatabase" localSheetId="8" hidden="1">'21 - Elektrotechnika'!$C$83:$K$115</definedName>
    <definedName name="_xlnm.Print_Area" localSheetId="8">'21 - Elektrotechnika'!$C$4:$J$39,'21 - Elektrotechnika'!$C$45:$J$65,'21 - Elektrotechnika'!$C$71:$K$115</definedName>
    <definedName name="_xlnm.Print_Titles" localSheetId="8">'21 - Elektrotechnika'!$83:$83</definedName>
    <definedName name="_xlnm._FilterDatabase" localSheetId="9" hidden="1">'30 - Vedlejší náklady'!$C$81:$K$91</definedName>
    <definedName name="_xlnm.Print_Area" localSheetId="9">'30 - Vedlejší náklady'!$C$4:$J$39,'30 - Vedlejší náklady'!$C$45:$J$63,'30 - Vedlejší náklady'!$C$69:$K$91</definedName>
    <definedName name="_xlnm.Print_Titles" localSheetId="9">'30 - Vedlejší náklady'!$81:$81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0"/>
  <c r="BH90"/>
  <c r="BG90"/>
  <c r="BE90"/>
  <c r="T90"/>
  <c r="R90"/>
  <c r="P90"/>
  <c r="BI88"/>
  <c r="BH88"/>
  <c r="BG88"/>
  <c r="BE88"/>
  <c r="T88"/>
  <c r="R88"/>
  <c r="P88"/>
  <c r="BI85"/>
  <c r="BH85"/>
  <c r="BG85"/>
  <c r="BE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9" r="J37"/>
  <c r="J36"/>
  <c i="1" r="AY62"/>
  <c i="9" r="J35"/>
  <c i="1" r="AX62"/>
  <c i="9"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8" r="J37"/>
  <c r="J36"/>
  <c i="1" r="AY61"/>
  <c i="8" r="J35"/>
  <c i="1" r="AX61"/>
  <c i="8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7" r="J37"/>
  <c r="J36"/>
  <c i="1" r="AY60"/>
  <c i="7" r="J35"/>
  <c i="1" r="AX60"/>
  <c i="7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6" r="J37"/>
  <c r="J36"/>
  <c i="1" r="AY59"/>
  <c i="6" r="J35"/>
  <c i="1" r="AX59"/>
  <c i="6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5" r="J37"/>
  <c r="J36"/>
  <c i="1" r="AY58"/>
  <c i="5" r="J35"/>
  <c i="1" r="AX58"/>
  <c i="5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4" r="J37"/>
  <c r="J36"/>
  <c i="1" r="AY57"/>
  <c i="4" r="J35"/>
  <c i="1" r="AX57"/>
  <c i="4"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1"/>
  <c r="BH131"/>
  <c r="BG131"/>
  <c r="BE131"/>
  <c r="T131"/>
  <c r="R131"/>
  <c r="P131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08"/>
  <c r="BH108"/>
  <c r="BG108"/>
  <c r="BE108"/>
  <c r="T108"/>
  <c r="R108"/>
  <c r="P108"/>
  <c r="BI103"/>
  <c r="BH103"/>
  <c r="BG103"/>
  <c r="BE103"/>
  <c r="T103"/>
  <c r="T102"/>
  <c r="R103"/>
  <c r="R102"/>
  <c r="P103"/>
  <c r="P102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3" r="J37"/>
  <c r="J36"/>
  <c i="1" r="AY56"/>
  <c i="3" r="J35"/>
  <c i="1" r="AX56"/>
  <c i="3" r="BI269"/>
  <c r="BH269"/>
  <c r="BG269"/>
  <c r="BE269"/>
  <c r="T269"/>
  <c r="R269"/>
  <c r="P269"/>
  <c r="BI264"/>
  <c r="BH264"/>
  <c r="BG264"/>
  <c r="BE264"/>
  <c r="T264"/>
  <c r="R264"/>
  <c r="P264"/>
  <c r="BI260"/>
  <c r="BH260"/>
  <c r="BG260"/>
  <c r="BE260"/>
  <c r="T260"/>
  <c r="R260"/>
  <c r="P260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T220"/>
  <c r="R221"/>
  <c r="R220"/>
  <c r="P221"/>
  <c r="P220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6"/>
  <c r="BH206"/>
  <c r="BG206"/>
  <c r="BE206"/>
  <c r="T206"/>
  <c r="R206"/>
  <c r="P206"/>
  <c r="BI202"/>
  <c r="BH202"/>
  <c r="BG202"/>
  <c r="BE202"/>
  <c r="T202"/>
  <c r="R202"/>
  <c r="P202"/>
  <c r="BI194"/>
  <c r="BH194"/>
  <c r="BG194"/>
  <c r="BE194"/>
  <c r="T194"/>
  <c r="R194"/>
  <c r="P194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1"/>
  <c r="BH151"/>
  <c r="BG151"/>
  <c r="BE151"/>
  <c r="T151"/>
  <c r="R151"/>
  <c r="P151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T135"/>
  <c r="R136"/>
  <c r="R135"/>
  <c r="P136"/>
  <c r="P135"/>
  <c r="BI130"/>
  <c r="BH130"/>
  <c r="BG130"/>
  <c r="BE130"/>
  <c r="T130"/>
  <c r="T129"/>
  <c r="R130"/>
  <c r="R129"/>
  <c r="P130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BI95"/>
  <c r="BH95"/>
  <c r="BG95"/>
  <c r="BE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961"/>
  <c r="BH961"/>
  <c r="BG961"/>
  <c r="BE961"/>
  <c r="T961"/>
  <c r="R961"/>
  <c r="P961"/>
  <c r="BI956"/>
  <c r="BH956"/>
  <c r="BG956"/>
  <c r="BE956"/>
  <c r="T956"/>
  <c r="R956"/>
  <c r="P956"/>
  <c r="BI950"/>
  <c r="BH950"/>
  <c r="BG950"/>
  <c r="BE950"/>
  <c r="T950"/>
  <c r="R950"/>
  <c r="P950"/>
  <c r="BI945"/>
  <c r="BH945"/>
  <c r="BG945"/>
  <c r="BE945"/>
  <c r="T945"/>
  <c r="R945"/>
  <c r="P945"/>
  <c r="BI939"/>
  <c r="BH939"/>
  <c r="BG939"/>
  <c r="BE939"/>
  <c r="T939"/>
  <c r="R939"/>
  <c r="P939"/>
  <c r="BI936"/>
  <c r="BH936"/>
  <c r="BG936"/>
  <c r="BE936"/>
  <c r="T936"/>
  <c r="R936"/>
  <c r="P936"/>
  <c r="BI934"/>
  <c r="BH934"/>
  <c r="BG934"/>
  <c r="BE934"/>
  <c r="T934"/>
  <c r="R934"/>
  <c r="P934"/>
  <c r="BI932"/>
  <c r="BH932"/>
  <c r="BG932"/>
  <c r="BE932"/>
  <c r="T932"/>
  <c r="R932"/>
  <c r="P932"/>
  <c r="BI930"/>
  <c r="BH930"/>
  <c r="BG930"/>
  <c r="BE930"/>
  <c r="T930"/>
  <c r="R930"/>
  <c r="P930"/>
  <c r="BI922"/>
  <c r="BH922"/>
  <c r="BG922"/>
  <c r="BE922"/>
  <c r="T922"/>
  <c r="R922"/>
  <c r="P922"/>
  <c r="BI919"/>
  <c r="BH919"/>
  <c r="BG919"/>
  <c r="BE919"/>
  <c r="T919"/>
  <c r="R919"/>
  <c r="P919"/>
  <c r="BI916"/>
  <c r="BH916"/>
  <c r="BG916"/>
  <c r="BE916"/>
  <c r="T916"/>
  <c r="R916"/>
  <c r="P916"/>
  <c r="BI912"/>
  <c r="BH912"/>
  <c r="BG912"/>
  <c r="BE912"/>
  <c r="T912"/>
  <c r="R912"/>
  <c r="P912"/>
  <c r="BI911"/>
  <c r="BH911"/>
  <c r="BG911"/>
  <c r="BE911"/>
  <c r="T911"/>
  <c r="R911"/>
  <c r="P911"/>
  <c r="BI909"/>
  <c r="BH909"/>
  <c r="BG909"/>
  <c r="BE909"/>
  <c r="T909"/>
  <c r="R909"/>
  <c r="P909"/>
  <c r="BI908"/>
  <c r="BH908"/>
  <c r="BG908"/>
  <c r="BE908"/>
  <c r="T908"/>
  <c r="R908"/>
  <c r="P908"/>
  <c r="BI905"/>
  <c r="BH905"/>
  <c r="BG905"/>
  <c r="BE905"/>
  <c r="T905"/>
  <c r="R905"/>
  <c r="P905"/>
  <c r="BI904"/>
  <c r="BH904"/>
  <c r="BG904"/>
  <c r="BE904"/>
  <c r="T904"/>
  <c r="R904"/>
  <c r="P904"/>
  <c r="BI900"/>
  <c r="BH900"/>
  <c r="BG900"/>
  <c r="BE900"/>
  <c r="T900"/>
  <c r="R900"/>
  <c r="P900"/>
  <c r="BI899"/>
  <c r="BH899"/>
  <c r="BG899"/>
  <c r="BE899"/>
  <c r="T899"/>
  <c r="R899"/>
  <c r="P899"/>
  <c r="BI895"/>
  <c r="BH895"/>
  <c r="BG895"/>
  <c r="BE895"/>
  <c r="T895"/>
  <c r="R895"/>
  <c r="P895"/>
  <c r="BI894"/>
  <c r="BH894"/>
  <c r="BG894"/>
  <c r="BE894"/>
  <c r="T894"/>
  <c r="R894"/>
  <c r="P894"/>
  <c r="BI885"/>
  <c r="BH885"/>
  <c r="BG885"/>
  <c r="BE885"/>
  <c r="T885"/>
  <c r="R885"/>
  <c r="P885"/>
  <c r="BI882"/>
  <c r="BH882"/>
  <c r="BG882"/>
  <c r="BE882"/>
  <c r="T882"/>
  <c r="R882"/>
  <c r="P882"/>
  <c r="BI879"/>
  <c r="BH879"/>
  <c r="BG879"/>
  <c r="BE879"/>
  <c r="T879"/>
  <c r="R879"/>
  <c r="P879"/>
  <c r="BI875"/>
  <c r="BH875"/>
  <c r="BG875"/>
  <c r="BE875"/>
  <c r="T875"/>
  <c r="R875"/>
  <c r="P875"/>
  <c r="BI874"/>
  <c r="BH874"/>
  <c r="BG874"/>
  <c r="BE874"/>
  <c r="T874"/>
  <c r="R874"/>
  <c r="P874"/>
  <c r="BI870"/>
  <c r="BH870"/>
  <c r="BG870"/>
  <c r="BE870"/>
  <c r="T870"/>
  <c r="R870"/>
  <c r="P870"/>
  <c r="BI867"/>
  <c r="BH867"/>
  <c r="BG867"/>
  <c r="BE867"/>
  <c r="T867"/>
  <c r="R867"/>
  <c r="P867"/>
  <c r="BI853"/>
  <c r="BH853"/>
  <c r="BG853"/>
  <c r="BE853"/>
  <c r="T853"/>
  <c r="R853"/>
  <c r="P853"/>
  <c r="BI840"/>
  <c r="BH840"/>
  <c r="BG840"/>
  <c r="BE840"/>
  <c r="T840"/>
  <c r="R840"/>
  <c r="P840"/>
  <c r="BI827"/>
  <c r="BH827"/>
  <c r="BG827"/>
  <c r="BE827"/>
  <c r="T827"/>
  <c r="R827"/>
  <c r="P827"/>
  <c r="BI824"/>
  <c r="BH824"/>
  <c r="BG824"/>
  <c r="BE824"/>
  <c r="T824"/>
  <c r="R824"/>
  <c r="P824"/>
  <c r="BI821"/>
  <c r="BH821"/>
  <c r="BG821"/>
  <c r="BE821"/>
  <c r="T821"/>
  <c r="R821"/>
  <c r="P821"/>
  <c r="BI817"/>
  <c r="BH817"/>
  <c r="BG817"/>
  <c r="BE817"/>
  <c r="T817"/>
  <c r="R817"/>
  <c r="P817"/>
  <c r="BI815"/>
  <c r="BH815"/>
  <c r="BG815"/>
  <c r="BE815"/>
  <c r="T815"/>
  <c r="R815"/>
  <c r="P815"/>
  <c r="BI811"/>
  <c r="BH811"/>
  <c r="BG811"/>
  <c r="BE811"/>
  <c r="T811"/>
  <c r="R811"/>
  <c r="P811"/>
  <c r="BI808"/>
  <c r="BH808"/>
  <c r="BG808"/>
  <c r="BE808"/>
  <c r="T808"/>
  <c r="R808"/>
  <c r="P808"/>
  <c r="BI805"/>
  <c r="BH805"/>
  <c r="BG805"/>
  <c r="BE805"/>
  <c r="T805"/>
  <c r="R805"/>
  <c r="P805"/>
  <c r="BI802"/>
  <c r="BH802"/>
  <c r="BG802"/>
  <c r="BE802"/>
  <c r="T802"/>
  <c r="R802"/>
  <c r="P802"/>
  <c r="BI798"/>
  <c r="BH798"/>
  <c r="BG798"/>
  <c r="BE798"/>
  <c r="T798"/>
  <c r="R798"/>
  <c r="P798"/>
  <c r="BI794"/>
  <c r="BH794"/>
  <c r="BG794"/>
  <c r="BE794"/>
  <c r="T794"/>
  <c r="R794"/>
  <c r="P794"/>
  <c r="BI790"/>
  <c r="BH790"/>
  <c r="BG790"/>
  <c r="BE790"/>
  <c r="T790"/>
  <c r="R790"/>
  <c r="P790"/>
  <c r="BI788"/>
  <c r="BH788"/>
  <c r="BG788"/>
  <c r="BE788"/>
  <c r="T788"/>
  <c r="R788"/>
  <c r="P788"/>
  <c r="BI785"/>
  <c r="BH785"/>
  <c r="BG785"/>
  <c r="BE785"/>
  <c r="T785"/>
  <c r="R785"/>
  <c r="P785"/>
  <c r="BI778"/>
  <c r="BH778"/>
  <c r="BG778"/>
  <c r="BE778"/>
  <c r="T778"/>
  <c r="R778"/>
  <c r="P778"/>
  <c r="BI776"/>
  <c r="BH776"/>
  <c r="BG776"/>
  <c r="BE776"/>
  <c r="T776"/>
  <c r="R776"/>
  <c r="P776"/>
  <c r="BI769"/>
  <c r="BH769"/>
  <c r="BG769"/>
  <c r="BE769"/>
  <c r="T769"/>
  <c r="R769"/>
  <c r="P769"/>
  <c r="BI763"/>
  <c r="BH763"/>
  <c r="BG763"/>
  <c r="BE763"/>
  <c r="T763"/>
  <c r="T762"/>
  <c r="R763"/>
  <c r="R762"/>
  <c r="P763"/>
  <c r="P762"/>
  <c r="BI758"/>
  <c r="BH758"/>
  <c r="BG758"/>
  <c r="BE758"/>
  <c r="T758"/>
  <c r="R758"/>
  <c r="P758"/>
  <c r="BI753"/>
  <c r="BH753"/>
  <c r="BG753"/>
  <c r="BE753"/>
  <c r="T753"/>
  <c r="R753"/>
  <c r="P753"/>
  <c r="BI749"/>
  <c r="BH749"/>
  <c r="BG749"/>
  <c r="BE749"/>
  <c r="T749"/>
  <c r="R749"/>
  <c r="P749"/>
  <c r="BI742"/>
  <c r="BH742"/>
  <c r="BG742"/>
  <c r="BE742"/>
  <c r="T742"/>
  <c r="R742"/>
  <c r="P742"/>
  <c r="BI734"/>
  <c r="BH734"/>
  <c r="BG734"/>
  <c r="BE734"/>
  <c r="T734"/>
  <c r="R734"/>
  <c r="P734"/>
  <c r="BI727"/>
  <c r="BH727"/>
  <c r="BG727"/>
  <c r="BE727"/>
  <c r="T727"/>
  <c r="R727"/>
  <c r="P727"/>
  <c r="BI720"/>
  <c r="BH720"/>
  <c r="BG720"/>
  <c r="BE720"/>
  <c r="T720"/>
  <c r="R720"/>
  <c r="P720"/>
  <c r="BI712"/>
  <c r="BH712"/>
  <c r="BG712"/>
  <c r="BE712"/>
  <c r="T712"/>
  <c r="R712"/>
  <c r="P712"/>
  <c r="BI705"/>
  <c r="BH705"/>
  <c r="BG705"/>
  <c r="BE705"/>
  <c r="T705"/>
  <c r="R705"/>
  <c r="P705"/>
  <c r="BI702"/>
  <c r="BH702"/>
  <c r="BG702"/>
  <c r="BE702"/>
  <c r="T702"/>
  <c r="R702"/>
  <c r="P702"/>
  <c r="BI698"/>
  <c r="BH698"/>
  <c r="BG698"/>
  <c r="BE698"/>
  <c r="T698"/>
  <c r="R698"/>
  <c r="P698"/>
  <c r="BI695"/>
  <c r="BH695"/>
  <c r="BG695"/>
  <c r="BE695"/>
  <c r="T695"/>
  <c r="R695"/>
  <c r="P695"/>
  <c r="BI691"/>
  <c r="BH691"/>
  <c r="BG691"/>
  <c r="BE691"/>
  <c r="T691"/>
  <c r="R691"/>
  <c r="P691"/>
  <c r="BI689"/>
  <c r="BH689"/>
  <c r="BG689"/>
  <c r="BE689"/>
  <c r="T689"/>
  <c r="R689"/>
  <c r="P689"/>
  <c r="BI685"/>
  <c r="BH685"/>
  <c r="BG685"/>
  <c r="BE685"/>
  <c r="T685"/>
  <c r="R685"/>
  <c r="P685"/>
  <c r="BI680"/>
  <c r="BH680"/>
  <c r="BG680"/>
  <c r="BE680"/>
  <c r="T680"/>
  <c r="R680"/>
  <c r="P680"/>
  <c r="BI677"/>
  <c r="BH677"/>
  <c r="BG677"/>
  <c r="BE677"/>
  <c r="T677"/>
  <c r="R677"/>
  <c r="P677"/>
  <c r="BI674"/>
  <c r="BH674"/>
  <c r="BG674"/>
  <c r="BE674"/>
  <c r="T674"/>
  <c r="R674"/>
  <c r="P674"/>
  <c r="BI671"/>
  <c r="BH671"/>
  <c r="BG671"/>
  <c r="BE671"/>
  <c r="T671"/>
  <c r="R671"/>
  <c r="P671"/>
  <c r="BI669"/>
  <c r="BH669"/>
  <c r="BG669"/>
  <c r="BE669"/>
  <c r="T669"/>
  <c r="R669"/>
  <c r="P669"/>
  <c r="BI667"/>
  <c r="BH667"/>
  <c r="BG667"/>
  <c r="BE667"/>
  <c r="T667"/>
  <c r="R667"/>
  <c r="P667"/>
  <c r="BI646"/>
  <c r="BH646"/>
  <c r="BG646"/>
  <c r="BE646"/>
  <c r="T646"/>
  <c r="R646"/>
  <c r="P646"/>
  <c r="BI640"/>
  <c r="BH640"/>
  <c r="BG640"/>
  <c r="BE640"/>
  <c r="T640"/>
  <c r="R640"/>
  <c r="P640"/>
  <c r="BI633"/>
  <c r="BH633"/>
  <c r="BG633"/>
  <c r="BE633"/>
  <c r="T633"/>
  <c r="R633"/>
  <c r="P633"/>
  <c r="BI590"/>
  <c r="BH590"/>
  <c r="BG590"/>
  <c r="BE590"/>
  <c r="T590"/>
  <c r="R590"/>
  <c r="P590"/>
  <c r="BI572"/>
  <c r="BH572"/>
  <c r="BG572"/>
  <c r="BE572"/>
  <c r="T572"/>
  <c r="R572"/>
  <c r="P572"/>
  <c r="BI564"/>
  <c r="BH564"/>
  <c r="BG564"/>
  <c r="BE564"/>
  <c r="T564"/>
  <c r="R564"/>
  <c r="P564"/>
  <c r="BI547"/>
  <c r="BH547"/>
  <c r="BG547"/>
  <c r="BE547"/>
  <c r="T547"/>
  <c r="R547"/>
  <c r="P547"/>
  <c r="BI533"/>
  <c r="BH533"/>
  <c r="BG533"/>
  <c r="BE533"/>
  <c r="T533"/>
  <c r="R533"/>
  <c r="P533"/>
  <c r="BI521"/>
  <c r="BH521"/>
  <c r="BG521"/>
  <c r="BE521"/>
  <c r="T521"/>
  <c r="R521"/>
  <c r="P521"/>
  <c r="BI517"/>
  <c r="BH517"/>
  <c r="BG517"/>
  <c r="BE517"/>
  <c r="T517"/>
  <c r="R517"/>
  <c r="P517"/>
  <c r="BI513"/>
  <c r="BH513"/>
  <c r="BG513"/>
  <c r="BE513"/>
  <c r="T513"/>
  <c r="R513"/>
  <c r="P513"/>
  <c r="BI511"/>
  <c r="BH511"/>
  <c r="BG511"/>
  <c r="BE511"/>
  <c r="T511"/>
  <c r="R511"/>
  <c r="P511"/>
  <c r="BI490"/>
  <c r="BH490"/>
  <c r="BG490"/>
  <c r="BE490"/>
  <c r="T490"/>
  <c r="R490"/>
  <c r="P490"/>
  <c r="BI488"/>
  <c r="BH488"/>
  <c r="BG488"/>
  <c r="BE488"/>
  <c r="T488"/>
  <c r="R488"/>
  <c r="P488"/>
  <c r="BI481"/>
  <c r="BH481"/>
  <c r="BG481"/>
  <c r="BE481"/>
  <c r="T481"/>
  <c r="R481"/>
  <c r="P481"/>
  <c r="BI475"/>
  <c r="BH475"/>
  <c r="BG475"/>
  <c r="BE475"/>
  <c r="T475"/>
  <c r="R475"/>
  <c r="P475"/>
  <c r="BI463"/>
  <c r="BH463"/>
  <c r="BG463"/>
  <c r="BE463"/>
  <c r="T463"/>
  <c r="R463"/>
  <c r="P463"/>
  <c r="BI459"/>
  <c r="BH459"/>
  <c r="BG459"/>
  <c r="BE459"/>
  <c r="T459"/>
  <c r="R459"/>
  <c r="P459"/>
  <c r="BI455"/>
  <c r="BH455"/>
  <c r="BG455"/>
  <c r="BE455"/>
  <c r="T455"/>
  <c r="R455"/>
  <c r="P455"/>
  <c r="BI453"/>
  <c r="BH453"/>
  <c r="BG453"/>
  <c r="BE453"/>
  <c r="T453"/>
  <c r="R453"/>
  <c r="P453"/>
  <c r="BI447"/>
  <c r="BH447"/>
  <c r="BG447"/>
  <c r="BE447"/>
  <c r="T447"/>
  <c r="R447"/>
  <c r="P447"/>
  <c r="BI439"/>
  <c r="BH439"/>
  <c r="BG439"/>
  <c r="BE439"/>
  <c r="T439"/>
  <c r="R439"/>
  <c r="P439"/>
  <c r="BI431"/>
  <c r="BH431"/>
  <c r="BG431"/>
  <c r="BE431"/>
  <c r="T431"/>
  <c r="R431"/>
  <c r="P431"/>
  <c r="BI423"/>
  <c r="BH423"/>
  <c r="BG423"/>
  <c r="BE423"/>
  <c r="T423"/>
  <c r="R423"/>
  <c r="P423"/>
  <c r="BI415"/>
  <c r="BH415"/>
  <c r="BG415"/>
  <c r="BE415"/>
  <c r="T415"/>
  <c r="R415"/>
  <c r="P415"/>
  <c r="BI407"/>
  <c r="BH407"/>
  <c r="BG407"/>
  <c r="BE407"/>
  <c r="T407"/>
  <c r="R407"/>
  <c r="P407"/>
  <c r="BI405"/>
  <c r="BH405"/>
  <c r="BG405"/>
  <c r="BE405"/>
  <c r="T405"/>
  <c r="R405"/>
  <c r="P405"/>
  <c r="BI398"/>
  <c r="BH398"/>
  <c r="BG398"/>
  <c r="BE398"/>
  <c r="T398"/>
  <c r="R398"/>
  <c r="P398"/>
  <c r="BI396"/>
  <c r="BH396"/>
  <c r="BG396"/>
  <c r="BE396"/>
  <c r="T396"/>
  <c r="R396"/>
  <c r="P396"/>
  <c r="BI384"/>
  <c r="BH384"/>
  <c r="BG384"/>
  <c r="BE384"/>
  <c r="T384"/>
  <c r="R384"/>
  <c r="P384"/>
  <c r="BI382"/>
  <c r="BH382"/>
  <c r="BG382"/>
  <c r="BE382"/>
  <c r="T382"/>
  <c r="R382"/>
  <c r="P382"/>
  <c r="BI374"/>
  <c r="BH374"/>
  <c r="BG374"/>
  <c r="BE374"/>
  <c r="T374"/>
  <c r="R374"/>
  <c r="P374"/>
  <c r="BI372"/>
  <c r="BH372"/>
  <c r="BG372"/>
  <c r="BE372"/>
  <c r="T372"/>
  <c r="R372"/>
  <c r="P372"/>
  <c r="BI363"/>
  <c r="BH363"/>
  <c r="BG363"/>
  <c r="BE363"/>
  <c r="T363"/>
  <c r="R363"/>
  <c r="P363"/>
  <c r="BI351"/>
  <c r="BH351"/>
  <c r="BG351"/>
  <c r="BE351"/>
  <c r="T351"/>
  <c r="R351"/>
  <c r="P351"/>
  <c r="BI337"/>
  <c r="BH337"/>
  <c r="BG337"/>
  <c r="BE337"/>
  <c r="T337"/>
  <c r="R337"/>
  <c r="P337"/>
  <c r="BI329"/>
  <c r="BH329"/>
  <c r="BG329"/>
  <c r="BE329"/>
  <c r="T329"/>
  <c r="R329"/>
  <c r="P329"/>
  <c r="BI316"/>
  <c r="BH316"/>
  <c r="BG316"/>
  <c r="BE316"/>
  <c r="T316"/>
  <c r="R316"/>
  <c r="P316"/>
  <c r="BI298"/>
  <c r="BH298"/>
  <c r="BG298"/>
  <c r="BE298"/>
  <c r="T298"/>
  <c r="R298"/>
  <c r="P298"/>
  <c r="BI294"/>
  <c r="BH294"/>
  <c r="BG294"/>
  <c r="BE294"/>
  <c r="T294"/>
  <c r="R294"/>
  <c r="P294"/>
  <c r="BI263"/>
  <c r="BH263"/>
  <c r="BG263"/>
  <c r="BE263"/>
  <c r="T263"/>
  <c r="R263"/>
  <c r="P263"/>
  <c r="BI233"/>
  <c r="BH233"/>
  <c r="BG233"/>
  <c r="BE233"/>
  <c r="T233"/>
  <c r="R233"/>
  <c r="P233"/>
  <c r="BI193"/>
  <c r="BH193"/>
  <c r="BG193"/>
  <c r="BE193"/>
  <c r="T193"/>
  <c r="R193"/>
  <c r="P193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7"/>
  <c r="BH167"/>
  <c r="BG167"/>
  <c r="BE167"/>
  <c r="T167"/>
  <c r="R167"/>
  <c r="P167"/>
  <c r="BI158"/>
  <c r="BH158"/>
  <c r="BG158"/>
  <c r="BE158"/>
  <c r="T158"/>
  <c r="R158"/>
  <c r="P158"/>
  <c r="BI153"/>
  <c r="BH153"/>
  <c r="BG153"/>
  <c r="BE153"/>
  <c r="T153"/>
  <c r="R153"/>
  <c r="P153"/>
  <c r="BI144"/>
  <c r="BH144"/>
  <c r="BG144"/>
  <c r="BE144"/>
  <c r="T144"/>
  <c r="R144"/>
  <c r="P144"/>
  <c r="BI135"/>
  <c r="BH135"/>
  <c r="BG135"/>
  <c r="BE135"/>
  <c r="T135"/>
  <c r="R135"/>
  <c r="P135"/>
  <c r="BI126"/>
  <c r="BH126"/>
  <c r="BG126"/>
  <c r="BE126"/>
  <c r="T126"/>
  <c r="R126"/>
  <c r="P126"/>
  <c r="BI122"/>
  <c r="BH122"/>
  <c r="BG122"/>
  <c r="BE122"/>
  <c r="T122"/>
  <c r="R122"/>
  <c r="P122"/>
  <c r="BI105"/>
  <c r="BH105"/>
  <c r="BG105"/>
  <c r="BE105"/>
  <c r="T105"/>
  <c r="R105"/>
  <c r="P105"/>
  <c r="BI100"/>
  <c r="BH100"/>
  <c r="BG100"/>
  <c r="BE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94"/>
  <c r="J17"/>
  <c r="J12"/>
  <c r="J52"/>
  <c r="E7"/>
  <c r="E87"/>
  <c i="1" r="L50"/>
  <c r="AM50"/>
  <c r="AM49"/>
  <c r="L49"/>
  <c r="AM47"/>
  <c r="L47"/>
  <c r="L45"/>
  <c r="L44"/>
  <c i="2" r="J695"/>
  <c r="BK685"/>
  <c r="BK374"/>
  <c i="3" r="J116"/>
  <c r="J246"/>
  <c r="J185"/>
  <c i="2" r="J742"/>
  <c r="J382"/>
  <c r="J909"/>
  <c r="BK384"/>
  <c r="J815"/>
  <c r="BK817"/>
  <c r="J475"/>
  <c i="4" r="BK256"/>
  <c r="BK163"/>
  <c r="J271"/>
  <c r="BK221"/>
  <c r="BK158"/>
  <c i="5" r="J97"/>
  <c r="BK163"/>
  <c r="BK93"/>
  <c i="6" r="J165"/>
  <c r="J157"/>
  <c r="J136"/>
  <c i="7" r="J165"/>
  <c r="J140"/>
  <c i="8" r="BK155"/>
  <c r="BK146"/>
  <c r="J114"/>
  <c i="9" r="J102"/>
  <c r="J95"/>
  <c i="2" r="BK769"/>
  <c r="J758"/>
  <c r="J867"/>
  <c r="BK790"/>
  <c r="BK407"/>
  <c i="3" r="J125"/>
  <c r="BK161"/>
  <c r="BK109"/>
  <c i="4" r="BK216"/>
  <c r="BK300"/>
  <c r="BK193"/>
  <c r="BK211"/>
  <c r="J95"/>
  <c i="5" r="J136"/>
  <c r="BK97"/>
  <c i="6" r="J155"/>
  <c r="BK117"/>
  <c i="7" r="J163"/>
  <c r="BK151"/>
  <c i="8" r="J124"/>
  <c r="BK132"/>
  <c i="2" r="BK794"/>
  <c r="BK753"/>
  <c r="BK788"/>
  <c r="BK677"/>
  <c r="BK758"/>
  <c r="J950"/>
  <c i="3" r="BK167"/>
  <c r="BK252"/>
  <c r="J151"/>
  <c i="4" r="BK174"/>
  <c i="5" r="J117"/>
  <c r="J132"/>
  <c i="6" r="J110"/>
  <c r="J161"/>
  <c r="J128"/>
  <c r="BK120"/>
  <c i="7" r="BK91"/>
  <c r="J99"/>
  <c i="8" r="J95"/>
  <c r="J117"/>
  <c r="BK99"/>
  <c i="9" r="J99"/>
  <c r="J89"/>
  <c i="10" r="BK88"/>
  <c i="2" r="J513"/>
  <c r="BK511"/>
  <c i="3" r="J95"/>
  <c i="4" r="J243"/>
  <c r="J131"/>
  <c r="BK294"/>
  <c r="BK188"/>
  <c r="BK271"/>
  <c r="J136"/>
  <c i="5" r="BK124"/>
  <c r="BK126"/>
  <c r="J91"/>
  <c i="6" r="J144"/>
  <c r="J112"/>
  <c i="7" r="J159"/>
  <c r="BK155"/>
  <c r="J130"/>
  <c i="8" r="J99"/>
  <c r="BK157"/>
  <c r="J159"/>
  <c r="J103"/>
  <c i="9" r="J106"/>
  <c r="BK94"/>
  <c i="2" r="J180"/>
  <c r="J122"/>
  <c r="J407"/>
  <c i="3" r="BK238"/>
  <c r="J211"/>
  <c i="4" r="J310"/>
  <c r="BK277"/>
  <c r="BK136"/>
  <c i="5" r="BK138"/>
  <c i="6" r="BK93"/>
  <c r="BK146"/>
  <c r="BK88"/>
  <c i="7" r="J157"/>
  <c r="BK95"/>
  <c i="8" r="BK110"/>
  <c r="J130"/>
  <c i="9" r="J96"/>
  <c r="BK95"/>
  <c i="2" r="J459"/>
  <c r="BK932"/>
  <c r="BK870"/>
  <c r="BK646"/>
  <c r="J455"/>
  <c r="BK908"/>
  <c r="J727"/>
  <c r="BK105"/>
  <c r="BK945"/>
  <c i="4" r="J236"/>
  <c i="2" r="J316"/>
  <c r="BK294"/>
  <c r="BK720"/>
  <c r="J398"/>
  <c i="3" r="J235"/>
  <c r="BK183"/>
  <c i="4" r="BK310"/>
  <c r="BK172"/>
  <c r="J233"/>
  <c r="J163"/>
  <c r="BK236"/>
  <c i="2" r="J547"/>
  <c r="BK329"/>
  <c r="BK727"/>
  <c r="J894"/>
  <c r="BK742"/>
  <c i="3" r="BK206"/>
  <c r="BK230"/>
  <c i="2" r="BK874"/>
  <c r="J817"/>
  <c i="3" r="BK130"/>
  <c i="2" r="BK695"/>
  <c r="J384"/>
  <c r="BK431"/>
  <c i="3" r="BK187"/>
  <c i="4" r="BK302"/>
  <c r="J302"/>
  <c r="BK274"/>
  <c r="J226"/>
  <c i="5" r="BK108"/>
  <c r="J144"/>
  <c r="BK136"/>
  <c r="J122"/>
  <c i="6" r="BK159"/>
  <c r="BK97"/>
  <c i="7" r="J95"/>
  <c r="BK165"/>
  <c r="J118"/>
  <c i="8" r="J108"/>
  <c r="BK161"/>
  <c i="9" r="J111"/>
  <c i="2" r="J911"/>
  <c r="BK263"/>
  <c r="J689"/>
  <c r="J939"/>
  <c r="BK671"/>
  <c i="3" r="BK264"/>
  <c r="BK157"/>
  <c r="BK233"/>
  <c i="4" r="BK306"/>
  <c r="J304"/>
  <c r="J152"/>
  <c r="J230"/>
  <c r="J145"/>
  <c i="5" r="BK161"/>
  <c r="J120"/>
  <c i="6" r="BK128"/>
  <c r="J93"/>
  <c i="7" r="BK161"/>
  <c r="BK153"/>
  <c r="J88"/>
  <c i="8" r="J151"/>
  <c r="BK126"/>
  <c i="9" r="BK115"/>
  <c i="2" r="J374"/>
  <c r="J396"/>
  <c r="J936"/>
  <c r="BK180"/>
  <c r="BK905"/>
  <c r="BK135"/>
  <c i="3" r="J260"/>
  <c r="BK255"/>
  <c r="J106"/>
  <c i="4" r="J262"/>
  <c r="J208"/>
  <c r="J99"/>
  <c i="5" r="J138"/>
  <c r="J88"/>
  <c i="6" r="J146"/>
  <c r="J153"/>
  <c i="7" r="BK128"/>
  <c r="BK146"/>
  <c r="J106"/>
  <c i="8" r="BK112"/>
  <c r="J155"/>
  <c r="BK108"/>
  <c i="9" r="J91"/>
  <c i="10" r="BK90"/>
  <c i="2" r="J885"/>
  <c r="J126"/>
  <c r="J351"/>
  <c i="3" r="J145"/>
  <c i="4" r="J247"/>
  <c r="BK304"/>
  <c r="J148"/>
  <c r="J221"/>
  <c r="BK239"/>
  <c i="5" r="BK153"/>
  <c r="J159"/>
  <c r="BK151"/>
  <c r="J126"/>
  <c i="6" r="BK124"/>
  <c r="J134"/>
  <c r="J118"/>
  <c i="7" r="J120"/>
  <c r="BK134"/>
  <c r="BK99"/>
  <c i="8" r="J165"/>
  <c r="J161"/>
  <c r="BK144"/>
  <c i="9" r="J94"/>
  <c r="J105"/>
  <c r="J87"/>
  <c i="2" r="BK702"/>
  <c r="J646"/>
  <c i="3" r="J119"/>
  <c r="J127"/>
  <c i="4" r="J252"/>
  <c r="BK152"/>
  <c r="BK124"/>
  <c i="5" r="BK146"/>
  <c r="BK118"/>
  <c i="6" r="J108"/>
  <c r="BK101"/>
  <c i="7" r="J122"/>
  <c i="8" r="J97"/>
  <c r="BK153"/>
  <c r="J146"/>
  <c i="9" r="BK114"/>
  <c i="10" r="J88"/>
  <c i="2" r="J912"/>
  <c r="BK667"/>
  <c r="BK233"/>
  <c r="BK827"/>
  <c r="BK167"/>
  <c r="J875"/>
  <c r="BK517"/>
  <c r="J298"/>
  <c r="J517"/>
  <c r="BK351"/>
  <c i="4" r="BK182"/>
  <c i="2" r="BK815"/>
  <c r="BK439"/>
  <c r="J481"/>
  <c r="J463"/>
  <c i="3" r="BK246"/>
  <c r="J243"/>
  <c r="J100"/>
  <c i="4" r="BK252"/>
  <c r="J291"/>
  <c r="J266"/>
  <c r="BK108"/>
  <c i="2" r="J533"/>
  <c r="BK712"/>
  <c r="J135"/>
  <c r="BK547"/>
  <c i="3" r="BK125"/>
  <c r="BK151"/>
  <c r="J225"/>
  <c i="2" r="BK674"/>
  <c r="J827"/>
  <c r="J184"/>
  <c r="J778"/>
  <c r="BK423"/>
  <c i="3" r="J206"/>
  <c i="4" r="BK309"/>
  <c r="BK297"/>
  <c r="J182"/>
  <c r="BK279"/>
  <c r="BK226"/>
  <c i="5" r="J151"/>
  <c r="J110"/>
  <c i="6" r="BK114"/>
  <c r="BK103"/>
  <c r="J114"/>
  <c i="7" r="J93"/>
  <c r="J138"/>
  <c i="8" r="BK97"/>
  <c r="J101"/>
  <c r="J128"/>
  <c i="9" r="J114"/>
  <c i="10" r="J85"/>
  <c i="2" r="J874"/>
  <c r="BK372"/>
  <c r="BK490"/>
  <c r="J794"/>
  <c r="J879"/>
  <c r="BK184"/>
  <c i="3" r="BK174"/>
  <c r="J161"/>
  <c i="4" r="BK307"/>
  <c r="J193"/>
  <c r="J202"/>
  <c r="BK213"/>
  <c r="J250"/>
  <c i="5" r="BK101"/>
  <c i="6" r="BK142"/>
  <c r="BK122"/>
  <c r="J122"/>
  <c i="7" r="J142"/>
  <c r="J101"/>
  <c i="8" r="J142"/>
  <c r="J132"/>
  <c r="BK117"/>
  <c i="2" r="J821"/>
  <c r="BK453"/>
  <c r="J640"/>
  <c r="J488"/>
  <c r="BK734"/>
  <c r="BK488"/>
  <c i="3" r="BK127"/>
  <c r="J164"/>
  <c i="4" r="J197"/>
  <c r="BK114"/>
  <c i="5" r="J161"/>
  <c r="BK149"/>
  <c r="BK134"/>
  <c i="6" r="J159"/>
  <c r="BK118"/>
  <c i="7" r="BK114"/>
  <c r="BK140"/>
  <c i="8" r="BK166"/>
  <c r="J149"/>
  <c r="BK103"/>
  <c i="9" r="J109"/>
  <c i="8" r="BK151"/>
  <c r="J112"/>
  <c i="9" r="J103"/>
  <c r="J107"/>
  <c i="10" r="BK85"/>
  <c i="2" r="BK100"/>
  <c r="J669"/>
  <c i="3" r="J230"/>
  <c i="4" r="J279"/>
  <c r="BK112"/>
  <c r="BK284"/>
  <c r="BK195"/>
  <c i="5" r="BK142"/>
  <c i="6" r="BK134"/>
  <c r="BK132"/>
  <c i="7" r="BK120"/>
  <c r="BK138"/>
  <c i="8" r="BK122"/>
  <c i="9" r="J110"/>
  <c r="BK106"/>
  <c i="2" r="BK936"/>
  <c i="3" r="BK228"/>
  <c r="J264"/>
  <c r="BK213"/>
  <c r="J109"/>
  <c i="4" r="BK250"/>
  <c r="J211"/>
  <c r="BK230"/>
  <c i="2" r="BK916"/>
  <c r="BK875"/>
  <c r="J720"/>
  <c r="J763"/>
  <c r="BK475"/>
  <c i="3" r="J255"/>
  <c r="J238"/>
  <c r="J215"/>
  <c i="2" r="BK824"/>
  <c r="J945"/>
  <c r="J176"/>
  <c r="BK805"/>
  <c r="J100"/>
  <c r="J734"/>
  <c r="BK337"/>
  <c i="3" r="BK116"/>
  <c i="4" r="BK247"/>
  <c r="BK233"/>
  <c r="J112"/>
  <c r="BK170"/>
  <c r="BK235"/>
  <c i="5" r="BK159"/>
  <c r="BK88"/>
  <c i="6" r="J151"/>
  <c i="7" r="BK166"/>
  <c r="BK88"/>
  <c r="BK124"/>
  <c i="8" r="BK163"/>
  <c r="BK149"/>
  <c i="9" r="J100"/>
  <c r="J104"/>
  <c r="J93"/>
  <c i="2" r="J934"/>
  <c r="BK521"/>
  <c r="J853"/>
  <c r="J908"/>
  <c i="3" r="BK235"/>
  <c r="BK221"/>
  <c i="4" r="BK121"/>
  <c r="BK208"/>
  <c r="BK223"/>
  <c r="BK205"/>
  <c r="J223"/>
  <c i="5" r="BK155"/>
  <c r="J103"/>
  <c i="6" r="J95"/>
  <c r="J99"/>
  <c i="7" r="J161"/>
  <c r="J136"/>
  <c i="8" r="J138"/>
  <c r="J120"/>
  <c i="9" r="BK91"/>
  <c i="2" r="BK785"/>
  <c r="BK459"/>
  <c r="BK680"/>
  <c r="J840"/>
  <c r="BK122"/>
  <c r="J415"/>
  <c i="3" r="J157"/>
  <c r="BK164"/>
  <c r="BK194"/>
  <c i="4" r="J300"/>
  <c i="5" r="BK157"/>
  <c r="J114"/>
  <c r="BK95"/>
  <c i="6" r="BK112"/>
  <c r="J106"/>
  <c i="7" r="J126"/>
  <c r="J132"/>
  <c r="J97"/>
  <c i="8" r="BK138"/>
  <c r="BK130"/>
  <c i="9" r="BK113"/>
  <c r="BK105"/>
  <c i="2" r="BK640"/>
  <c r="J233"/>
  <c r="BK415"/>
  <c r="BK912"/>
  <c i="4" r="J299"/>
  <c r="BK131"/>
  <c r="J195"/>
  <c r="BK138"/>
  <c r="J264"/>
  <c i="5" r="BK165"/>
  <c r="J149"/>
  <c r="J140"/>
  <c r="BK117"/>
  <c i="6" r="J88"/>
  <c r="BK95"/>
  <c r="J103"/>
  <c i="7" r="J149"/>
  <c r="BK130"/>
  <c r="BK93"/>
  <c i="8" r="J140"/>
  <c r="BK140"/>
  <c r="J106"/>
  <c i="9" r="BK104"/>
  <c r="BK101"/>
  <c r="J101"/>
  <c i="2" r="J919"/>
  <c r="J882"/>
  <c i="3" r="J187"/>
  <c r="J228"/>
  <c i="4" r="J213"/>
  <c r="J188"/>
  <c r="BK197"/>
  <c i="5" r="J142"/>
  <c r="J124"/>
  <c i="6" r="BK165"/>
  <c r="J101"/>
  <c i="7" r="BK112"/>
  <c r="BK103"/>
  <c i="8" r="BK136"/>
  <c r="J118"/>
  <c i="9" r="BK112"/>
  <c i="2" r="BK564"/>
  <c r="BK808"/>
  <c r="BK382"/>
  <c r="J263"/>
  <c r="J956"/>
  <c r="J667"/>
  <c r="BK158"/>
  <c r="BK669"/>
  <c r="BK909"/>
  <c r="BK689"/>
  <c i="4" r="J309"/>
  <c i="2" r="J680"/>
  <c r="BK572"/>
  <c r="BK776"/>
  <c r="J439"/>
  <c i="3" r="BK171"/>
  <c r="J136"/>
  <c i="4" r="J307"/>
  <c r="J235"/>
  <c r="J155"/>
  <c i="2" r="BK705"/>
  <c r="BK590"/>
  <c r="J749"/>
  <c r="BK481"/>
  <c r="J363"/>
  <c i="3" r="J233"/>
  <c r="J194"/>
  <c i="2" r="J932"/>
  <c r="J805"/>
  <c i="3" r="BK260"/>
  <c i="2" r="BK882"/>
  <c r="J511"/>
  <c i="3" r="BK100"/>
  <c i="4" r="BK95"/>
  <c r="BK140"/>
  <c r="BK269"/>
  <c r="BK202"/>
  <c r="J218"/>
  <c i="5" r="BK91"/>
  <c r="J128"/>
  <c r="BK128"/>
  <c i="6" r="BK110"/>
  <c r="BK151"/>
  <c i="7" r="J155"/>
  <c r="J151"/>
  <c r="J110"/>
  <c i="8" r="J153"/>
  <c r="BK106"/>
  <c i="9" r="J108"/>
  <c i="2" r="BK533"/>
  <c r="BK879"/>
  <c r="BK867"/>
  <c r="J431"/>
  <c r="BK698"/>
  <c i="3" r="J252"/>
  <c r="BK122"/>
  <c r="BK202"/>
  <c i="4" r="BK145"/>
  <c r="J301"/>
  <c r="BK243"/>
  <c r="BK142"/>
  <c i="5" r="J118"/>
  <c r="BK110"/>
  <c i="6" r="J91"/>
  <c r="BK108"/>
  <c r="BK99"/>
  <c i="7" r="BK126"/>
  <c r="J108"/>
  <c i="8" r="J157"/>
  <c r="BK142"/>
  <c i="2" r="J521"/>
  <c r="BK398"/>
  <c r="J372"/>
  <c r="BK821"/>
  <c r="J144"/>
  <c r="BK763"/>
  <c r="J158"/>
  <c r="J590"/>
  <c i="3" r="BK136"/>
  <c i="4" r="J284"/>
  <c r="J237"/>
  <c i="5" r="J99"/>
  <c r="J130"/>
  <c r="BK130"/>
  <c i="6" r="J126"/>
  <c r="BK106"/>
  <c i="7" r="BK142"/>
  <c r="J134"/>
  <c i="8" r="BK118"/>
  <c r="BK134"/>
  <c r="BK124"/>
  <c i="9" r="BK109"/>
  <c r="BK110"/>
  <c i="2" r="BK193"/>
  <c r="J961"/>
  <c r="BK298"/>
  <c i="4" r="BK264"/>
  <c r="BK299"/>
  <c r="BK237"/>
  <c r="J280"/>
  <c r="J186"/>
  <c i="5" r="J153"/>
  <c r="BK120"/>
  <c r="J134"/>
  <c i="6" r="J117"/>
  <c r="J142"/>
  <c r="BK149"/>
  <c i="7" r="BK157"/>
  <c r="BK110"/>
  <c r="J128"/>
  <c r="BK117"/>
  <c i="8" r="J122"/>
  <c r="BK88"/>
  <c r="BK120"/>
  <c i="9" r="J112"/>
  <c i="10" r="J90"/>
  <c i="2" r="BK126"/>
  <c r="J776"/>
  <c i="3" r="BK95"/>
  <c r="BK155"/>
  <c i="4" r="BK148"/>
  <c r="BK218"/>
  <c i="5" r="J157"/>
  <c r="J108"/>
  <c i="6" r="J166"/>
  <c r="BK161"/>
  <c r="J132"/>
  <c i="7" r="J153"/>
  <c r="J144"/>
  <c r="J117"/>
  <c i="8" r="BK101"/>
  <c r="J136"/>
  <c i="9" r="BK100"/>
  <c i="2" r="BK316"/>
  <c r="J802"/>
  <c r="BK749"/>
  <c r="J674"/>
  <c r="J572"/>
  <c r="J490"/>
  <c r="J685"/>
  <c r="BK798"/>
  <c r="BK950"/>
  <c r="J193"/>
  <c r="BK396"/>
  <c r="BK853"/>
  <c r="BK513"/>
  <c i="3" r="J130"/>
  <c r="J202"/>
  <c r="J221"/>
  <c i="4" r="BK280"/>
  <c r="BK103"/>
  <c r="J172"/>
  <c r="BK287"/>
  <c r="J108"/>
  <c i="1" r="AS54"/>
  <c i="2" r="BK633"/>
  <c i="3" r="BK103"/>
  <c r="BK240"/>
  <c i="2" r="BK691"/>
  <c r="J753"/>
  <c i="3" r="J122"/>
  <c i="2" r="J691"/>
  <c r="BK900"/>
  <c r="J702"/>
  <c r="J564"/>
  <c i="4" r="J297"/>
  <c r="J158"/>
  <c r="J178"/>
  <c i="5" r="BK106"/>
  <c r="J101"/>
  <c i="6" r="BK91"/>
  <c r="BK130"/>
  <c i="7" r="BK108"/>
  <c r="BK159"/>
  <c r="BK97"/>
  <c i="8" r="BK165"/>
  <c r="J88"/>
  <c r="J144"/>
  <c i="9" r="BK96"/>
  <c r="BK103"/>
  <c i="2" r="J167"/>
  <c r="J105"/>
  <c r="J870"/>
  <c r="BK961"/>
  <c r="J899"/>
  <c i="3" r="J269"/>
  <c i="2" r="J785"/>
  <c i="3" r="J171"/>
  <c r="BK218"/>
  <c r="J103"/>
  <c i="4" r="J103"/>
  <c r="BK289"/>
  <c i="5" r="J166"/>
  <c r="J163"/>
  <c r="BK112"/>
  <c i="6" r="BK126"/>
  <c r="J130"/>
  <c i="7" r="BK101"/>
  <c r="J166"/>
  <c r="BK118"/>
  <c i="8" r="BK95"/>
  <c i="9" r="J115"/>
  <c r="BK87"/>
  <c i="2" r="J811"/>
  <c r="J788"/>
  <c r="J895"/>
  <c i="3" r="BK181"/>
  <c i="4" r="BK301"/>
  <c r="BK262"/>
  <c r="J174"/>
  <c r="BK266"/>
  <c r="J239"/>
  <c i="5" r="J95"/>
  <c r="J165"/>
  <c r="BK99"/>
  <c r="BK140"/>
  <c i="6" r="BK138"/>
  <c r="BK153"/>
  <c r="J97"/>
  <c i="7" r="J103"/>
  <c r="J124"/>
  <c r="BK122"/>
  <c r="J114"/>
  <c i="8" r="J91"/>
  <c r="J134"/>
  <c i="9" r="BK99"/>
  <c r="BK108"/>
  <c i="2" r="BK447"/>
  <c r="J698"/>
  <c i="3" r="BK243"/>
  <c r="J167"/>
  <c r="BK140"/>
  <c i="4" r="J216"/>
  <c r="J121"/>
  <c i="5" r="BK103"/>
  <c i="6" r="J163"/>
  <c r="BK140"/>
  <c r="J138"/>
  <c i="7" r="BK106"/>
  <c r="BK149"/>
  <c i="8" r="J166"/>
  <c r="BK128"/>
  <c r="BK91"/>
  <c i="9" r="BK102"/>
  <c i="2" r="BK778"/>
  <c r="J329"/>
  <c r="BK802"/>
  <c r="BK144"/>
  <c r="BK956"/>
  <c r="BK455"/>
  <c r="J905"/>
  <c r="BK919"/>
  <c r="BK840"/>
  <c r="J769"/>
  <c r="BK176"/>
  <c i="3" r="BK119"/>
  <c r="J112"/>
  <c r="BK215"/>
  <c i="4" r="J160"/>
  <c r="J287"/>
  <c r="J124"/>
  <c r="J142"/>
  <c i="2" r="J405"/>
  <c r="J337"/>
  <c r="J808"/>
  <c r="J172"/>
  <c r="J153"/>
  <c i="3" r="J183"/>
  <c r="J249"/>
  <c r="BK211"/>
  <c i="2" r="BK363"/>
  <c r="BK153"/>
  <c r="J712"/>
  <c i="3" r="BK145"/>
  <c i="2" r="BK172"/>
  <c r="J671"/>
  <c r="BK934"/>
  <c i="3" r="BK112"/>
  <c r="BK185"/>
  <c i="4" r="J190"/>
  <c r="J138"/>
  <c r="BK186"/>
  <c i="5" r="BK166"/>
  <c r="J155"/>
  <c i="6" r="BK155"/>
  <c r="BK144"/>
  <c i="7" r="J91"/>
  <c r="J146"/>
  <c i="8" r="J163"/>
  <c r="J110"/>
  <c r="J126"/>
  <c i="9" r="J113"/>
  <c r="BK93"/>
  <c i="2" r="J916"/>
  <c r="BK930"/>
  <c r="J904"/>
  <c i="3" r="BK249"/>
  <c r="J155"/>
  <c r="BK225"/>
  <c r="J218"/>
  <c i="4" r="BK291"/>
  <c r="J170"/>
  <c r="BK99"/>
  <c r="J140"/>
  <c i="5" r="J106"/>
  <c r="BK132"/>
  <c i="6" r="BK166"/>
  <c r="J149"/>
  <c i="7" r="J112"/>
  <c i="8" r="BK114"/>
  <c r="J93"/>
  <c i="2" r="BK904"/>
  <c r="BK899"/>
  <c r="J705"/>
  <c r="J633"/>
  <c r="J294"/>
  <c r="J423"/>
  <c r="BK939"/>
  <c r="BK463"/>
  <c i="3" r="J240"/>
  <c r="J140"/>
  <c i="4" r="J294"/>
  <c r="J114"/>
  <c r="J269"/>
  <c i="5" r="BK122"/>
  <c r="J146"/>
  <c r="J112"/>
  <c i="6" r="BK157"/>
  <c r="J120"/>
  <c i="7" r="BK163"/>
  <c r="BK136"/>
  <c i="8" r="BK159"/>
  <c r="BK93"/>
  <c i="9" r="BK89"/>
  <c r="BK107"/>
  <c i="2" r="J922"/>
  <c r="J798"/>
  <c i="3" r="BK106"/>
  <c i="4" r="BK190"/>
  <c r="J289"/>
  <c r="BK160"/>
  <c r="J274"/>
  <c r="J205"/>
  <c i="5" r="J93"/>
  <c r="BK144"/>
  <c r="BK114"/>
  <c i="6" r="BK136"/>
  <c r="BK163"/>
  <c r="J124"/>
  <c r="J140"/>
  <c i="7" r="BK144"/>
  <c r="BK132"/>
  <c i="9" r="BK111"/>
  <c i="2" r="J453"/>
  <c r="J677"/>
  <c r="BK911"/>
  <c r="J790"/>
  <c r="J900"/>
  <c r="J824"/>
  <c r="J447"/>
  <c r="BK894"/>
  <c r="BK405"/>
  <c r="BK811"/>
  <c r="BK922"/>
  <c r="BK885"/>
  <c r="BK895"/>
  <c r="J930"/>
  <c i="3" r="J181"/>
  <c r="BK269"/>
  <c r="J213"/>
  <c r="J174"/>
  <c i="4" r="J306"/>
  <c r="BK178"/>
  <c r="BK155"/>
  <c r="J277"/>
  <c r="J256"/>
  <c i="2" l="1" r="R104"/>
  <c r="R632"/>
  <c r="P666"/>
  <c r="R679"/>
  <c r="P697"/>
  <c r="T704"/>
  <c r="T768"/>
  <c r="R826"/>
  <c r="P869"/>
  <c r="R907"/>
  <c r="P938"/>
  <c r="P921"/>
  <c i="3" r="P170"/>
  <c r="R201"/>
  <c r="P224"/>
  <c i="4" r="T94"/>
  <c r="R135"/>
  <c r="BK151"/>
  <c r="J151"/>
  <c r="J67"/>
  <c r="R151"/>
  <c r="P157"/>
  <c r="T157"/>
  <c r="R162"/>
  <c r="BK276"/>
  <c r="J276"/>
  <c r="J71"/>
  <c r="R296"/>
  <c i="6" r="P116"/>
  <c i="7" r="R90"/>
  <c r="T105"/>
  <c r="P105"/>
  <c r="BK148"/>
  <c r="J148"/>
  <c r="J65"/>
  <c i="8" r="P90"/>
  <c r="T116"/>
  <c i="3" r="R139"/>
  <c r="T150"/>
  <c r="BK210"/>
  <c r="J210"/>
  <c r="J68"/>
  <c r="T224"/>
  <c i="4" r="P135"/>
  <c r="P207"/>
  <c r="T276"/>
  <c i="6" r="R116"/>
  <c i="7" r="R148"/>
  <c i="8" r="R116"/>
  <c i="3" r="R170"/>
  <c r="P210"/>
  <c r="T254"/>
  <c i="4" r="P94"/>
  <c r="BK135"/>
  <c r="J135"/>
  <c r="J64"/>
  <c r="P151"/>
  <c r="BK157"/>
  <c r="J157"/>
  <c r="J68"/>
  <c r="P162"/>
  <c i="5" r="BK116"/>
  <c r="J116"/>
  <c r="J64"/>
  <c r="R148"/>
  <c i="6" r="BK105"/>
  <c r="J105"/>
  <c r="J63"/>
  <c r="T105"/>
  <c i="7" r="BK90"/>
  <c r="J90"/>
  <c r="J62"/>
  <c r="T148"/>
  <c i="8" r="P116"/>
  <c r="BK105"/>
  <c r="J105"/>
  <c r="J63"/>
  <c r="T148"/>
  <c i="5" r="BK90"/>
  <c r="J90"/>
  <c r="J62"/>
  <c r="P116"/>
  <c r="T148"/>
  <c i="6" r="R90"/>
  <c r="R148"/>
  <c i="2" r="T104"/>
  <c r="BK666"/>
  <c r="J666"/>
  <c r="J64"/>
  <c r="T666"/>
  <c r="BK704"/>
  <c r="J704"/>
  <c r="J68"/>
  <c r="R768"/>
  <c r="P826"/>
  <c r="R869"/>
  <c r="P907"/>
  <c r="R938"/>
  <c r="R921"/>
  <c i="3" r="BK170"/>
  <c r="J170"/>
  <c r="J66"/>
  <c r="T201"/>
  <c r="R224"/>
  <c i="4" r="BK107"/>
  <c r="J107"/>
  <c r="J63"/>
  <c r="T135"/>
  <c r="BK162"/>
  <c r="T162"/>
  <c r="P276"/>
  <c r="T296"/>
  <c i="6" r="T116"/>
  <c i="7" r="T116"/>
  <c i="8" r="BK116"/>
  <c r="J116"/>
  <c r="J64"/>
  <c i="3" r="P139"/>
  <c r="P150"/>
  <c r="BK201"/>
  <c r="J201"/>
  <c r="J67"/>
  <c r="T210"/>
  <c r="R254"/>
  <c i="4" r="R94"/>
  <c r="R107"/>
  <c r="T207"/>
  <c r="P296"/>
  <c i="5" r="T90"/>
  <c r="T105"/>
  <c r="BK148"/>
  <c r="J148"/>
  <c r="J65"/>
  <c i="6" r="T90"/>
  <c r="BK148"/>
  <c r="J148"/>
  <c r="J65"/>
  <c i="8" r="T105"/>
  <c i="2" r="BK632"/>
  <c r="J632"/>
  <c r="J63"/>
  <c r="BK679"/>
  <c r="J679"/>
  <c r="J66"/>
  <c r="R704"/>
  <c r="BK826"/>
  <c r="J826"/>
  <c r="J73"/>
  <c r="T826"/>
  <c r="BK907"/>
  <c r="J907"/>
  <c r="J75"/>
  <c r="BK938"/>
  <c r="BK921"/>
  <c r="J921"/>
  <c r="J76"/>
  <c i="3" r="BK139"/>
  <c r="J139"/>
  <c r="J64"/>
  <c r="T170"/>
  <c r="BK254"/>
  <c r="J254"/>
  <c r="J72"/>
  <c i="4" r="P107"/>
  <c r="T151"/>
  <c r="R157"/>
  <c i="5" r="BK105"/>
  <c r="J105"/>
  <c r="J63"/>
  <c r="P148"/>
  <c i="6" r="R105"/>
  <c r="P148"/>
  <c i="7" r="R116"/>
  <c i="8" r="BK90"/>
  <c r="J90"/>
  <c r="J62"/>
  <c r="R90"/>
  <c r="R148"/>
  <c i="9" r="R86"/>
  <c i="2" r="BK104"/>
  <c r="T632"/>
  <c r="P679"/>
  <c r="BK697"/>
  <c r="J697"/>
  <c r="J67"/>
  <c r="T697"/>
  <c r="P768"/>
  <c r="P810"/>
  <c r="T810"/>
  <c r="T869"/>
  <c r="T907"/>
  <c r="T938"/>
  <c r="T921"/>
  <c i="3" r="R150"/>
  <c r="BK224"/>
  <c i="4" r="BK207"/>
  <c r="J207"/>
  <c r="J70"/>
  <c r="R276"/>
  <c i="5" r="R116"/>
  <c i="7" r="P90"/>
  <c r="P148"/>
  <c i="9" r="P90"/>
  <c i="8" r="T90"/>
  <c r="T86"/>
  <c r="T85"/>
  <c r="P148"/>
  <c i="9" r="R98"/>
  <c r="R97"/>
  <c r="BK90"/>
  <c r="J90"/>
  <c r="J62"/>
  <c i="5" r="P90"/>
  <c r="P105"/>
  <c r="T116"/>
  <c i="6" r="BK116"/>
  <c r="J116"/>
  <c r="J64"/>
  <c i="7" r="P116"/>
  <c i="8" r="P105"/>
  <c r="BK148"/>
  <c r="J148"/>
  <c r="J65"/>
  <c i="9" r="P86"/>
  <c r="P85"/>
  <c r="T86"/>
  <c i="6" r="P90"/>
  <c r="P86"/>
  <c r="P85"/>
  <c i="1" r="AU59"/>
  <c i="6" r="P105"/>
  <c r="T148"/>
  <c i="7" r="BK116"/>
  <c r="J116"/>
  <c r="J64"/>
  <c i="9" r="T98"/>
  <c r="T97"/>
  <c i="10" r="BK87"/>
  <c r="J87"/>
  <c r="J62"/>
  <c i="7" r="BK105"/>
  <c r="J105"/>
  <c r="J63"/>
  <c i="9" r="BK86"/>
  <c r="J86"/>
  <c r="J61"/>
  <c r="R90"/>
  <c r="BK98"/>
  <c r="J98"/>
  <c r="J64"/>
  <c i="10" r="R87"/>
  <c r="R83"/>
  <c r="R82"/>
  <c i="9" r="P98"/>
  <c r="P97"/>
  <c i="10" r="P87"/>
  <c r="P83"/>
  <c r="P82"/>
  <c i="1" r="AU63"/>
  <c i="2" r="P104"/>
  <c r="P632"/>
  <c r="R666"/>
  <c r="T679"/>
  <c r="T676"/>
  <c r="R697"/>
  <c r="P704"/>
  <c r="BK768"/>
  <c r="J768"/>
  <c r="J71"/>
  <c r="BK810"/>
  <c r="J810"/>
  <c r="J72"/>
  <c r="R810"/>
  <c r="BK869"/>
  <c r="J869"/>
  <c r="J74"/>
  <c i="3" r="T139"/>
  <c r="T93"/>
  <c r="BK150"/>
  <c r="J150"/>
  <c r="J65"/>
  <c r="P201"/>
  <c r="R210"/>
  <c r="P254"/>
  <c i="4" r="BK94"/>
  <c r="J94"/>
  <c r="J61"/>
  <c r="T107"/>
  <c r="R207"/>
  <c r="BK296"/>
  <c r="J296"/>
  <c r="J72"/>
  <c i="5" r="R90"/>
  <c r="R86"/>
  <c r="R85"/>
  <c r="R105"/>
  <c i="6" r="BK90"/>
  <c r="J90"/>
  <c r="J62"/>
  <c i="7" r="T90"/>
  <c r="T86"/>
  <c r="T85"/>
  <c r="R105"/>
  <c i="8" r="R105"/>
  <c i="9" r="T90"/>
  <c r="T85"/>
  <c r="T84"/>
  <c i="10" r="T87"/>
  <c r="T83"/>
  <c r="T82"/>
  <c i="7" r="BK87"/>
  <c r="J87"/>
  <c r="J61"/>
  <c i="3" r="BK135"/>
  <c r="J135"/>
  <c r="J63"/>
  <c i="4" r="BK102"/>
  <c r="J102"/>
  <c r="J62"/>
  <c i="6" r="BK87"/>
  <c r="BK86"/>
  <c r="BK85"/>
  <c r="J85"/>
  <c r="J59"/>
  <c i="2" r="BK762"/>
  <c r="J762"/>
  <c r="J69"/>
  <c i="4" r="BK147"/>
  <c r="J147"/>
  <c r="J65"/>
  <c i="2" r="BK99"/>
  <c r="J99"/>
  <c r="J61"/>
  <c i="3" r="BK129"/>
  <c r="J129"/>
  <c r="J62"/>
  <c r="BK220"/>
  <c r="J220"/>
  <c r="J69"/>
  <c i="10" r="BK84"/>
  <c r="J84"/>
  <c r="J61"/>
  <c i="5" r="BK87"/>
  <c r="J87"/>
  <c r="J61"/>
  <c i="8" r="BK87"/>
  <c r="BK86"/>
  <c r="BK85"/>
  <c r="J85"/>
  <c i="9" r="BK85"/>
  <c r="BK97"/>
  <c r="J97"/>
  <c r="J63"/>
  <c i="10" r="BF88"/>
  <c r="J76"/>
  <c r="F79"/>
  <c r="E48"/>
  <c r="BF90"/>
  <c r="BF85"/>
  <c i="9" r="J52"/>
  <c i="8" r="J86"/>
  <c r="J60"/>
  <c i="9" r="F55"/>
  <c r="BF87"/>
  <c r="BF93"/>
  <c r="BF96"/>
  <c r="BF100"/>
  <c r="BF101"/>
  <c r="BF94"/>
  <c r="BF99"/>
  <c r="E74"/>
  <c r="BF103"/>
  <c r="BF105"/>
  <c r="BF91"/>
  <c r="BF108"/>
  <c r="BF111"/>
  <c r="BF89"/>
  <c r="BF112"/>
  <c r="BF107"/>
  <c i="8" r="J87"/>
  <c r="J61"/>
  <c i="9" r="BF102"/>
  <c r="BF114"/>
  <c r="BF109"/>
  <c r="BF110"/>
  <c r="BF115"/>
  <c r="BF95"/>
  <c r="BF104"/>
  <c r="BF106"/>
  <c r="BF113"/>
  <c i="8" r="BF122"/>
  <c r="F55"/>
  <c r="BF112"/>
  <c r="BF110"/>
  <c r="BF118"/>
  <c i="7" r="BK86"/>
  <c r="J86"/>
  <c r="J60"/>
  <c i="8" r="BF124"/>
  <c r="BF126"/>
  <c r="BF128"/>
  <c r="BF130"/>
  <c r="BF153"/>
  <c r="E48"/>
  <c r="BF108"/>
  <c r="BF120"/>
  <c r="BF99"/>
  <c r="BF103"/>
  <c r="BF149"/>
  <c r="BF138"/>
  <c r="BF157"/>
  <c r="BF136"/>
  <c r="BF142"/>
  <c r="BF106"/>
  <c r="BF159"/>
  <c r="BF165"/>
  <c r="J79"/>
  <c r="BF91"/>
  <c r="BF134"/>
  <c r="BF132"/>
  <c r="BF146"/>
  <c r="BF163"/>
  <c r="BF88"/>
  <c r="BF140"/>
  <c r="BF166"/>
  <c r="BF97"/>
  <c r="BF101"/>
  <c r="BF114"/>
  <c r="BF155"/>
  <c r="BF117"/>
  <c r="BF144"/>
  <c r="BF151"/>
  <c r="BF93"/>
  <c r="BF95"/>
  <c r="BF161"/>
  <c i="6" r="J87"/>
  <c r="J61"/>
  <c i="7" r="BF114"/>
  <c r="BF130"/>
  <c r="BF120"/>
  <c r="BF95"/>
  <c r="BF134"/>
  <c r="BF101"/>
  <c r="E48"/>
  <c r="J79"/>
  <c r="BF144"/>
  <c r="BF128"/>
  <c r="BF149"/>
  <c r="BF97"/>
  <c r="BF136"/>
  <c r="BF157"/>
  <c r="F55"/>
  <c r="BF88"/>
  <c r="BF93"/>
  <c r="BF112"/>
  <c r="BF103"/>
  <c r="BF138"/>
  <c r="BF151"/>
  <c r="BF153"/>
  <c r="BF155"/>
  <c r="BF108"/>
  <c r="BF161"/>
  <c i="6" r="J86"/>
  <c r="J60"/>
  <c i="7" r="BF106"/>
  <c r="BF163"/>
  <c r="BF118"/>
  <c r="BF126"/>
  <c r="BF132"/>
  <c r="BF146"/>
  <c r="BF166"/>
  <c r="BF140"/>
  <c r="BF142"/>
  <c r="BF165"/>
  <c r="BF117"/>
  <c r="BF122"/>
  <c r="BF99"/>
  <c r="BF124"/>
  <c r="BF159"/>
  <c r="BF91"/>
  <c r="BF110"/>
  <c i="5" r="BK86"/>
  <c r="BK85"/>
  <c r="J85"/>
  <c i="6" r="BF101"/>
  <c r="BF110"/>
  <c r="BF114"/>
  <c r="J52"/>
  <c r="BF124"/>
  <c r="BF122"/>
  <c r="F55"/>
  <c r="BF118"/>
  <c r="BF120"/>
  <c r="BF140"/>
  <c r="BF88"/>
  <c r="BF142"/>
  <c r="BF144"/>
  <c r="E75"/>
  <c r="BF106"/>
  <c r="BF108"/>
  <c r="BF112"/>
  <c r="BF151"/>
  <c r="BF157"/>
  <c r="BF134"/>
  <c r="BF159"/>
  <c r="BF117"/>
  <c r="BF97"/>
  <c r="BF126"/>
  <c r="BF132"/>
  <c r="BF163"/>
  <c r="BF128"/>
  <c r="BF130"/>
  <c r="BF166"/>
  <c r="BF91"/>
  <c r="BF95"/>
  <c r="BF103"/>
  <c r="BF136"/>
  <c r="BF99"/>
  <c r="BF161"/>
  <c r="BF93"/>
  <c r="BF165"/>
  <c r="BF138"/>
  <c r="BF146"/>
  <c r="BF149"/>
  <c r="BF153"/>
  <c r="BF155"/>
  <c i="4" r="J162"/>
  <c r="J69"/>
  <c i="5" r="E75"/>
  <c r="BF91"/>
  <c r="BF97"/>
  <c r="BF88"/>
  <c r="BF136"/>
  <c r="BF114"/>
  <c r="F55"/>
  <c r="BF99"/>
  <c r="BF106"/>
  <c r="BF101"/>
  <c r="BF108"/>
  <c r="BF140"/>
  <c r="BF146"/>
  <c r="BF118"/>
  <c r="BF120"/>
  <c r="BF151"/>
  <c r="BF153"/>
  <c r="BF128"/>
  <c r="BF124"/>
  <c r="BF134"/>
  <c r="BF157"/>
  <c r="BF144"/>
  <c r="BF161"/>
  <c r="J52"/>
  <c r="BF95"/>
  <c r="BF103"/>
  <c r="BF149"/>
  <c r="BF165"/>
  <c r="BF142"/>
  <c r="BF166"/>
  <c r="BF93"/>
  <c r="BF112"/>
  <c r="BF117"/>
  <c r="BF126"/>
  <c r="BF155"/>
  <c r="BF110"/>
  <c r="BF130"/>
  <c r="BF132"/>
  <c i="4" r="BK93"/>
  <c i="5" r="BF159"/>
  <c r="BF122"/>
  <c r="BF138"/>
  <c r="BF163"/>
  <c i="3" r="J224"/>
  <c r="J71"/>
  <c i="4" r="BF136"/>
  <c r="BF178"/>
  <c r="BF205"/>
  <c r="BF252"/>
  <c r="BF262"/>
  <c r="BF208"/>
  <c r="BF221"/>
  <c r="BF235"/>
  <c r="E48"/>
  <c r="F89"/>
  <c r="BF155"/>
  <c r="BF223"/>
  <c r="BF95"/>
  <c r="BF99"/>
  <c r="BF160"/>
  <c r="BF218"/>
  <c r="BF256"/>
  <c r="BF264"/>
  <c r="BF202"/>
  <c r="BF211"/>
  <c r="BF114"/>
  <c r="BF124"/>
  <c r="BF131"/>
  <c r="BF138"/>
  <c r="BF148"/>
  <c r="BF158"/>
  <c r="BF190"/>
  <c r="BF193"/>
  <c r="BF195"/>
  <c r="BF197"/>
  <c r="BF213"/>
  <c r="BF216"/>
  <c r="BF289"/>
  <c r="BF145"/>
  <c r="BF170"/>
  <c r="BF182"/>
  <c r="BF186"/>
  <c r="BF233"/>
  <c r="BF237"/>
  <c r="BF274"/>
  <c r="BF236"/>
  <c r="BF103"/>
  <c r="BF163"/>
  <c r="BF239"/>
  <c r="BF277"/>
  <c r="BF299"/>
  <c r="BF226"/>
  <c r="BF230"/>
  <c r="BF297"/>
  <c r="BF112"/>
  <c r="BF172"/>
  <c r="BF174"/>
  <c r="BF266"/>
  <c r="BF271"/>
  <c r="BF309"/>
  <c r="J86"/>
  <c r="BF108"/>
  <c r="BF140"/>
  <c r="BF188"/>
  <c r="BF243"/>
  <c r="BF247"/>
  <c r="BF250"/>
  <c r="BF304"/>
  <c r="BF121"/>
  <c r="BF142"/>
  <c r="BF152"/>
  <c r="BF302"/>
  <c r="BF306"/>
  <c r="BF279"/>
  <c r="BF310"/>
  <c r="BF291"/>
  <c r="BF294"/>
  <c r="BF269"/>
  <c r="BF280"/>
  <c r="BF284"/>
  <c r="BF287"/>
  <c r="BF300"/>
  <c r="BF301"/>
  <c r="BF307"/>
  <c i="2" r="P767"/>
  <c r="R767"/>
  <c i="3" r="BF206"/>
  <c r="J86"/>
  <c r="BF109"/>
  <c r="BF185"/>
  <c r="BF125"/>
  <c r="BF127"/>
  <c r="BF194"/>
  <c r="BF218"/>
  <c i="2" r="J104"/>
  <c r="J62"/>
  <c i="3" r="BF136"/>
  <c r="BF106"/>
  <c r="BF155"/>
  <c r="BF161"/>
  <c i="2" r="BK676"/>
  <c r="J676"/>
  <c r="J65"/>
  <c i="3" r="BF140"/>
  <c r="BF164"/>
  <c r="F89"/>
  <c r="BF119"/>
  <c r="BF122"/>
  <c r="BF174"/>
  <c r="BF183"/>
  <c r="BF235"/>
  <c r="BF100"/>
  <c r="BF221"/>
  <c r="BF230"/>
  <c r="BF116"/>
  <c r="BF130"/>
  <c r="BF151"/>
  <c r="BF181"/>
  <c r="BF228"/>
  <c i="2" r="BK767"/>
  <c r="J767"/>
  <c r="J70"/>
  <c i="3" r="BF215"/>
  <c r="BF243"/>
  <c r="BF238"/>
  <c r="BF171"/>
  <c r="BF202"/>
  <c r="BF211"/>
  <c r="BF157"/>
  <c r="BF252"/>
  <c r="BF233"/>
  <c r="BF246"/>
  <c r="BF213"/>
  <c r="BF269"/>
  <c r="BF225"/>
  <c r="E82"/>
  <c r="BF167"/>
  <c r="BF260"/>
  <c r="BF264"/>
  <c r="BF249"/>
  <c i="2" r="J938"/>
  <c r="J77"/>
  <c i="3" r="BF95"/>
  <c r="BF103"/>
  <c r="BF187"/>
  <c r="BF240"/>
  <c r="BF112"/>
  <c r="BF145"/>
  <c r="BF255"/>
  <c i="2" r="BF447"/>
  <c r="BF384"/>
  <c r="BF453"/>
  <c r="BF316"/>
  <c r="BF415"/>
  <c r="BF459"/>
  <c r="BF702"/>
  <c r="BF135"/>
  <c r="BF172"/>
  <c r="BF405"/>
  <c r="BF547"/>
  <c r="BF885"/>
  <c r="BF900"/>
  <c r="BF919"/>
  <c r="BF932"/>
  <c r="BF934"/>
  <c r="BF936"/>
  <c r="BF939"/>
  <c r="BF945"/>
  <c r="BF677"/>
  <c r="BF455"/>
  <c r="BF481"/>
  <c r="BF753"/>
  <c r="BF398"/>
  <c r="BF763"/>
  <c r="BF788"/>
  <c r="BF950"/>
  <c r="BF572"/>
  <c r="BF720"/>
  <c r="BF778"/>
  <c r="BF802"/>
  <c r="BF805"/>
  <c r="BF867"/>
  <c r="BF511"/>
  <c r="BF646"/>
  <c r="BF705"/>
  <c r="BF776"/>
  <c r="BF811"/>
  <c r="BF815"/>
  <c r="BF824"/>
  <c r="BF909"/>
  <c r="BF193"/>
  <c r="BF372"/>
  <c r="BF488"/>
  <c r="BF808"/>
  <c r="BF827"/>
  <c r="BF840"/>
  <c r="BF590"/>
  <c r="BF633"/>
  <c r="BF667"/>
  <c r="BF821"/>
  <c r="BF956"/>
  <c r="BF294"/>
  <c r="BF298"/>
  <c r="BF351"/>
  <c r="BF363"/>
  <c r="BF513"/>
  <c r="BF517"/>
  <c r="BF564"/>
  <c r="BF233"/>
  <c r="BF382"/>
  <c r="BF396"/>
  <c r="BF490"/>
  <c r="BF680"/>
  <c r="BF758"/>
  <c r="BF769"/>
  <c r="BF671"/>
  <c r="BF674"/>
  <c r="BF912"/>
  <c r="BF961"/>
  <c r="BF100"/>
  <c r="BF463"/>
  <c r="BF689"/>
  <c r="BF698"/>
  <c r="BF712"/>
  <c r="BF785"/>
  <c r="BF875"/>
  <c r="BF894"/>
  <c r="BF905"/>
  <c r="BF916"/>
  <c r="BF930"/>
  <c r="BF144"/>
  <c r="BF167"/>
  <c r="BF176"/>
  <c r="BF180"/>
  <c r="BF533"/>
  <c r="BF439"/>
  <c r="BF790"/>
  <c r="BF911"/>
  <c r="BF922"/>
  <c r="BF423"/>
  <c r="BF727"/>
  <c r="E48"/>
  <c r="BF126"/>
  <c r="BF105"/>
  <c r="BF158"/>
  <c r="BF374"/>
  <c r="BF640"/>
  <c r="BF685"/>
  <c r="BF742"/>
  <c r="BF817"/>
  <c r="BF853"/>
  <c r="BF870"/>
  <c r="BF874"/>
  <c r="BF882"/>
  <c r="BF895"/>
  <c r="BF904"/>
  <c r="J91"/>
  <c r="BF153"/>
  <c r="BF184"/>
  <c r="BF263"/>
  <c r="BF329"/>
  <c r="BF337"/>
  <c r="BF407"/>
  <c r="BF521"/>
  <c r="BF669"/>
  <c r="BF122"/>
  <c r="BF431"/>
  <c r="BF475"/>
  <c r="BF691"/>
  <c r="BF749"/>
  <c r="BF794"/>
  <c r="BF899"/>
  <c r="BF908"/>
  <c r="F55"/>
  <c r="BF695"/>
  <c r="BF734"/>
  <c r="BF798"/>
  <c r="BF879"/>
  <c i="8" r="F37"/>
  <c i="1" r="BD61"/>
  <c i="10" r="F36"/>
  <c i="1" r="BC63"/>
  <c i="10" r="J33"/>
  <c i="1" r="AV63"/>
  <c i="8" r="F33"/>
  <c i="1" r="AZ61"/>
  <c i="2" r="F36"/>
  <c i="1" r="BC55"/>
  <c i="7" r="F33"/>
  <c i="1" r="AZ60"/>
  <c i="5" r="F37"/>
  <c i="1" r="BD58"/>
  <c i="3" r="F35"/>
  <c i="1" r="BB56"/>
  <c i="6" r="F35"/>
  <c i="1" r="BB59"/>
  <c i="6" r="J30"/>
  <c r="F37"/>
  <c i="1" r="BD59"/>
  <c i="7" r="J33"/>
  <c i="1" r="AV60"/>
  <c i="2" r="J33"/>
  <c i="1" r="AV55"/>
  <c i="5" r="F33"/>
  <c i="1" r="AZ58"/>
  <c i="3" r="F37"/>
  <c i="1" r="BD56"/>
  <c i="3" r="J33"/>
  <c i="1" r="AV56"/>
  <c i="4" r="F36"/>
  <c i="1" r="BC57"/>
  <c i="7" r="F37"/>
  <c i="1" r="BD60"/>
  <c i="9" r="F37"/>
  <c i="1" r="BD62"/>
  <c i="5" r="J30"/>
  <c i="8" r="F35"/>
  <c i="1" r="BB61"/>
  <c i="6" r="F36"/>
  <c i="1" r="BC59"/>
  <c i="5" r="F36"/>
  <c i="1" r="BC58"/>
  <c i="4" r="F33"/>
  <c i="1" r="AZ57"/>
  <c i="10" r="F33"/>
  <c i="1" r="AZ63"/>
  <c i="6" r="J33"/>
  <c i="1" r="AV59"/>
  <c i="7" r="F36"/>
  <c i="1" r="BC60"/>
  <c i="9" r="J33"/>
  <c i="1" r="AV62"/>
  <c i="2" r="F33"/>
  <c i="1" r="AZ55"/>
  <c i="4" r="F37"/>
  <c i="1" r="BD57"/>
  <c i="6" r="F33"/>
  <c i="1" r="AZ59"/>
  <c i="7" r="F35"/>
  <c i="1" r="BB60"/>
  <c i="8" r="J33"/>
  <c i="1" r="AV61"/>
  <c i="3" r="F33"/>
  <c i="1" r="AZ56"/>
  <c i="8" r="F36"/>
  <c i="1" r="BC61"/>
  <c i="2" r="F35"/>
  <c i="1" r="BB55"/>
  <c i="2" r="F37"/>
  <c i="1" r="BD55"/>
  <c i="9" r="F35"/>
  <c i="1" r="BB62"/>
  <c i="10" r="F35"/>
  <c i="1" r="BB63"/>
  <c i="10" r="F37"/>
  <c i="1" r="BD63"/>
  <c i="8" r="J30"/>
  <c i="5" r="F35"/>
  <c i="1" r="BB58"/>
  <c i="5" r="J33"/>
  <c i="1" r="AV58"/>
  <c i="4" r="J33"/>
  <c i="1" r="AV57"/>
  <c i="9" r="F36"/>
  <c i="1" r="BC62"/>
  <c i="3" r="F36"/>
  <c i="1" r="BC56"/>
  <c i="9" r="F33"/>
  <c i="1" r="AZ62"/>
  <c i="4" r="F35"/>
  <c i="1" r="BB57"/>
  <c i="7" l="1" r="P86"/>
  <c r="P85"/>
  <c i="1" r="AU60"/>
  <c i="3" r="BK94"/>
  <c r="J94"/>
  <c r="J61"/>
  <c i="9" r="P84"/>
  <c i="1" r="AU62"/>
  <c i="8" r="R86"/>
  <c r="R85"/>
  <c i="3" r="BK223"/>
  <c r="J223"/>
  <c r="J70"/>
  <c i="2" r="T98"/>
  <c i="8" r="P86"/>
  <c r="P85"/>
  <c i="1" r="AU61"/>
  <c i="4" r="R93"/>
  <c r="BK150"/>
  <c r="J150"/>
  <c r="J66"/>
  <c r="P150"/>
  <c i="3" r="P93"/>
  <c r="R93"/>
  <c r="R92"/>
  <c r="T223"/>
  <c r="T92"/>
  <c i="2" r="P676"/>
  <c r="P98"/>
  <c i="4" r="T150"/>
  <c i="3" r="R223"/>
  <c i="4" r="P93"/>
  <c r="P92"/>
  <c i="1" r="AU57"/>
  <c i="4" r="R150"/>
  <c i="6" r="T86"/>
  <c r="T85"/>
  <c r="R86"/>
  <c r="R85"/>
  <c i="3" r="BK93"/>
  <c r="BK92"/>
  <c r="J92"/>
  <c i="9" r="R85"/>
  <c r="R84"/>
  <c i="7" r="R86"/>
  <c r="R85"/>
  <c i="2" r="T767"/>
  <c i="5" r="T86"/>
  <c r="T85"/>
  <c i="4" r="T93"/>
  <c r="T92"/>
  <c i="2" r="R676"/>
  <c i="3" r="P223"/>
  <c i="5" r="P86"/>
  <c r="P85"/>
  <c i="1" r="AU58"/>
  <c i="2" r="R98"/>
  <c r="R97"/>
  <c i="1" r="AG61"/>
  <c i="8" r="J59"/>
  <c i="10" r="BK83"/>
  <c r="BK82"/>
  <c r="J82"/>
  <c r="J59"/>
  <c i="9" r="BK84"/>
  <c r="J84"/>
  <c r="J59"/>
  <c r="J85"/>
  <c r="J60"/>
  <c i="7" r="BK85"/>
  <c r="J85"/>
  <c r="J59"/>
  <c i="1" r="AG59"/>
  <c r="AG58"/>
  <c i="5" r="J86"/>
  <c r="J60"/>
  <c r="J59"/>
  <c i="4" r="J93"/>
  <c r="J60"/>
  <c i="2" r="P97"/>
  <c i="1" r="AU55"/>
  <c i="2" r="BK98"/>
  <c r="BK97"/>
  <c r="J97"/>
  <c r="J59"/>
  <c i="3" r="J30"/>
  <c i="1" r="AG56"/>
  <c i="3" r="J34"/>
  <c i="1" r="AW56"/>
  <c r="AT56"/>
  <c r="AN56"/>
  <c r="AZ54"/>
  <c r="AV54"/>
  <c r="AK29"/>
  <c i="3" r="F34"/>
  <c i="1" r="BA56"/>
  <c r="BD54"/>
  <c r="W33"/>
  <c i="7" r="J34"/>
  <c i="1" r="AW60"/>
  <c r="AT60"/>
  <c i="2" r="F34"/>
  <c i="1" r="BA55"/>
  <c i="2" r="J34"/>
  <c i="1" r="AW55"/>
  <c r="AT55"/>
  <c i="4" r="J34"/>
  <c i="1" r="AW57"/>
  <c r="AT57"/>
  <c i="7" r="F34"/>
  <c i="1" r="BA60"/>
  <c i="8" r="F34"/>
  <c i="1" r="BA61"/>
  <c i="6" r="F34"/>
  <c i="1" r="BA59"/>
  <c i="4" r="F34"/>
  <c i="1" r="BA57"/>
  <c i="5" r="F34"/>
  <c i="1" r="BA58"/>
  <c i="10" r="F34"/>
  <c i="1" r="BA63"/>
  <c r="BC54"/>
  <c r="AY54"/>
  <c r="BB54"/>
  <c r="W31"/>
  <c i="8" r="J34"/>
  <c i="1" r="AW61"/>
  <c r="AT61"/>
  <c r="AN61"/>
  <c i="9" r="J34"/>
  <c i="1" r="AW62"/>
  <c r="AT62"/>
  <c i="6" r="J34"/>
  <c i="1" r="AW59"/>
  <c r="AT59"/>
  <c r="AN59"/>
  <c i="5" r="J34"/>
  <c i="1" r="AW58"/>
  <c r="AT58"/>
  <c r="AN58"/>
  <c i="10" r="J34"/>
  <c i="1" r="AW63"/>
  <c r="AT63"/>
  <c i="9" r="F34"/>
  <c i="1" r="BA62"/>
  <c i="3" l="1" r="P92"/>
  <c i="1" r="AU56"/>
  <c i="2" r="T97"/>
  <c i="4" r="R92"/>
  <c i="3" r="J93"/>
  <c r="J60"/>
  <c r="J59"/>
  <c i="4" r="BK92"/>
  <c r="J92"/>
  <c i="10" r="J83"/>
  <c r="J60"/>
  <c i="8" r="J39"/>
  <c i="6" r="J39"/>
  <c i="5" r="J39"/>
  <c i="2" r="J98"/>
  <c r="J60"/>
  <c i="3" r="J39"/>
  <c i="4" r="J30"/>
  <c i="1" r="AG57"/>
  <c i="2" r="J30"/>
  <c i="1" r="AG55"/>
  <c r="AU54"/>
  <c i="7" r="J30"/>
  <c i="1" r="AG60"/>
  <c r="AN60"/>
  <c r="AX54"/>
  <c r="W29"/>
  <c r="BA54"/>
  <c r="AW54"/>
  <c r="AK30"/>
  <c i="10" r="J30"/>
  <c i="1" r="AG63"/>
  <c i="9" r="J30"/>
  <c i="1" r="AG62"/>
  <c r="AN62"/>
  <c r="W32"/>
  <c i="4" l="1" r="J39"/>
  <c i="10" r="J39"/>
  <c i="4" r="J59"/>
  <c i="9" r="J39"/>
  <c i="7" r="J39"/>
  <c i="2" r="J39"/>
  <c i="1" r="AN55"/>
  <c r="AN57"/>
  <c r="AN63"/>
  <c r="W30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<sst xmlns="http://schemas.openxmlformats.org/spreadsheetml/2006/main">
  <si>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</si>
  <si>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</si>
  <si>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</si>
  <si>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</si>
  <si>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</si>
  <si>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{43acbf9c-2c2b-47fc-b26d-510d8beca55e}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</si>
  <si>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</si>
  <si>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</si>
  <si>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</si>
  <si>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</si>
  <si>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</si>
  <si>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</si>
  <si>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</si>
  <si>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</si>
  <si>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</si>
  <si>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</si>
  <si>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</si>
  <si>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</si>
  <si>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Regenerace bytového fondu Mírová Osada – V. etapa, ul. Koněvova 22, 24, 26</t>
  </si>
  <si>
    <t>KSO:</t>
  </si>
  <si>
    <t>CC-CZ:</t>
  </si>
  <si>
    <t>Místo:</t>
  </si>
  <si>
    <t>Koněvova 250/24</t>
  </si>
  <si>
    <t>Datum:</t>
  </si>
  <si>
    <t>4. 1. 2021</t>
  </si>
  <si>
    <t>Zadavatel:</t>
  </si>
  <si>
    <t>IČ:</t>
  </si>
  <si>
    <t>městský obvod Slezská Ostrava</t>
  </si>
  <si>
    <t>DIČ:</t>
  </si>
  <si>
    <t>Účastník:</t>
  </si>
  <si>
    <t>Vyplň údaj</t>
  </si>
  <si>
    <t>Projektant:</t>
  </si>
  <si>
    <t xml:space="preserve">Made 4 BIM s.r.o.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</si>
  <si>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</si>
  <si>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</si>
  <si>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</si>
  <si>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</si>
  <si>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</si>
  <si>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</si>
  <si>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</si>
  <si>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</si>
  <si>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</si>
  <si>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</si>
  <si>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</si>
  <si>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</si>
  <si>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</si>
  <si>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</si>
  <si>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</si>
  <si>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</si>
  <si>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</si>
  <si>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</si>
  <si>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</si>
  <si>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</si>
  <si>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</si>
  <si>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</si>
  <si>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</si>
  <si>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</si>
  <si>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</si>
  <si>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</si>
  <si>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</si>
  <si>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</si>
  <si>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</si>
  <si>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</si>
  <si>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</si>
  <si>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</si>
  <si>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</si>
  <si>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</si>
  <si>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</si>
  <si>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</si>
  <si>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</si>
  <si>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</si>
  <si>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</si>
  <si>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</si>
  <si>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</si>
  <si>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</si>
  <si>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</si>
  <si>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</si>
  <si>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obálky budovy</t>
  </si>
  <si>
    <t>STA</t>
  </si>
  <si>
    <t>1</t>
  </si>
  <si>
    <t>{fc38341b-ef6b-4aeb-8c2e-35e0a64626cc}</t>
  </si>
  <si>
    <t>02</t>
  </si>
  <si>
    <t>sanace suterénu</t>
  </si>
  <si>
    <t>{3c27954e-056f-43a2-8bbf-af7a32813e39}</t>
  </si>
  <si>
    <t>03</t>
  </si>
  <si>
    <t>výměna střešní krytiny</t>
  </si>
  <si>
    <t>{263bd579-d96e-4f64-9e46-3497b9dd1507}</t>
  </si>
  <si>
    <t>04</t>
  </si>
  <si>
    <t>ÚT byt č.1</t>
  </si>
  <si>
    <t>{acc22284-2fe2-48f3-9468-d74fdcf646f8}</t>
  </si>
  <si>
    <t>ÚT byt č.2</t>
  </si>
  <si>
    <t>{b1e0485b-974f-4264-9049-e3ae40e52195}</t>
  </si>
  <si>
    <t>06</t>
  </si>
  <si>
    <t>ÚT byt č.3</t>
  </si>
  <si>
    <t>{59b37410-e02e-4705-9e4a-627565abc9fd}</t>
  </si>
  <si>
    <t>07</t>
  </si>
  <si>
    <t>ÚT byt č.4</t>
  </si>
  <si>
    <t>{36de8105-07cc-48c2-b2a3-dba2a21c3b73}</t>
  </si>
  <si>
    <t>Elektrotechnika</t>
  </si>
  <si>
    <t>{237eabb8-f4f0-479a-8082-029223ffb8a3}</t>
  </si>
  <si>
    <t>30</t>
  </si>
  <si>
    <t>Vedlejší náklady</t>
  </si>
  <si>
    <t>{09d74aef-5205-4fd5-a9fe-2fd903d4828c}</t>
  </si>
  <si>
    <t>KRYCÍ LIST SOUPISU PRACÍ</t>
  </si>
  <si>
    <t>Objekt:</t>
  </si>
  <si>
    <t>01 - zateplení obálky budovy</t>
  </si>
  <si>
    <t>Koněvova 249/22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</si>
  <si>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</si>
  <si>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</si>
  <si>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</si>
  <si>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</si>
  <si>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</si>
  <si>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</si>
  <si>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</si>
  <si>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</si>
  <si>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</si>
  <si>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</si>
  <si>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  61 - Úprava povrchů vnitřních</t>
  </si>
  <si>
    <t xml:space="preserve">      63 - Podlahy a podlahové konstrukce</t>
  </si>
  <si>
    <t xml:space="preserve">      94 - Lešení a stavební výtahy</t>
  </si>
  <si>
    <t>762 - Konstrukce tesařské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</si>
  <si>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</si>
  <si>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</si>
  <si>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</si>
  <si>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</si>
  <si>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</si>
  <si>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</si>
  <si>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</si>
  <si>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</si>
  <si>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</si>
  <si>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</si>
  <si>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</si>
  <si>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</si>
  <si>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</si>
  <si>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</si>
  <si>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</si>
  <si>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</si>
  <si>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</si>
  <si>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</si>
  <si>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</si>
  <si>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</si>
  <si>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</si>
  <si>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</si>
  <si>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</si>
  <si>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</si>
  <si>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</si>
  <si>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</si>
  <si>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</si>
  <si>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</si>
  <si>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</si>
  <si>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</si>
  <si>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CS ÚRS 2024 02</t>
  </si>
  <si>
    <t>4</t>
  </si>
  <si>
    <t>2</t>
  </si>
  <si>
    <t>326626576</t>
  </si>
  <si>
    <t>Online PSC</t>
  </si>
  <si>
    <t>https://podminky.urs.cz/item/CS_URS_2024_02/310237251</t>
  </si>
  <si>
    <t>VV</t>
  </si>
  <si>
    <t>po gamatech</t>
  </si>
  <si>
    <t>6</t>
  </si>
  <si>
    <t>Úpravy povrchů, podlahy a osazování výplní</t>
  </si>
  <si>
    <t>6001</t>
  </si>
  <si>
    <t>Příplatek za sytost odstínu fasádní probarvené omítky, kategorie V</t>
  </si>
  <si>
    <t>m2</t>
  </si>
  <si>
    <t>416651361</t>
  </si>
  <si>
    <t>P</t>
  </si>
  <si>
    <t>Poznámka k položce:_x000d_
barva dle výběru investora</t>
  </si>
  <si>
    <t>zadní část</t>
  </si>
  <si>
    <t>21,4*7</t>
  </si>
  <si>
    <t>přední část</t>
  </si>
  <si>
    <t>19,5*7</t>
  </si>
  <si>
    <t>okna fasada</t>
  </si>
  <si>
    <t>-1,2*1,5*25</t>
  </si>
  <si>
    <t>-1,8*1,5*2</t>
  </si>
  <si>
    <t>-0,55*0,8*4</t>
  </si>
  <si>
    <t>-0,4*0,8*2</t>
  </si>
  <si>
    <t>okna fasada ostění</t>
  </si>
  <si>
    <t>(1,5+1,2+1,5)*25*0,35</t>
  </si>
  <si>
    <t>(1,5+1,8+1,5)*2*0,35</t>
  </si>
  <si>
    <t>(0,8+0,55+0,8)*4*0,35</t>
  </si>
  <si>
    <t>(0,8+0,4+0,8)*2*0,35</t>
  </si>
  <si>
    <t>Součet</t>
  </si>
  <si>
    <t>612315222</t>
  </si>
  <si>
    <t>Vápenná omítka jednotlivých malých ploch štuková dvouvrstvá na stěnách, plochy jednotlivě přes 0,09 do 0,25 m2</t>
  </si>
  <si>
    <t>1418833701</t>
  </si>
  <si>
    <t>https://podminky.urs.cz/item/CS_URS_2024_02/612315222</t>
  </si>
  <si>
    <t>612315302</t>
  </si>
  <si>
    <t>Vápenná omítka ostění nebo nadpraží štuková dvouvrstvá</t>
  </si>
  <si>
    <t>1140059567</t>
  </si>
  <si>
    <t>https://podminky.urs.cz/item/CS_URS_2024_02/612315302</t>
  </si>
  <si>
    <t>dveře vstup</t>
  </si>
  <si>
    <t>(2,1+1+2,1)*0,4</t>
  </si>
  <si>
    <t>dveře zadní vstup</t>
  </si>
  <si>
    <t>(2+0,8+2)*0,4</t>
  </si>
  <si>
    <t>sklep vnitřní</t>
  </si>
  <si>
    <t>(2+0,9+2)*0,4*2</t>
  </si>
  <si>
    <t>5</t>
  </si>
  <si>
    <t>619995001</t>
  </si>
  <si>
    <t>Začištění omítek (s dodáním hmot) kolem oken, dveří, podlah, obkladů apod.</t>
  </si>
  <si>
    <t>m</t>
  </si>
  <si>
    <t>-939020330</t>
  </si>
  <si>
    <t>https://podminky.urs.cz/item/CS_URS_2024_02/619995001</t>
  </si>
  <si>
    <t>(2,1+1+2,1)</t>
  </si>
  <si>
    <t>(2+0,8+2)</t>
  </si>
  <si>
    <t>(2+0,9+2)*2</t>
  </si>
  <si>
    <t>621131121</t>
  </si>
  <si>
    <t>Podkladní a spojovací vrstva vnějších omítaných ploch penetrace nanášená ručně podhledů</t>
  </si>
  <si>
    <t>-35152657</t>
  </si>
  <si>
    <t>https://podminky.urs.cz/item/CS_URS_2024_02/621131121</t>
  </si>
  <si>
    <t>římsa pod okapem</t>
  </si>
  <si>
    <t>(18,5+18,5)*0,5</t>
  </si>
  <si>
    <t>pruvlak zadní vstup</t>
  </si>
  <si>
    <t>3,8*(0,5*0,7)</t>
  </si>
  <si>
    <t>podhled D20</t>
  </si>
  <si>
    <t>7</t>
  </si>
  <si>
    <t>621142001</t>
  </si>
  <si>
    <t>Pletivo vnějších ploch v ploše nebo pruzích, na plném podkladu sklovláknité vtlačené do tmelu podhledů</t>
  </si>
  <si>
    <t>-628094360</t>
  </si>
  <si>
    <t>https://podminky.urs.cz/item/CS_URS_2024_02/621142001</t>
  </si>
  <si>
    <t>8</t>
  </si>
  <si>
    <t>621151031</t>
  </si>
  <si>
    <t>Penetrační nátěr vnějších pastovitých tenkovrstvých omítek silikonový podhledů</t>
  </si>
  <si>
    <t>-1931319308</t>
  </si>
  <si>
    <t>https://podminky.urs.cz/item/CS_URS_2024_02/621151031</t>
  </si>
  <si>
    <t>9</t>
  </si>
  <si>
    <t>621221011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</si>
  <si>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40 do 80 mm</t>
  </si>
  <si>
    <t>1364842677</t>
  </si>
  <si>
    <t>https://podminky.urs.cz/item/CS_URS_2024_02/621221011</t>
  </si>
  <si>
    <t>10</t>
  </si>
  <si>
    <t>M</t>
  </si>
  <si>
    <t>63151498</t>
  </si>
  <si>
    <t>deska tepelně izolační minerální plochých střech vrchní vrstva tl 60mm</t>
  </si>
  <si>
    <t>1194639132</t>
  </si>
  <si>
    <t>1,33*1,1 'Přepočtené koeficientem množství</t>
  </si>
  <si>
    <t>11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</si>
  <si>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</si>
  <si>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</si>
  <si>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1142360353</t>
  </si>
  <si>
    <t>https://podminky.urs.cz/item/CS_URS_2024_02/621221031</t>
  </si>
  <si>
    <t>63151533</t>
  </si>
  <si>
    <t>deska tepelně izolační minerální kontaktních fasád kolmé vlákno tl 160mm</t>
  </si>
  <si>
    <t>-350700337</t>
  </si>
  <si>
    <t>7*1,1 'Přepočtené koeficientem množství</t>
  </si>
  <si>
    <t>13</t>
  </si>
  <si>
    <t>621531022</t>
  </si>
  <si>
    <t>Omítka tenkovrstvá silikonová vnějších ploch probarvená bez penetrace zatíraná (škrábaná), zrnitost 2,0 mm podhledů</t>
  </si>
  <si>
    <t>289434026</t>
  </si>
  <si>
    <t>https://podminky.urs.cz/item/CS_URS_2024_02/621531022</t>
  </si>
  <si>
    <t>14</t>
  </si>
  <si>
    <t>622131121</t>
  </si>
  <si>
    <t>Podkladní a spojovací vrstva vnějších omítaných ploch penetrace nanášená ručně stěn</t>
  </si>
  <si>
    <t>342490200</t>
  </si>
  <si>
    <t>https://podminky.urs.cz/item/CS_URS_2024_02/622131121</t>
  </si>
  <si>
    <t>zídka zadní vstup</t>
  </si>
  <si>
    <t>(3+0,3+3)*1,5</t>
  </si>
  <si>
    <t>sokl</t>
  </si>
  <si>
    <t>21,4*1</t>
  </si>
  <si>
    <t>4,5*2</t>
  </si>
  <si>
    <t>19,5*1</t>
  </si>
  <si>
    <t>21,4*1,5</t>
  </si>
  <si>
    <t>19,5*1,5</t>
  </si>
  <si>
    <t>okna fasada parapety</t>
  </si>
  <si>
    <t>(1,2)*12*0,35</t>
  </si>
  <si>
    <t>(1,8)*4*0,35</t>
  </si>
  <si>
    <t>(0,55)*4*0,35</t>
  </si>
  <si>
    <t>(0,4)*2*0,35</t>
  </si>
  <si>
    <t>ostění soklové okna</t>
  </si>
  <si>
    <t>(0,9+0,3+0,9+0,3)*7*0,3</t>
  </si>
  <si>
    <t>(0,6+0,3+0,6+0,3)*9*0,3</t>
  </si>
  <si>
    <t>(2+0,8+2)*0,3</t>
  </si>
  <si>
    <t>15</t>
  </si>
  <si>
    <t>622135011</t>
  </si>
  <si>
    <t>Vyrovnání nerovností podkladu vnějších omítaných ploch tmelem, tl. do 2 mm stěn</t>
  </si>
  <si>
    <t>445493740</t>
  </si>
  <si>
    <t>https://podminky.urs.cz/item/CS_URS_2024_02/622135011</t>
  </si>
  <si>
    <t>(1,2)*25*0,35</t>
  </si>
  <si>
    <t>(1,8)*2*0,35</t>
  </si>
  <si>
    <t>16</t>
  </si>
  <si>
    <t>622135095</t>
  </si>
  <si>
    <t>Vyrovnání nerovností podkladu vnějších omítaných ploch tmelem, tl. do 2 mm Příplatek k ceně za každý další 1 mm tloušťky podkladní vrstvy přes 2 mm tmelem stěn</t>
  </si>
  <si>
    <t>1571409102</t>
  </si>
  <si>
    <t>https://podminky.urs.cz/item/CS_URS_2024_02/622135095</t>
  </si>
  <si>
    <t>350,18*3 'Přepočtené koeficientem množství</t>
  </si>
  <si>
    <t>17</t>
  </si>
  <si>
    <t>622142001</t>
  </si>
  <si>
    <t>Pletivo vnějších ploch v ploše nebo pruzích, na plném podkladu sklovláknité vtlačené do tmelu stěn</t>
  </si>
  <si>
    <t>-1865027453</t>
  </si>
  <si>
    <t>https://podminky.urs.cz/item/CS_URS_2024_02/622142001</t>
  </si>
  <si>
    <t>18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</si>
  <si>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</si>
  <si>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</si>
  <si>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-194143489</t>
  </si>
  <si>
    <t>https://podminky.urs.cz/item/CS_URS_2024_02/622143004</t>
  </si>
  <si>
    <t>(1,5+1,2+1,5)*25</t>
  </si>
  <si>
    <t>(1,5+1,8+1,5)*2</t>
  </si>
  <si>
    <t>(0,8+0,55+0,8)*4</t>
  </si>
  <si>
    <t>(0,8+0,4+0,8)*2</t>
  </si>
  <si>
    <t>(0,9+0,3+0,9+0,3)*7</t>
  </si>
  <si>
    <t>(0,6+0,3+0,6+0,3)*9</t>
  </si>
  <si>
    <t xml:space="preserve">okna fasada </t>
  </si>
  <si>
    <t>(1,2)*25</t>
  </si>
  <si>
    <t>(1,8)*2</t>
  </si>
  <si>
    <t>(0,55)*4</t>
  </si>
  <si>
    <t>(0,4)*2</t>
  </si>
  <si>
    <t>19</t>
  </si>
  <si>
    <t>59051476</t>
  </si>
  <si>
    <t>profil napojovací okenní PVC s výztužnou tkaninou 9mm</t>
  </si>
  <si>
    <t>-1697494345</t>
  </si>
  <si>
    <t>165*1,1 'Přepočtené koeficientem množství</t>
  </si>
  <si>
    <t>20</t>
  </si>
  <si>
    <t>59051510</t>
  </si>
  <si>
    <t>profil napojovací nadokenní PVC s okapnicí s výztužnou tkaninou</t>
  </si>
  <si>
    <t>-830160857</t>
  </si>
  <si>
    <t>36,6*1,1 'Přepočtené koeficientem množství</t>
  </si>
  <si>
    <t>622151021</t>
  </si>
  <si>
    <t>Penetrační nátěr vnějších pastovitých tenkovrstvých omítek mozaikových akrylátový stěn</t>
  </si>
  <si>
    <t>1125141273</t>
  </si>
  <si>
    <t>https://podminky.urs.cz/item/CS_URS_2024_02/622151021</t>
  </si>
  <si>
    <t>22</t>
  </si>
  <si>
    <t>622151031</t>
  </si>
  <si>
    <t>Penetrační nátěr vnějších pastovitých tenkovrstvých omítek silikonový stěn</t>
  </si>
  <si>
    <t>758421515</t>
  </si>
  <si>
    <t>https://podminky.urs.cz/item/CS_URS_2024_02/622151031</t>
  </si>
  <si>
    <t>23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</si>
  <si>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</si>
  <si>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</si>
  <si>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1402127834</t>
  </si>
  <si>
    <t>https://podminky.urs.cz/item/CS_URS_2024_02/622211021</t>
  </si>
  <si>
    <t>24</t>
  </si>
  <si>
    <t>28376443</t>
  </si>
  <si>
    <t>deska XPS hrana rovná a strukturovaný povrch tl 100mm</t>
  </si>
  <si>
    <t>-1207971846</t>
  </si>
  <si>
    <t>49,9*1,05 "Přepočtené koeficientem množství</t>
  </si>
  <si>
    <t>25</t>
  </si>
  <si>
    <t>713131141</t>
  </si>
  <si>
    <t>Montáž tepelné izolace stěn rohožemi, pásy, deskami, dílci, bloky (izolační materiál ve specifikaci) lepením celoplošně bez mechanického kotvení</t>
  </si>
  <si>
    <t>1111886656</t>
  </si>
  <si>
    <t>https://podminky.urs.cz/item/CS_URS_2024_02/713131141</t>
  </si>
  <si>
    <t>26</t>
  </si>
  <si>
    <t>28376017</t>
  </si>
  <si>
    <t>deska perimetrická fasádní soklová 150kPa tl 100mm</t>
  </si>
  <si>
    <t>780769729</t>
  </si>
  <si>
    <t>61,35*1,1 "Přepočtené koeficientem množství</t>
  </si>
  <si>
    <t>27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</si>
  <si>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</si>
  <si>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</si>
  <si>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-2115802080</t>
  </si>
  <si>
    <t>https://podminky.urs.cz/item/CS_URS_2024_02/622211031</t>
  </si>
  <si>
    <t>28</t>
  </si>
  <si>
    <t>28376044</t>
  </si>
  <si>
    <t>deska EPS grafitová fasádní λ=0,032 tl 160mm</t>
  </si>
  <si>
    <t>549585209</t>
  </si>
  <si>
    <t>233,5*1,05 "Přepočtené koeficientem množství</t>
  </si>
  <si>
    <t>29</t>
  </si>
  <si>
    <t>1982891103</t>
  </si>
  <si>
    <t>sokl u vstupu</t>
  </si>
  <si>
    <t>(1,5+1,5)*0,5</t>
  </si>
  <si>
    <t>nad vstupem stříška</t>
  </si>
  <si>
    <t>4,1*0,3</t>
  </si>
  <si>
    <t>28376447</t>
  </si>
  <si>
    <t>deska XPS hrana rovná a strukturovaný povrch 300kPA λ=0,035 tl 160mm</t>
  </si>
  <si>
    <t>522539966</t>
  </si>
  <si>
    <t>2,73*1,1 "Přepočtené koeficientem množství</t>
  </si>
  <si>
    <t>31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</si>
  <si>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</si>
  <si>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</si>
  <si>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-846380200</t>
  </si>
  <si>
    <t>https://podminky.urs.cz/item/CS_URS_2024_02/622212051</t>
  </si>
  <si>
    <t>(1,2+1,5+1,2+1,5)*25</t>
  </si>
  <si>
    <t>(1,8+1,5+1,8+1,5)*2</t>
  </si>
  <si>
    <t>(0,55+0,8+0,55+0,8)*4</t>
  </si>
  <si>
    <t>(0,4+0,8+0,4+0,8)*2</t>
  </si>
  <si>
    <t>32</t>
  </si>
  <si>
    <t>28376031</t>
  </si>
  <si>
    <t>deska EPS grafitová fasádní tl 30mm</t>
  </si>
  <si>
    <t>-1958559091</t>
  </si>
  <si>
    <t>44,52*1,1 'Přepočtené koeficientem množství</t>
  </si>
  <si>
    <t>33</t>
  </si>
  <si>
    <t>28376438</t>
  </si>
  <si>
    <t>deska XPS hrana rovná a strukturovaný povrch tl 30mm</t>
  </si>
  <si>
    <t>414376340</t>
  </si>
  <si>
    <t>12,81*1,1 'Přepočtené koeficientem množství</t>
  </si>
  <si>
    <t>34</t>
  </si>
  <si>
    <t>-260136828</t>
  </si>
  <si>
    <t>35</t>
  </si>
  <si>
    <t>1950328179</t>
  </si>
  <si>
    <t>11,34*1,1 'Přepočtené koeficientem množství</t>
  </si>
  <si>
    <t>36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</si>
  <si>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</si>
  <si>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</si>
  <si>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-438253406</t>
  </si>
  <si>
    <t>https://podminky.urs.cz/item/CS_URS_2024_02/622221031</t>
  </si>
  <si>
    <t>u vstupu</t>
  </si>
  <si>
    <t>(1,5+1+1,5)*2,5</t>
  </si>
  <si>
    <t>-1*2,1</t>
  </si>
  <si>
    <t>37</t>
  </si>
  <si>
    <t>-355961735</t>
  </si>
  <si>
    <t>7,9*1,1 "Přepočtené koeficientem množství</t>
  </si>
  <si>
    <t>38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</si>
  <si>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</si>
  <si>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</si>
  <si>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-2041597214</t>
  </si>
  <si>
    <t>https://podminky.urs.cz/item/CS_URS_2024_02/622222051</t>
  </si>
  <si>
    <t>ostění vstupní dveře</t>
  </si>
  <si>
    <t>39</t>
  </si>
  <si>
    <t>63151507</t>
  </si>
  <si>
    <t>deska tepelně izolační minerální kontaktních fasád kolmé vlákno tl 40mm</t>
  </si>
  <si>
    <t>1999645555</t>
  </si>
  <si>
    <t>(2,1+1+2,1)*0,5</t>
  </si>
  <si>
    <t>2,6*1,1 'Přepočtené koeficientem množství</t>
  </si>
  <si>
    <t>40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</si>
  <si>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</si>
  <si>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</si>
  <si>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990619310</t>
  </si>
  <si>
    <t>https://podminky.urs.cz/item/CS_URS_2024_02/622251101</t>
  </si>
  <si>
    <t>41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</si>
  <si>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</si>
  <si>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</si>
  <si>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-2118269627</t>
  </si>
  <si>
    <t>https://podminky.urs.cz/item/CS_URS_2024_02/622251105</t>
  </si>
  <si>
    <t>42</t>
  </si>
  <si>
    <t>622252001</t>
  </si>
  <si>
    <t>Montáž profilů kontaktního zateplení zakládacích soklových připevněných hmoždinkami</t>
  </si>
  <si>
    <t>-1945394621</t>
  </si>
  <si>
    <t>https://podminky.urs.cz/item/CS_URS_2024_02/622252001</t>
  </si>
  <si>
    <t>21,4</t>
  </si>
  <si>
    <t>19,5</t>
  </si>
  <si>
    <t>43</t>
  </si>
  <si>
    <t>59051653</t>
  </si>
  <si>
    <t>profil zakládací Al tl 0,7mm pro ETICS pro izolant tl 160mm</t>
  </si>
  <si>
    <t>1085838859</t>
  </si>
  <si>
    <t>40,9*1,03 "Přepočtené koeficientem množství</t>
  </si>
  <si>
    <t>44</t>
  </si>
  <si>
    <t>622252002</t>
  </si>
  <si>
    <t>Montáž profilů kontaktního zateplení ostatních stěnových, dilatačních apod. lepených do tmelu</t>
  </si>
  <si>
    <t>323687771</t>
  </si>
  <si>
    <t>https://podminky.urs.cz/item/CS_URS_2024_02/622252002</t>
  </si>
  <si>
    <t>rohy</t>
  </si>
  <si>
    <t>7*8</t>
  </si>
  <si>
    <t>římsa</t>
  </si>
  <si>
    <t>47</t>
  </si>
  <si>
    <t>(1,5+1,5)*25</t>
  </si>
  <si>
    <t>(1,5+1,5)*2</t>
  </si>
  <si>
    <t>(0,8+0,8)*4</t>
  </si>
  <si>
    <t>(0,8+0,8)*2</t>
  </si>
  <si>
    <t>dilatace mezi domy</t>
  </si>
  <si>
    <t>2*8</t>
  </si>
  <si>
    <t>45</t>
  </si>
  <si>
    <t>63127416</t>
  </si>
  <si>
    <t>profil rohový PVC s výztužnou tkaninou š 100/100mm</t>
  </si>
  <si>
    <t>-946058067</t>
  </si>
  <si>
    <t>239,3*1,1 "Přepočtené koeficientem množství</t>
  </si>
  <si>
    <t>46</t>
  </si>
  <si>
    <t>19416050</t>
  </si>
  <si>
    <t>profil dilatační stěnový Al s výztužnou tkaninou</t>
  </si>
  <si>
    <t>1519854180</t>
  </si>
  <si>
    <t>16*1,1 'Přepočtené koeficientem množství</t>
  </si>
  <si>
    <t>622311121</t>
  </si>
  <si>
    <t>Omítka vápenná vnějších ploch nanášená ručně jednovrstvá, tloušťky do 15 mm hladká stěn</t>
  </si>
  <si>
    <t>1291081853</t>
  </si>
  <si>
    <t>https://podminky.urs.cz/item/CS_URS_2024_02/622311121</t>
  </si>
  <si>
    <t>48</t>
  </si>
  <si>
    <t>622325112</t>
  </si>
  <si>
    <t>Oprava vápenné omítky vnějších ploch stupně členitosti 1 hladké stěn, v rozsahu opravované plochy přes 10 do 30%</t>
  </si>
  <si>
    <t>-1683247091</t>
  </si>
  <si>
    <t>https://podminky.urs.cz/item/CS_URS_2024_02/622325112</t>
  </si>
  <si>
    <t>49</t>
  </si>
  <si>
    <t>622511112</t>
  </si>
  <si>
    <t>Omítka tenkovrstvá akrylátová vnějších ploch probarvená bez penetrace mozaiková střednězrnná stěn</t>
  </si>
  <si>
    <t>1149278964</t>
  </si>
  <si>
    <t>https://podminky.urs.cz/item/CS_URS_2024_02/622511112</t>
  </si>
  <si>
    <t>50</t>
  </si>
  <si>
    <t>622531022</t>
  </si>
  <si>
    <t>Omítka tenkovrstvá silikonová vnějších ploch probarvená bez penetrace zatíraná (škrábaná), zrnitost 2,0 mm stěn</t>
  </si>
  <si>
    <t>-1306753513</t>
  </si>
  <si>
    <t>https://podminky.urs.cz/item/CS_URS_2024_02/622531022</t>
  </si>
  <si>
    <t>51</t>
  </si>
  <si>
    <t>629135102</t>
  </si>
  <si>
    <t>Vyrovnávací vrstva z cementové malty pod klempířskými prvky šířky přes 150 do 300 mm</t>
  </si>
  <si>
    <t>306350280</t>
  </si>
  <si>
    <t>https://podminky.urs.cz/item/CS_URS_2024_02/629135102</t>
  </si>
  <si>
    <t>52</t>
  </si>
  <si>
    <t>629991011</t>
  </si>
  <si>
    <t>Zakrytí vnějších ploch před znečištěním včetně pozdějšího odkrytí výplní otvorů a svislých ploch fólií přilepenou lepící páskou</t>
  </si>
  <si>
    <t>1335963803</t>
  </si>
  <si>
    <t>https://podminky.urs.cz/item/CS_URS_2024_02/629991011</t>
  </si>
  <si>
    <t>okna sklep</t>
  </si>
  <si>
    <t>(0,9*0,3)*7</t>
  </si>
  <si>
    <t>(0,6*0,3)*9</t>
  </si>
  <si>
    <t>1,2*1,5*25</t>
  </si>
  <si>
    <t>1,8*1,5*2</t>
  </si>
  <si>
    <t>0,55*0,8*4</t>
  </si>
  <si>
    <t>0,4*0,8*2</t>
  </si>
  <si>
    <t>dveře vstupy</t>
  </si>
  <si>
    <t>1*2,1</t>
  </si>
  <si>
    <t>0,8*2</t>
  </si>
  <si>
    <t>okna lodžie</t>
  </si>
  <si>
    <t>0,6*2*2</t>
  </si>
  <si>
    <t>53</t>
  </si>
  <si>
    <t>629995101</t>
  </si>
  <si>
    <t>Očištění vnějších ploch tlakovou vodou omytím tlakovou vodou</t>
  </si>
  <si>
    <t>870575099</t>
  </si>
  <si>
    <t>https://podminky.urs.cz/item/CS_URS_2024_02/629995101</t>
  </si>
  <si>
    <t>boční část</t>
  </si>
  <si>
    <t>10,35*7</t>
  </si>
  <si>
    <t>Ostatní konstrukce a práce, bourání</t>
  </si>
  <si>
    <t>54</t>
  </si>
  <si>
    <t>952901111</t>
  </si>
  <si>
    <t>Vyčištění budov nebo objektů před předáním do užívání budov bytové nebo občanské výstavby, světlé výšky podlaží do 4 m</t>
  </si>
  <si>
    <t>-83470242</t>
  </si>
  <si>
    <t>https://podminky.urs.cz/item/CS_URS_2024_02/952901111</t>
  </si>
  <si>
    <t>suteren</t>
  </si>
  <si>
    <t>138,8</t>
  </si>
  <si>
    <t>podlaha na půdě</t>
  </si>
  <si>
    <t>156,6</t>
  </si>
  <si>
    <t>55</t>
  </si>
  <si>
    <t>968072455</t>
  </si>
  <si>
    <t>Vybourání kovových rámů oken s křídly, dveřních zárubní, vrat, stěn, ostění nebo obkladů dveřních zárubní, plochy do 2 m2</t>
  </si>
  <si>
    <t>498555366</t>
  </si>
  <si>
    <t>https://podminky.urs.cz/item/CS_URS_2024_02/968072455</t>
  </si>
  <si>
    <t xml:space="preserve">dveře </t>
  </si>
  <si>
    <t>2*1*2</t>
  </si>
  <si>
    <t>0,9*2*2</t>
  </si>
  <si>
    <t>56</t>
  </si>
  <si>
    <t>978015341</t>
  </si>
  <si>
    <t>Otlučení vápenných nebo vápenocementových omítek vnějších ploch s vyškrabáním spar a s očištěním zdiva stupně členitosti 1 a 2, v rozsahu přes 10 do 30 %</t>
  </si>
  <si>
    <t>945301175</t>
  </si>
  <si>
    <t>https://podminky.urs.cz/item/CS_URS_2024_02/978015341</t>
  </si>
  <si>
    <t>20,9*7</t>
  </si>
  <si>
    <t>štít</t>
  </si>
  <si>
    <t>19*7</t>
  </si>
  <si>
    <t>-1,2*1,5*12</t>
  </si>
  <si>
    <t>-1,8*1,5*6</t>
  </si>
  <si>
    <t>-0,55*1,5*2</t>
  </si>
  <si>
    <t>-0,85*2,3</t>
  </si>
  <si>
    <t>-0,8*1,1</t>
  </si>
  <si>
    <t>-0,9*1,35*2</t>
  </si>
  <si>
    <t>997</t>
  </si>
  <si>
    <t>Přesun sutě</t>
  </si>
  <si>
    <t>57</t>
  </si>
  <si>
    <t>997013213</t>
  </si>
  <si>
    <t>Vnitrostaveništní doprava suti a vybouraných hmot vodorovně do 50 m s naložením ručně pro budovy a haly výšky přes 9 do 12 m</t>
  </si>
  <si>
    <t>t</t>
  </si>
  <si>
    <t>-1381172456</t>
  </si>
  <si>
    <t>https://podminky.urs.cz/item/CS_URS_2024_02/997013213</t>
  </si>
  <si>
    <t>58</t>
  </si>
  <si>
    <t>997013501</t>
  </si>
  <si>
    <t>Odvoz suti a vybouraných hmot na skládku nebo meziskládku se složením, na vzdálenost do 1 km</t>
  </si>
  <si>
    <t>1423108608</t>
  </si>
  <si>
    <t>https://podminky.urs.cz/item/CS_URS_2024_02/997013501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</si>
  <si>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</si>
  <si>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</si>
  <si>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</si>
  <si>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876617331</t>
  </si>
  <si>
    <t>https://podminky.urs.cz/item/CS_URS_2024_02/997013509</t>
  </si>
  <si>
    <t>22,178*14 'Přepočtené koeficientem množství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</si>
  <si>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</si>
  <si>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</si>
  <si>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</si>
  <si>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186447123</t>
  </si>
  <si>
    <t>https://podminky.urs.cz/item/CS_URS_2024_02/997013631</t>
  </si>
  <si>
    <t>998</t>
  </si>
  <si>
    <t>Přesun hmot</t>
  </si>
  <si>
    <t>61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</si>
  <si>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</si>
  <si>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</si>
  <si>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-1476998750</t>
  </si>
  <si>
    <t>https://podminky.urs.cz/item/CS_URS_2024_02/998018002</t>
  </si>
  <si>
    <t>Úprava povrchů vnitřních</t>
  </si>
  <si>
    <t>62</t>
  </si>
  <si>
    <t>-591158617</t>
  </si>
  <si>
    <t>podhled v suterénu</t>
  </si>
  <si>
    <t>138,8*1,1 "Přepočtené koeficientem množství</t>
  </si>
  <si>
    <t>63</t>
  </si>
  <si>
    <t>-2077114392</t>
  </si>
  <si>
    <t>žebra strop</t>
  </si>
  <si>
    <t>(0,15+0,15+0,15)*9,4*8</t>
  </si>
  <si>
    <t>64</t>
  </si>
  <si>
    <t>63152261</t>
  </si>
  <si>
    <t>deska tepelně izolační minerální kontaktních fasád podélné vlákno tl 60mm</t>
  </si>
  <si>
    <t>154926208</t>
  </si>
  <si>
    <t>33,84*1,02 "Přepočtené koeficientem množství</t>
  </si>
  <si>
    <t>65</t>
  </si>
  <si>
    <t>621221021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</si>
  <si>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80 do 120 mm</t>
  </si>
  <si>
    <t>14882073</t>
  </si>
  <si>
    <t>https://podminky.urs.cz/item/CS_URS_2024_02/621221021</t>
  </si>
  <si>
    <t>66</t>
  </si>
  <si>
    <t>63152263</t>
  </si>
  <si>
    <t>deska tepelně izolační minerální kontaktních fasád podélné vlákno tl 100mm</t>
  </si>
  <si>
    <t>-631500640</t>
  </si>
  <si>
    <t>Podlahy a podlahové konstrukce</t>
  </si>
  <si>
    <t>67</t>
  </si>
  <si>
    <t>632450122</t>
  </si>
  <si>
    <t>Potěr cementový vyrovnávací ze suchých směsí v pásu o průměrné (střední) tl. přes 20 do 30 mm</t>
  </si>
  <si>
    <t>-890447569</t>
  </si>
  <si>
    <t>https://podminky.urs.cz/item/CS_URS_2024_02/632450122</t>
  </si>
  <si>
    <t>lodžie</t>
  </si>
  <si>
    <t>4,1*1,3</t>
  </si>
  <si>
    <t>68</t>
  </si>
  <si>
    <t>632459175</t>
  </si>
  <si>
    <t>Příplatky k cenám potěrů za malou plochu do 5 m2 jednotlivě, tl. potěru přes 40 do 50 mm</t>
  </si>
  <si>
    <t>803067929</t>
  </si>
  <si>
    <t>https://podminky.urs.cz/item/CS_URS_2024_02/632459175</t>
  </si>
  <si>
    <t>94</t>
  </si>
  <si>
    <t>Lešení a stavební výtahy</t>
  </si>
  <si>
    <t>69</t>
  </si>
  <si>
    <t>941211111</t>
  </si>
  <si>
    <t>Lešení řadové rámové lehké pracovní s podlahami s provozním zatížením tř. 3 do 200 kg/m2 šířky tř. SW06 od 0,6 do 0,9 m výšky do 10 m montáž</t>
  </si>
  <si>
    <t>1558736956</t>
  </si>
  <si>
    <t>https://podminky.urs.cz/item/CS_URS_2024_02/941211111</t>
  </si>
  <si>
    <t>fasáda</t>
  </si>
  <si>
    <t>(20+12,5+20)*8</t>
  </si>
  <si>
    <t>70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</si>
  <si>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</si>
  <si>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</si>
  <si>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-1553713857</t>
  </si>
  <si>
    <t>https://podminky.urs.cz/item/CS_URS_2024_02/941211211</t>
  </si>
  <si>
    <t>456*60 'Přepočtené koeficientem množství</t>
  </si>
  <si>
    <t>71</t>
  </si>
  <si>
    <t>941211811</t>
  </si>
  <si>
    <t>Lešení řadové rámové lehké pracovní s podlahami s provozním zatížením tř. 3 do 200 kg/m2 šířky tř. SW06 od 0,6 do 0,9 m výšky do 10 m demontáž</t>
  </si>
  <si>
    <t>-1401176512</t>
  </si>
  <si>
    <t>https://podminky.urs.cz/item/CS_URS_2024_02/941211811</t>
  </si>
  <si>
    <t>72</t>
  </si>
  <si>
    <t>944511111</t>
  </si>
  <si>
    <t>Síť ochranná zavěšená na konstrukci lešení z textilie z umělých vláken montáž</t>
  </si>
  <si>
    <t>699451034</t>
  </si>
  <si>
    <t>https://podminky.urs.cz/item/CS_URS_2024_02/944511111</t>
  </si>
  <si>
    <t>73</t>
  </si>
  <si>
    <t>944511211</t>
  </si>
  <si>
    <t>Síť ochranná zavěšená na konstrukci lešení z textilie z umělých vláken příplatek k ceně za každý den použití</t>
  </si>
  <si>
    <t>559911653</t>
  </si>
  <si>
    <t>https://podminky.urs.cz/item/CS_URS_2024_02/944511211</t>
  </si>
  <si>
    <t>74</t>
  </si>
  <si>
    <t>944511811</t>
  </si>
  <si>
    <t>Síť ochranná zavěšená na konstrukci lešení z textilie z umělých vláken demontáž</t>
  </si>
  <si>
    <t>-1492547194</t>
  </si>
  <si>
    <t>https://podminky.urs.cz/item/CS_URS_2024_02/944511811</t>
  </si>
  <si>
    <t>75</t>
  </si>
  <si>
    <t>944711113</t>
  </si>
  <si>
    <t>Stříška záchytná zřizovaná současně s lehkým nebo těžkým lešením šířky přes 2,0 do 2,5 m montáž</t>
  </si>
  <si>
    <t>586419880</t>
  </si>
  <si>
    <t>https://podminky.urs.cz/item/CS_URS_2024_02/944711113</t>
  </si>
  <si>
    <t>přední a zadní vstup</t>
  </si>
  <si>
    <t>3+3</t>
  </si>
  <si>
    <t>76</t>
  </si>
  <si>
    <t>944711213</t>
  </si>
  <si>
    <t>Stříška záchytná zřizovaná současně s lehkým nebo těžkým lešením šířky přes 2,0 do 2,5 m příplatek k ceně za každý den použití</t>
  </si>
  <si>
    <t>-110686966</t>
  </si>
  <si>
    <t>https://podminky.urs.cz/item/CS_URS_2024_02/944711213</t>
  </si>
  <si>
    <t>6*60 'Přepočtené koeficientem množství</t>
  </si>
  <si>
    <t>77</t>
  </si>
  <si>
    <t>944711813</t>
  </si>
  <si>
    <t>Stříška záchytná zřizovaná současně s lehkým nebo těžkým lešením šířky přes 2,0 do 2,5 m demontáž</t>
  </si>
  <si>
    <t>969789726</t>
  </si>
  <si>
    <t>https://podminky.urs.cz/item/CS_URS_2024_02/944711813</t>
  </si>
  <si>
    <t>762</t>
  </si>
  <si>
    <t>Konstrukce tesařské</t>
  </si>
  <si>
    <t>78</t>
  </si>
  <si>
    <t>762841812</t>
  </si>
  <si>
    <t>Demontáž podbíjení obkladů stropů a střech sklonu do 60° z hrubých prken tl. do 35 mm s omítkou</t>
  </si>
  <si>
    <t>1406569609</t>
  </si>
  <si>
    <t>https://podminky.urs.cz/item/CS_URS_2024_02/762841812</t>
  </si>
  <si>
    <t>šikmá část na schodišti s vikýřem</t>
  </si>
  <si>
    <t>2,5*3,5</t>
  </si>
  <si>
    <t>PSV</t>
  </si>
  <si>
    <t>Práce a dodávky PSV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</si>
  <si>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</si>
  <si>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</si>
  <si>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</si>
  <si>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</si>
  <si>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</si>
  <si>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959039416</t>
  </si>
  <si>
    <t>https://podminky.urs.cz/item/CS_URS_2024_02/713121121</t>
  </si>
  <si>
    <t>144</t>
  </si>
  <si>
    <t>strop nad schodištěm</t>
  </si>
  <si>
    <t>80</t>
  </si>
  <si>
    <t>63148105</t>
  </si>
  <si>
    <t>deska tepelně izolační minerální univerzální tl 120mm</t>
  </si>
  <si>
    <t>-1684244677</t>
  </si>
  <si>
    <t>161*2,05 "Přepočtené koeficientem množství</t>
  </si>
  <si>
    <t>81</t>
  </si>
  <si>
    <t>713122111</t>
  </si>
  <si>
    <t>Izolace pro pochozí půdy parotěsná vrstva na ploše vodorovné V</t>
  </si>
  <si>
    <t>-431777210</t>
  </si>
  <si>
    <t>https://podminky.urs.cz/item/CS_URS_2024_02/713122111</t>
  </si>
  <si>
    <t>82</t>
  </si>
  <si>
    <t>713122123</t>
  </si>
  <si>
    <t>Izolace pro pochozí půdy nosný rošt z EPS trámců, osová vzdálenost trámů do 600 mm tloušťky 240 mm</t>
  </si>
  <si>
    <t>607747851</t>
  </si>
  <si>
    <t>https://podminky.urs.cz/item/CS_URS_2024_02/713122123</t>
  </si>
  <si>
    <t>83</t>
  </si>
  <si>
    <t>713122141</t>
  </si>
  <si>
    <t>Izolace pro pochozí půdy prkna dřevěná lepená na rošt z EPS trámců pomocí nízkoexpanzní pěny</t>
  </si>
  <si>
    <t>745192070</t>
  </si>
  <si>
    <t>https://podminky.urs.cz/item/CS_URS_2024_02/713122141</t>
  </si>
  <si>
    <t>84</t>
  </si>
  <si>
    <t>713151111</t>
  </si>
  <si>
    <t>Montáž tepelné izolace střech šikmých rohožemi, pásy, deskami (izolační materiál ve specifikaci) kladenými volně mezi krokve</t>
  </si>
  <si>
    <t>-13405252</t>
  </si>
  <si>
    <t>https://podminky.urs.cz/item/CS_URS_2024_02/713151111</t>
  </si>
  <si>
    <t>vikýř nad schodištěm</t>
  </si>
  <si>
    <t>85</t>
  </si>
  <si>
    <t>28376809</t>
  </si>
  <si>
    <t>deska fenolická tepelně izolační fasádní tl 120mm</t>
  </si>
  <si>
    <t>-175198920</t>
  </si>
  <si>
    <t>9*1,1 'Přepočtené koeficientem množství</t>
  </si>
  <si>
    <t>86</t>
  </si>
  <si>
    <t>679452964</t>
  </si>
  <si>
    <t>S03</t>
  </si>
  <si>
    <t>87</t>
  </si>
  <si>
    <t>63166763</t>
  </si>
  <si>
    <t>pás tepelně izolační univerzální tl 100mm</t>
  </si>
  <si>
    <t>1690278937</t>
  </si>
  <si>
    <t>8,75*1,1 'Přepočtené koeficientem množství</t>
  </si>
  <si>
    <t>88</t>
  </si>
  <si>
    <t>63150861</t>
  </si>
  <si>
    <t>pás tepelně izolační minerální tl 50mm</t>
  </si>
  <si>
    <t>CS ÚRS 2020 02</t>
  </si>
  <si>
    <t>-432956789</t>
  </si>
  <si>
    <t>89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</si>
  <si>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</si>
  <si>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</si>
  <si>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</si>
  <si>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-513558095</t>
  </si>
  <si>
    <t>https://podminky.urs.cz/item/CS_URS_2024_02/998713202</t>
  </si>
  <si>
    <t>763</t>
  </si>
  <si>
    <t>Konstrukce suché výstavby</t>
  </si>
  <si>
    <t>90</t>
  </si>
  <si>
    <t>763131751</t>
  </si>
  <si>
    <t>Podhled ze sádrokartonových desek ostatní práce a konstrukce na podhledech ze sádrokartonových desek montáž parotěsné zábrany</t>
  </si>
  <si>
    <t>874060467</t>
  </si>
  <si>
    <t>https://podminky.urs.cz/item/CS_URS_2024_02/763131751</t>
  </si>
  <si>
    <t>91</t>
  </si>
  <si>
    <t>28329276</t>
  </si>
  <si>
    <t>fólie PE vyztužená pro parotěsnou vrstvu (reakce na oheň - třída E) 140g/m2</t>
  </si>
  <si>
    <t>1572374492</t>
  </si>
  <si>
    <t>8,75*1,1235 'Přepočtené koeficientem množství</t>
  </si>
  <si>
    <t>92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</si>
  <si>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</si>
  <si>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</si>
  <si>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-428800095</t>
  </si>
  <si>
    <t>https://podminky.urs.cz/item/CS_URS_2024_02/763161710</t>
  </si>
  <si>
    <t>93</t>
  </si>
  <si>
    <t>763182411</t>
  </si>
  <si>
    <t>Výplně otvorů konstrukcí ze sádrokartonových desek opláštění obvodu (špalety) vikýře z desek včetně Al rohu hloubky do 0,5 m</t>
  </si>
  <si>
    <t>-294354782</t>
  </si>
  <si>
    <t>https://podminky.urs.cz/item/CS_URS_2024_02/763182411</t>
  </si>
  <si>
    <t>1+1,5+1+1,5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</si>
  <si>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</si>
  <si>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</si>
  <si>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1263670483</t>
  </si>
  <si>
    <t>https://podminky.urs.cz/item/CS_URS_2024_02/998763512</t>
  </si>
  <si>
    <t>764</t>
  </si>
  <si>
    <t>Konstrukce klempířské</t>
  </si>
  <si>
    <t>95</t>
  </si>
  <si>
    <t>764002851</t>
  </si>
  <si>
    <t>Demontáž klempířských konstrukcí oplechování parapetů do suti</t>
  </si>
  <si>
    <t>-1869373843</t>
  </si>
  <si>
    <t>https://podminky.urs.cz/item/CS_URS_2024_02/764002851</t>
  </si>
  <si>
    <t>KL10</t>
  </si>
  <si>
    <t>1,75*2</t>
  </si>
  <si>
    <t>KL11</t>
  </si>
  <si>
    <t>25*1,2</t>
  </si>
  <si>
    <t>KL12 štít</t>
  </si>
  <si>
    <t>0,9</t>
  </si>
  <si>
    <t>KL14</t>
  </si>
  <si>
    <t>0,4*2</t>
  </si>
  <si>
    <t>KL15</t>
  </si>
  <si>
    <t>0,5*4</t>
  </si>
  <si>
    <t>96</t>
  </si>
  <si>
    <t>764216605</t>
  </si>
  <si>
    <t>Oplechování parapetů z pozinkovaného plechu s povrchovou úpravou rovných mechanicky kotvené, bez rohů rš 400 mm</t>
  </si>
  <si>
    <t>1598863791</t>
  </si>
  <si>
    <t>https://podminky.urs.cz/item/CS_URS_2024_02/764216605</t>
  </si>
  <si>
    <t>97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</si>
  <si>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</si>
  <si>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</si>
  <si>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-1269706750</t>
  </si>
  <si>
    <t>https://podminky.urs.cz/item/CS_URS_2024_02/764216665</t>
  </si>
  <si>
    <t>33,9*2 'Přepočtené koeficientem množství</t>
  </si>
  <si>
    <t>98</t>
  </si>
  <si>
    <t>998764202</t>
  </si>
  <si>
    <t>Přesun hmot pro konstrukce klempířské stanovený procentní sazbou (%) z ceny vodorovná dopravní vzdálenost do 50 m s užitím mechanizace v objektech výšky přes 6 do 12 m</t>
  </si>
  <si>
    <t>-2072367640</t>
  </si>
  <si>
    <t>https://podminky.urs.cz/item/CS_URS_2024_02/998764202</t>
  </si>
  <si>
    <t>766</t>
  </si>
  <si>
    <t>Konstrukce truhlářské</t>
  </si>
  <si>
    <t>99</t>
  </si>
  <si>
    <t>766660022</t>
  </si>
  <si>
    <t>Montáž dveřních křídel dřevěných nebo plastových otevíravých do ocelové zárubně protipožárních jednokřídlových, šířky přes 800 mm</t>
  </si>
  <si>
    <t>1879734375</t>
  </si>
  <si>
    <t>https://podminky.urs.cz/item/CS_URS_2024_02/766660022</t>
  </si>
  <si>
    <t>D9, 10</t>
  </si>
  <si>
    <t>100</t>
  </si>
  <si>
    <t>61165340</t>
  </si>
  <si>
    <t>dveře jednokřídlé dřevotřískové protipožární EI (EW) 30 D3 povrch lakovaný plné 900x1970-2100mm</t>
  </si>
  <si>
    <t>-1910207034</t>
  </si>
  <si>
    <t>101</t>
  </si>
  <si>
    <t>766660411</t>
  </si>
  <si>
    <t>Montáž vchodových dveří včetně rámu do zdiva jednokřídlových bez nadsvětlíku</t>
  </si>
  <si>
    <t>375278919</t>
  </si>
  <si>
    <t>https://podminky.urs.cz/item/CS_URS_2024_02/766660411</t>
  </si>
  <si>
    <t>D01, 11</t>
  </si>
  <si>
    <t>102</t>
  </si>
  <si>
    <t>61140500</t>
  </si>
  <si>
    <t>dveře jednokřídlé plastové bílé plné max rozměru otvoru 2,42m2 bezpečnostní třídy RC2</t>
  </si>
  <si>
    <t>-1665558460</t>
  </si>
  <si>
    <t>D11</t>
  </si>
  <si>
    <t>103</t>
  </si>
  <si>
    <t>61140502</t>
  </si>
  <si>
    <t>dveře jednokřídlé plastové bílé prosklené max rozměru otvoru 2,42m2</t>
  </si>
  <si>
    <t>830052153</t>
  </si>
  <si>
    <t>D01</t>
  </si>
  <si>
    <t>104</t>
  </si>
  <si>
    <t>766660717</t>
  </si>
  <si>
    <t>Montáž dveřních doplňků samozavírače na zárubeň ocelovou</t>
  </si>
  <si>
    <t>-810458415</t>
  </si>
  <si>
    <t>https://podminky.urs.cz/item/CS_URS_2024_02/766660717</t>
  </si>
  <si>
    <t>105</t>
  </si>
  <si>
    <t>54917250</t>
  </si>
  <si>
    <t>samozavírač dveří hydraulický</t>
  </si>
  <si>
    <t>-2012826806</t>
  </si>
  <si>
    <t>106</t>
  </si>
  <si>
    <t>766660729</t>
  </si>
  <si>
    <t>Montáž dveřních doplňků dveřního kování interiérového štítku s klikou</t>
  </si>
  <si>
    <t>1065889725</t>
  </si>
  <si>
    <t>https://podminky.urs.cz/item/CS_URS_2024_02/766660729</t>
  </si>
  <si>
    <t>107</t>
  </si>
  <si>
    <t>54914123</t>
  </si>
  <si>
    <t>kování rozetové klika/klika</t>
  </si>
  <si>
    <t>1110984784</t>
  </si>
  <si>
    <t>108</t>
  </si>
  <si>
    <t>766660734</t>
  </si>
  <si>
    <t>Montáž dveřních doplňků dveřního kování bezpečnostního panikového kování</t>
  </si>
  <si>
    <t>1079718178</t>
  </si>
  <si>
    <t>https://podminky.urs.cz/item/CS_URS_2024_02/766660734</t>
  </si>
  <si>
    <t>109</t>
  </si>
  <si>
    <t>766001</t>
  </si>
  <si>
    <t>Panikové kování -sada pro dveře se štítkem, klika/klika + zámek</t>
  </si>
  <si>
    <t>ks</t>
  </si>
  <si>
    <t>555852895</t>
  </si>
  <si>
    <t>110</t>
  </si>
  <si>
    <t>998766202</t>
  </si>
  <si>
    <t>Přesun hmot pro konstrukce truhlářské stanovený procentní sazbou (%) z ceny vodorovná dopravní vzdálenost do 50 m základní v objektech výšky přes 6 do 12 m</t>
  </si>
  <si>
    <t>-1131388074</t>
  </si>
  <si>
    <t>https://podminky.urs.cz/item/CS_URS_2024_02/998766202</t>
  </si>
  <si>
    <t>767</t>
  </si>
  <si>
    <t>Konstrukce zámečnické</t>
  </si>
  <si>
    <t>111</t>
  </si>
  <si>
    <t>767001</t>
  </si>
  <si>
    <t>Demontáž a zpětná montáž ocelového schodiště pro byt v 1NP</t>
  </si>
  <si>
    <t>kpl</t>
  </si>
  <si>
    <t>509155700</t>
  </si>
  <si>
    <t>112</t>
  </si>
  <si>
    <t>767821112</t>
  </si>
  <si>
    <t>Montáž poštovních schránek samostatných zavěšených</t>
  </si>
  <si>
    <t>109492672</t>
  </si>
  <si>
    <t>https://podminky.urs.cz/item/CS_URS_2024_02/767821112</t>
  </si>
  <si>
    <t>113</t>
  </si>
  <si>
    <t>55348116</t>
  </si>
  <si>
    <t>schránka listová s AL rámečkem Pz 370x330x100mm</t>
  </si>
  <si>
    <t>-1936114777</t>
  </si>
  <si>
    <t>114</t>
  </si>
  <si>
    <t>767893115</t>
  </si>
  <si>
    <t>Montáž stříšek nad venkovními vstupy z kovových profilů kotvených k nosné konstrukci pomocí závěsů, výplň ze skla rovná, šířky do 1,50 m</t>
  </si>
  <si>
    <t>-1693802753</t>
  </si>
  <si>
    <t>https://podminky.urs.cz/item/CS_URS_2024_02/767893115</t>
  </si>
  <si>
    <t>Z01</t>
  </si>
  <si>
    <t>115</t>
  </si>
  <si>
    <t>63437000</t>
  </si>
  <si>
    <t>stříška vchodová rovná, kotvená pomocí konzol, nerezový rám, výplň vrstvené bezpečnostní sklo 1400x900mm</t>
  </si>
  <si>
    <t>-66100199</t>
  </si>
  <si>
    <t>116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</si>
  <si>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</si>
  <si>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</si>
  <si>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1491397605</t>
  </si>
  <si>
    <t>https://podminky.urs.cz/item/CS_URS_2024_02/998767312</t>
  </si>
  <si>
    <t>783</t>
  </si>
  <si>
    <t>Dokončovací práce - nátěry</t>
  </si>
  <si>
    <t>117</t>
  </si>
  <si>
    <t>783301303</t>
  </si>
  <si>
    <t>Příprava podkladu zámečnických konstrukcí před provedením nátěru odrezivění odrezovačem bezoplachovým</t>
  </si>
  <si>
    <t>673977772</t>
  </si>
  <si>
    <t>https://podminky.urs.cz/item/CS_URS_2024_02/783301303</t>
  </si>
  <si>
    <t>HUP</t>
  </si>
  <si>
    <t>0,5*0,5*2</t>
  </si>
  <si>
    <t>el rozv</t>
  </si>
  <si>
    <t>0,4*0,7*2</t>
  </si>
  <si>
    <t>1,06*1,1 "Přepočtené koeficientem množství</t>
  </si>
  <si>
    <t>118</t>
  </si>
  <si>
    <t>783301313</t>
  </si>
  <si>
    <t>Příprava podkladu zámečnických konstrukcí před provedením nátěru odmaštění odmašťovačem ředidlovým</t>
  </si>
  <si>
    <t>-778899298</t>
  </si>
  <si>
    <t>https://podminky.urs.cz/item/CS_URS_2024_02/783301313</t>
  </si>
  <si>
    <t>119</t>
  </si>
  <si>
    <t>783317101</t>
  </si>
  <si>
    <t>Krycí nátěr (email) zámečnických konstrukcí jednonásobný syntetický standardní</t>
  </si>
  <si>
    <t>974612721</t>
  </si>
  <si>
    <t>https://podminky.urs.cz/item/CS_URS_2024_02/783317101</t>
  </si>
  <si>
    <t>120</t>
  </si>
  <si>
    <t>783322101</t>
  </si>
  <si>
    <t>Tmelení zámečnických konstrukcí včetně přebroušení tmelených míst, tmelem disperzním akrylátovým nebo latexovým</t>
  </si>
  <si>
    <t>-1007541610</t>
  </si>
  <si>
    <t>https://podminky.urs.cz/item/CS_URS_2024_02/783322101</t>
  </si>
  <si>
    <t>121</t>
  </si>
  <si>
    <t>783334201</t>
  </si>
  <si>
    <t>Základní antikorozní nátěr zámečnických konstrukcí jednonásobný epoxidový</t>
  </si>
  <si>
    <t>868665963</t>
  </si>
  <si>
    <t>https://podminky.urs.cz/item/CS_URS_2024_02/783334201</t>
  </si>
  <si>
    <t>784</t>
  </si>
  <si>
    <t>Dokončovací práce - malby a tapety</t>
  </si>
  <si>
    <t>122</t>
  </si>
  <si>
    <t>784121007</t>
  </si>
  <si>
    <t>Oškrabání malby na schodišti o výšce podlaží do 3,80 m</t>
  </si>
  <si>
    <t>-1551612549</t>
  </si>
  <si>
    <t>https://podminky.urs.cz/item/CS_URS_2024_02/784121007</t>
  </si>
  <si>
    <t>schodiště</t>
  </si>
  <si>
    <t>16,8*12</t>
  </si>
  <si>
    <t>5,5*2,35*3</t>
  </si>
  <si>
    <t>123</t>
  </si>
  <si>
    <t>784181101</t>
  </si>
  <si>
    <t>Penetrace podkladu jednonásobná základní akrylátová bezbarvá v místnostech výšky do 3,80 m</t>
  </si>
  <si>
    <t>-347768831</t>
  </si>
  <si>
    <t>https://podminky.urs.cz/item/CS_URS_2024_02/784181101</t>
  </si>
  <si>
    <t>138,8*1,1 'Přepočtené koeficientem množství</t>
  </si>
  <si>
    <t>124</t>
  </si>
  <si>
    <t>784181107</t>
  </si>
  <si>
    <t>Penetrace podkladu jednonásobná základní akrylátová bezbarvá na schodišti o výšce podlaží do 3,80 m</t>
  </si>
  <si>
    <t>-661486884</t>
  </si>
  <si>
    <t>https://podminky.urs.cz/item/CS_URS_2024_02/784181107</t>
  </si>
  <si>
    <t>125</t>
  </si>
  <si>
    <t>784221111</t>
  </si>
  <si>
    <t>Malby z malířských směsí otěruvzdorných za sucha dvojnásobné, bílé za sucha otěruvzdorné středně v místnostech výšky do 3,80 m</t>
  </si>
  <si>
    <t>572142896</t>
  </si>
  <si>
    <t>https://podminky.urs.cz/item/CS_URS_2024_02/784221111</t>
  </si>
  <si>
    <t>126</t>
  </si>
  <si>
    <t>784221117</t>
  </si>
  <si>
    <t>Malby z malířských směsí otěruvzdorných za sucha dvojnásobné, bílé za sucha otěruvzdorné středně na schodišti o výšce podlaží do 3,80 m</t>
  </si>
  <si>
    <t>-1717336180</t>
  </si>
  <si>
    <t>https://podminky.urs.cz/item/CS_URS_2024_02/784221117</t>
  </si>
  <si>
    <t>02 - sanace suterénu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</si>
  <si>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</si>
  <si>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</si>
  <si>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</si>
  <si>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8 - Trubní vedení</t>
  </si>
  <si>
    <t xml:space="preserve">    711 - Izolace proti vodě, vlhkosti a plynům</t>
  </si>
  <si>
    <t xml:space="preserve">    784 - Dokončovací práce - malby a tapety</t>
  </si>
  <si>
    <t>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</si>
  <si>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</si>
  <si>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</si>
  <si>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-90529380</t>
  </si>
  <si>
    <t>https://podminky.urs.cz/item/CS_URS_2024_02/113106121</t>
  </si>
  <si>
    <t>18,5*0,5*2</t>
  </si>
  <si>
    <t>11,5*0,5</t>
  </si>
  <si>
    <t>132154203</t>
  </si>
  <si>
    <t>Hloubení zapažených rýh šířky přes 800 do 2 000 mm strojně s urovnáním dna do předepsaného profilu a spádu v hornině třídy těžitelnosti I skupiny 1 a 2 přes 50 do 100 m3</t>
  </si>
  <si>
    <t>m3</t>
  </si>
  <si>
    <t>-347425434</t>
  </si>
  <si>
    <t>https://podminky.urs.cz/item/CS_URS_2024_02/132154203</t>
  </si>
  <si>
    <t>1,3*48</t>
  </si>
  <si>
    <t>151101101</t>
  </si>
  <si>
    <t>Zřízení pažení a rozepření stěn rýh pro podzemní vedení příložné pro jakoukoliv mezerovitost, hloubky do 2 m</t>
  </si>
  <si>
    <t>42881704</t>
  </si>
  <si>
    <t>https://podminky.urs.cz/item/CS_URS_2024_02/151101101</t>
  </si>
  <si>
    <t>52*1,8</t>
  </si>
  <si>
    <t>151101111</t>
  </si>
  <si>
    <t>Odstranění pažení a rozepření stěn rýh pro podzemní vedení s uložením materiálu na vzdálenost do 3 m od kraje výkopu příložné, hloubky do 2 m</t>
  </si>
  <si>
    <t>-988982084</t>
  </si>
  <si>
    <t>https://podminky.urs.cz/item/CS_URS_2024_02/151101111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</si>
  <si>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</si>
  <si>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</si>
  <si>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-475844273</t>
  </si>
  <si>
    <t>https://podminky.urs.cz/item/CS_URS_2024_02/162751137</t>
  </si>
  <si>
    <t>0,5*48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</si>
  <si>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</si>
  <si>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</si>
  <si>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-752167418</t>
  </si>
  <si>
    <t>https://podminky.urs.cz/item/CS_URS_2024_02/162751119</t>
  </si>
  <si>
    <t>24*5 "Přepočtené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</si>
  <si>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</si>
  <si>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</si>
  <si>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134980422</t>
  </si>
  <si>
    <t>https://podminky.urs.cz/item/CS_URS_2024_02/171201231</t>
  </si>
  <si>
    <t>174151101</t>
  </si>
  <si>
    <t>Zásyp sypaninou z jakékoliv horniny strojně s uložením výkopku ve vrstvách se zhutněním jam, šachet, rýh nebo kolem objektů v těchto vykopávkách</t>
  </si>
  <si>
    <t>2131816802</t>
  </si>
  <si>
    <t>https://podminky.urs.cz/item/CS_URS_2024_02/174151101</t>
  </si>
  <si>
    <t>0,8*48</t>
  </si>
  <si>
    <t>181411132</t>
  </si>
  <si>
    <t>Založení trávníku na půdě předem připravené plochy do 1000 m2 výsevem včetně utažení parkového na svahu přes 1:5 do 1:2</t>
  </si>
  <si>
    <t>942680468</t>
  </si>
  <si>
    <t>https://podminky.urs.cz/item/CS_URS_2024_02/181411132</t>
  </si>
  <si>
    <t>300</t>
  </si>
  <si>
    <t>00572410</t>
  </si>
  <si>
    <t>osivo směs travní parková</t>
  </si>
  <si>
    <t>kg</t>
  </si>
  <si>
    <t>905026541</t>
  </si>
  <si>
    <t>300*0,05 "Přepočtené koeficientem množství</t>
  </si>
  <si>
    <t>181912111</t>
  </si>
  <si>
    <t>Úprava pláně vyrovnáním výškových rozdílů ručně v hornině třídy těžitelnosti I skupiny 3 bez zhutnění</t>
  </si>
  <si>
    <t>1181225826</t>
  </si>
  <si>
    <t>https://podminky.urs.cz/item/CS_URS_2024_02/181912111</t>
  </si>
  <si>
    <t>Zemní práce - přípravné a přidružené práce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</si>
  <si>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</si>
  <si>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</si>
  <si>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32359145</t>
  </si>
  <si>
    <t>https://podminky.urs.cz/item/CS_URS_2024_02/113106021</t>
  </si>
  <si>
    <t>319202213</t>
  </si>
  <si>
    <t>Dodatečná izolace zdiva injektáží beztlakovou infuzí silikonovou mikroemulzí, tloušťka zdiva přes 300 do 450 mm</t>
  </si>
  <si>
    <t>-787957730</t>
  </si>
  <si>
    <t>https://podminky.urs.cz/item/CS_URS_2024_02/319202213</t>
  </si>
  <si>
    <t>57+24+24</t>
  </si>
  <si>
    <t>Komunikace pozemní</t>
  </si>
  <si>
    <t>451577877</t>
  </si>
  <si>
    <t>Podklad nebo lože pod dlažbu (přídlažbu) v ploše vodorovné nebo ve sklonu do 1:5, tloušťky od 30 do 100 mm ze štěrkopísku</t>
  </si>
  <si>
    <t>-284880415</t>
  </si>
  <si>
    <t>https://podminky.urs.cz/item/CS_URS_2024_02/451577877</t>
  </si>
  <si>
    <t>637211121</t>
  </si>
  <si>
    <t>Okapový chodník z dlaždic betonových do písku se zalitím spár cementovou maltou, tl. dlaždic 40 mm</t>
  </si>
  <si>
    <t>994900154</t>
  </si>
  <si>
    <t>https://podminky.urs.cz/item/CS_URS_2024_02/637211121</t>
  </si>
  <si>
    <t>619999031</t>
  </si>
  <si>
    <t>Příplatky k cenám úprav vnitřních povrchů za zaoblení omítaných ploch poloměru do 100 mm nebo rozvinuté šířky do 150 mm</t>
  </si>
  <si>
    <t>-2004585428</t>
  </si>
  <si>
    <t>https://podminky.urs.cz/item/CS_URS_2024_02/619999031</t>
  </si>
  <si>
    <t>fabion žb pás a svislá stěna při napojení HI</t>
  </si>
  <si>
    <t>50,6</t>
  </si>
  <si>
    <t>1786909696</t>
  </si>
  <si>
    <t>615675394</t>
  </si>
  <si>
    <t>pod HI vyrovnání plochy</t>
  </si>
  <si>
    <t>50,6*1,8</t>
  </si>
  <si>
    <t>-1164544908</t>
  </si>
  <si>
    <t>629995223</t>
  </si>
  <si>
    <t>Očištění vnějších ploch tryskáním Příplatek k cenám za zvýšenou pracnost ve stísněném nebo uzavřeném prostoru</t>
  </si>
  <si>
    <t>-687387416</t>
  </si>
  <si>
    <t>https://podminky.urs.cz/item/CS_URS_2024_02/629995223</t>
  </si>
  <si>
    <t>985131311</t>
  </si>
  <si>
    <t>Očištění ploch stěn, rubu kleneb a podlah ruční dočištění ocelovými kartáči</t>
  </si>
  <si>
    <t>-150320326</t>
  </si>
  <si>
    <t>https://podminky.urs.cz/item/CS_URS_2024_02/985131311</t>
  </si>
  <si>
    <t>Trubní vedení</t>
  </si>
  <si>
    <t>212312111</t>
  </si>
  <si>
    <t>Lože pro trativody z betonu prostého</t>
  </si>
  <si>
    <t>-619558093</t>
  </si>
  <si>
    <t>https://podminky.urs.cz/item/CS_URS_2024_02/212312111</t>
  </si>
  <si>
    <t>48*0,1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</si>
  <si>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</si>
  <si>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</si>
  <si>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942199840</t>
  </si>
  <si>
    <t>https://podminky.urs.cz/item/CS_URS_2024_02/212750103</t>
  </si>
  <si>
    <t>obvod</t>
  </si>
  <si>
    <t>napojení</t>
  </si>
  <si>
    <t>894812201</t>
  </si>
  <si>
    <t>Revizní a čistící šachta z polypropylenu PP pro hladké trouby DN 425 šachtové dno (DN šachty / DN trubního vedení) DN 425/150 průtočné</t>
  </si>
  <si>
    <t>-30487947</t>
  </si>
  <si>
    <t>https://podminky.urs.cz/item/CS_URS_2024_02/894812201</t>
  </si>
  <si>
    <t>894812232</t>
  </si>
  <si>
    <t>Revizní a čistící šachta z polypropylenu PP pro hladké trouby DN 425 roura šachtová korugovaná bez hrdla, světlé hloubky 2000 mm</t>
  </si>
  <si>
    <t>1036214185</t>
  </si>
  <si>
    <t>https://podminky.urs.cz/item/CS_URS_2024_02/894812232</t>
  </si>
  <si>
    <t>894812255</t>
  </si>
  <si>
    <t>Revizní a čistící šachta z polypropylenu PP pro hladké trouby DN 425 poklop plastový (pro třídu zatížení) pachotěsný s madlem</t>
  </si>
  <si>
    <t>599495223</t>
  </si>
  <si>
    <t>https://podminky.urs.cz/item/CS_URS_2024_02/894812255</t>
  </si>
  <si>
    <t>899661312</t>
  </si>
  <si>
    <t>Zřízení filtračního obalu drenážních trubek ze skelné tkaniny, slaměných rohoží apod. proti zarůstání kořeny, zanášení zemitými částicemi nebo pískem DN přes 130 do 200</t>
  </si>
  <si>
    <t>1157292819</t>
  </si>
  <si>
    <t>https://podminky.urs.cz/item/CS_URS_2024_02/899661312</t>
  </si>
  <si>
    <t>69311098</t>
  </si>
  <si>
    <t>geotextilie netkaná separační, filtrační, ochranná s převahou recyklovaných PES vláken 250g/m2</t>
  </si>
  <si>
    <t>-963672679</t>
  </si>
  <si>
    <t>48*1,8</t>
  </si>
  <si>
    <t>15*1,8</t>
  </si>
  <si>
    <t>113,4*1,2 'Přepočtené koeficientem množství</t>
  </si>
  <si>
    <t>882835978</t>
  </si>
  <si>
    <t>podlaha suterén</t>
  </si>
  <si>
    <t>134,77</t>
  </si>
  <si>
    <t>978013191</t>
  </si>
  <si>
    <t>Otlučení vápenných nebo vápenocementových omítek vnitřních ploch stěn s vyškrabáním spar, s očištěním zdiva, v rozsahu přes 50 do 100 %</t>
  </si>
  <si>
    <t>601246417</t>
  </si>
  <si>
    <t>https://podminky.urs.cz/item/CS_URS_2024_02/978013191</t>
  </si>
  <si>
    <t>stěny v suterénu v rozsahu dle PD</t>
  </si>
  <si>
    <t>184*2,2</t>
  </si>
  <si>
    <t>997013211</t>
  </si>
  <si>
    <t>Vnitrostaveništní doprava suti a vybouraných hmot vodorovně do 50 m s naložením ručně pro budovy a haly výšky do 6 m</t>
  </si>
  <si>
    <t>-1550704472</t>
  </si>
  <si>
    <t>https://podminky.urs.cz/item/CS_URS_2024_02/997013211</t>
  </si>
  <si>
    <t>-2075994650</t>
  </si>
  <si>
    <t>516567190</t>
  </si>
  <si>
    <t>42,933*14 'Přepočtené koeficientem množství</t>
  </si>
  <si>
    <t>-1852128641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</si>
  <si>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</si>
  <si>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</si>
  <si>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-2039753866</t>
  </si>
  <si>
    <t>https://podminky.urs.cz/item/CS_URS_2024_02/998018001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</si>
  <si>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</si>
  <si>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</si>
  <si>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</si>
  <si>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</si>
  <si>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176387202</t>
  </si>
  <si>
    <t>https://podminky.urs.cz/item/CS_URS_2024_02/711112001</t>
  </si>
  <si>
    <t>11163150</t>
  </si>
  <si>
    <t>lak penetrační asfaltový</t>
  </si>
  <si>
    <t>211505</t>
  </si>
  <si>
    <t>91,08*0,00035 "Přepočtené koeficientem množství</t>
  </si>
  <si>
    <t>711142559</t>
  </si>
  <si>
    <t>Provedení izolace proti zemní vlhkosti pásy přitavením NAIP na ploše svislé S</t>
  </si>
  <si>
    <t>-406303651</t>
  </si>
  <si>
    <t>https://podminky.urs.cz/item/CS_URS_2024_02/711142559</t>
  </si>
  <si>
    <t>62853004</t>
  </si>
  <si>
    <t>pás asfaltový natavitelný modifikovaný SBS s vložkou ze skleněné tkaniny a spalitelnou PE fólií nebo jemnozrnným minerálním posypem na horním povrchu tl 4,0mm</t>
  </si>
  <si>
    <t>-37187808</t>
  </si>
  <si>
    <t>91,08*1,2 "Přepočtené koeficientem množství</t>
  </si>
  <si>
    <t>1982752039</t>
  </si>
  <si>
    <t>62855001</t>
  </si>
  <si>
    <t>pás asfaltový natavitelný modifikovaný SBS s vložkou z polyesterové rohože a spalitelnou PE fólií nebo jemnozrnným minerálním posypem na horním povrchu tl 4,0mm</t>
  </si>
  <si>
    <t>1031305602</t>
  </si>
  <si>
    <t>711142821</t>
  </si>
  <si>
    <t>Odstranění izolace proti vodě, vlhkosti a plynům z přitavených pásů NAIP z plochy svislé S dvouvrstvé</t>
  </si>
  <si>
    <t>-136073774</t>
  </si>
  <si>
    <t>https://podminky.urs.cz/item/CS_URS_2024_02/711142821</t>
  </si>
  <si>
    <t>711161215</t>
  </si>
  <si>
    <t>Izolace proti zemní vlhkosti a beztlakové vodě nopovými fóliemi na ploše svislé S vrstva ochranná, odvětrávací a drenážní výška nopku 20,0 mm, tl. fólie do 1,0 mm</t>
  </si>
  <si>
    <t>1306025355</t>
  </si>
  <si>
    <t>https://podminky.urs.cz/item/CS_URS_2024_02/711161215</t>
  </si>
  <si>
    <t>50,6*1,9</t>
  </si>
  <si>
    <t>711161384</t>
  </si>
  <si>
    <t>Izolace proti zemní vlhkosti a beztlakové vodě nopovými fóliemi ostatní ukončení izolace provětrávací lištou</t>
  </si>
  <si>
    <t>-1405120475</t>
  </si>
  <si>
    <t>https://podminky.urs.cz/item/CS_URS_2024_02/711161384</t>
  </si>
  <si>
    <t>711162811</t>
  </si>
  <si>
    <t>Odstranění izolace proti vodě, vlhkosti a plynům z nopových fólií z plochy svislé S</t>
  </si>
  <si>
    <t>-1523837626</t>
  </si>
  <si>
    <t>https://podminky.urs.cz/item/CS_URS_2024_02/711162811</t>
  </si>
  <si>
    <t>998711201</t>
  </si>
  <si>
    <t>Přesun hmot pro izolace proti vodě, vlhkosti a plynům stanovený procentní sazbou (%) z ceny vodorovná dopravní vzdálenost do 50 m základní v objektech výšky do 6 m</t>
  </si>
  <si>
    <t>-1539136923</t>
  </si>
  <si>
    <t>https://podminky.urs.cz/item/CS_URS_2024_02/998711201</t>
  </si>
  <si>
    <t>-664330525</t>
  </si>
  <si>
    <t>strop+žebra</t>
  </si>
  <si>
    <t>134,77*1,2 'Přepočtené koeficientem množství</t>
  </si>
  <si>
    <t>784191007</t>
  </si>
  <si>
    <t>Čištění vnitřních ploch hrubý úklid po provedení malířských prací omytím podlah</t>
  </si>
  <si>
    <t>-1646540837</t>
  </si>
  <si>
    <t>https://podminky.urs.cz/item/CS_URS_2024_02/784191007</t>
  </si>
  <si>
    <t>strop</t>
  </si>
  <si>
    <t>784221121</t>
  </si>
  <si>
    <t>Malby z malířských směsí otěruvzdorných za sucha dvojnásobné, bílé za sucha otěruvzdorné minimálně v místnostech výšky do 3,80 m</t>
  </si>
  <si>
    <t>-2020668460</t>
  </si>
  <si>
    <t>https://podminky.urs.cz/item/CS_URS_2024_02/784221121</t>
  </si>
  <si>
    <t>784312021</t>
  </si>
  <si>
    <t>Malby vápenné dvojnásobné, bílé v místnostech výšky do 3,80 m</t>
  </si>
  <si>
    <t>-303051994</t>
  </si>
  <si>
    <t>https://podminky.urs.cz/item/CS_URS_2024_02/784312021</t>
  </si>
  <si>
    <t>03 - výměna střešní krytiny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</si>
  <si>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</si>
  <si>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</si>
  <si>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</si>
  <si>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765 - Krytina skládaná</t>
  </si>
  <si>
    <t>314231164</t>
  </si>
  <si>
    <t>Zdivo komínů a ventilací volně stojících z cihel pálených lícových včetně spárování, pevnosti P 60, na maltu MVC dl. 290 mm (český formát 290x140x65 mm) plných</t>
  </si>
  <si>
    <t>-1662771649</t>
  </si>
  <si>
    <t>https://podminky.urs.cz/item/CS_URS_2024_02/314231164</t>
  </si>
  <si>
    <t>nové komíny</t>
  </si>
  <si>
    <t>1,55+1,3+2,3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</si>
  <si>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</si>
  <si>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</si>
  <si>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1915275505</t>
  </si>
  <si>
    <t>https://podminky.urs.cz/item/CS_URS_2024_02/316381116</t>
  </si>
  <si>
    <t>1+1+0,5</t>
  </si>
  <si>
    <t>613321121</t>
  </si>
  <si>
    <t>Omítka vápenocementová vnitřních ploch nanášená ručně jednovrstvá, tloušťky do 10 mm hladká svislých konstrukcí pilířů nebo sloupů</t>
  </si>
  <si>
    <t>-1804635216</t>
  </si>
  <si>
    <t>https://podminky.urs.cz/item/CS_URS_2024_02/613321121</t>
  </si>
  <si>
    <t>stáv komíny</t>
  </si>
  <si>
    <t>32+11+25+26+23</t>
  </si>
  <si>
    <t>949101112</t>
  </si>
  <si>
    <t>Lešení pomocné pracovní pro objekty pozemních staveb pro zatížení do 150 kg/m2, o výšce lešeňové podlahy přes 1,9 do 3,5 m</t>
  </si>
  <si>
    <t>701625973</t>
  </si>
  <si>
    <t>https://podminky.urs.cz/item/CS_URS_2024_02/949101112</t>
  </si>
  <si>
    <t>půda, opravy komínů atd</t>
  </si>
  <si>
    <t>160</t>
  </si>
  <si>
    <t>953752111</t>
  </si>
  <si>
    <t>Vyvložkování stávajících komínových nebo větracích průduchů keramickými vložkami komínového tělesa výšky 3 m, včetně ukončení komínu světlý průměr vložky do 160 mm</t>
  </si>
  <si>
    <t>soubor</t>
  </si>
  <si>
    <t>-1330033023</t>
  </si>
  <si>
    <t>https://podminky.urs.cz/item/CS_URS_2024_02/953752111</t>
  </si>
  <si>
    <t>953752121</t>
  </si>
  <si>
    <t>Vyvložkování stávajících komínových nebo větracích průduchů keramickými vložkami komínového tělesa výšky 3 m, včetně ukončení komínu Příplatek k ceně za každý další i započatý metr výšky komínového průduchu přes 3 m světlý průměr vložky do 160 mm</t>
  </si>
  <si>
    <t>-639033428</t>
  </si>
  <si>
    <t>https://podminky.urs.cz/item/CS_URS_2024_02/953752121</t>
  </si>
  <si>
    <t>1NP</t>
  </si>
  <si>
    <t>2*9</t>
  </si>
  <si>
    <t>2NP</t>
  </si>
  <si>
    <t>2*6</t>
  </si>
  <si>
    <t>962032631</t>
  </si>
  <si>
    <t>Bourání zdiva nadzákladového komínového z cihel pálených, šamotových nebo vápenopískových, na maltu vápennou nebo vápenocementovou</t>
  </si>
  <si>
    <t>1075841905</t>
  </si>
  <si>
    <t>https://podminky.urs.cz/item/CS_URS_2024_02/962032631</t>
  </si>
  <si>
    <t>977331113</t>
  </si>
  <si>
    <t>Zvětšení komínového průduchu frézováním zdiva z cihel plných pálených maximální hloubky frézování přes 10 do 30 mm</t>
  </si>
  <si>
    <t>827668932</t>
  </si>
  <si>
    <t>https://podminky.urs.cz/item/CS_URS_2024_02/977331113</t>
  </si>
  <si>
    <t>2 byty 1PN</t>
  </si>
  <si>
    <t>2*12</t>
  </si>
  <si>
    <t>2 byty 2NP</t>
  </si>
  <si>
    <t>978015391</t>
  </si>
  <si>
    <t>Otlučení vápenných nebo vápenocementových omítek vnějších ploch s vyškrabáním spar a s očištěním zdiva stupně členitosti 1 a 2, v rozsahu přes 80 do 100 %</t>
  </si>
  <si>
    <t>-255933262</t>
  </si>
  <si>
    <t>https://podminky.urs.cz/item/CS_URS_2024_02/978015391</t>
  </si>
  <si>
    <t>-511667361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</si>
  <si>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</si>
  <si>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</si>
  <si>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275237707</t>
  </si>
  <si>
    <t>https://podminky.urs.cz/item/CS_URS_2024_02/997013219</t>
  </si>
  <si>
    <t>-1866127751</t>
  </si>
  <si>
    <t>1849493007</t>
  </si>
  <si>
    <t>27,753*14 'Přepočtené koeficientem množství</t>
  </si>
  <si>
    <t>1645806558</t>
  </si>
  <si>
    <t>802499639</t>
  </si>
  <si>
    <t>712</t>
  </si>
  <si>
    <t>Povlakové krytiny</t>
  </si>
  <si>
    <t>712631811</t>
  </si>
  <si>
    <t>Odstranění povlakové krytiny střech šikmých přes 30° z pásů uložených na sucho podkladního samolepícího asfaltového pásu</t>
  </si>
  <si>
    <t>295639092</t>
  </si>
  <si>
    <t>https://podminky.urs.cz/item/CS_URS_2024_02/712631811</t>
  </si>
  <si>
    <t>(8,1+8,1)*18,5</t>
  </si>
  <si>
    <t>712600845</t>
  </si>
  <si>
    <t>Ostatní práce při odstranění povlakové krytiny střech šikmých přes 30° doplňků ventilační hlavice</t>
  </si>
  <si>
    <t>969243510</t>
  </si>
  <si>
    <t>https://podminky.urs.cz/item/CS_URS_2024_02/712600845</t>
  </si>
  <si>
    <t>721</t>
  </si>
  <si>
    <t>Zdravotechnika - vnitřní kanalizace</t>
  </si>
  <si>
    <t>721242116</t>
  </si>
  <si>
    <t>Lapače střešních splavenin polypropylenové (PP) s kulovým kloubem na odtoku DN 125</t>
  </si>
  <si>
    <t>-2100377308</t>
  </si>
  <si>
    <t>https://podminky.urs.cz/item/CS_URS_2024_02/721242116</t>
  </si>
  <si>
    <t>721273153</t>
  </si>
  <si>
    <t>Ventilační hlavice z polypropylenu (PP) DN 110</t>
  </si>
  <si>
    <t>-73234933</t>
  </si>
  <si>
    <t>https://podminky.urs.cz/item/CS_URS_2024_02/721273153</t>
  </si>
  <si>
    <t>762083111</t>
  </si>
  <si>
    <t>Impregnace řeziva máčením proti dřevokaznému hmyzu a houbám, třída ohrožení 1 a 2 (dřevo v interiéru)</t>
  </si>
  <si>
    <t>-1952351914</t>
  </si>
  <si>
    <t>https://podminky.urs.cz/item/CS_URS_2024_02/762083111</t>
  </si>
  <si>
    <t>krokve</t>
  </si>
  <si>
    <t>19,23</t>
  </si>
  <si>
    <t>bednění</t>
  </si>
  <si>
    <t>282*0,03</t>
  </si>
  <si>
    <t>762331932</t>
  </si>
  <si>
    <t>Vyřezání části střešní vazby vázané konstrukce krovů průřezové plochy řeziva přes 224 do 288 cm2, délky vyřezané části krovového prvku přes 3 do 5 m</t>
  </si>
  <si>
    <t>-1519187257</t>
  </si>
  <si>
    <t>https://podminky.urs.cz/item/CS_URS_2024_02/762331932</t>
  </si>
  <si>
    <t>762332923</t>
  </si>
  <si>
    <t>Doplnění střešní vazby řezivem (materiál v ceně) průřezové plochy přes 224 do 288 cm2</t>
  </si>
  <si>
    <t>-1240041813</t>
  </si>
  <si>
    <t>https://podminky.urs.cz/item/CS_URS_2024_02/762332923</t>
  </si>
  <si>
    <t>762341210</t>
  </si>
  <si>
    <t>Montáž bednění střech rovných a šikmých sklonu do 60° s vyřezáním otvorů z prken hrubých na sraz tl. do 32 mm</t>
  </si>
  <si>
    <t>723007972</t>
  </si>
  <si>
    <t>https://podminky.urs.cz/item/CS_URS_2024_02/762341210</t>
  </si>
  <si>
    <t>1000% plochy</t>
  </si>
  <si>
    <t>60515111</t>
  </si>
  <si>
    <t>řezivo jehličnaté boční prkno 20-30mm</t>
  </si>
  <si>
    <t>1374843065</t>
  </si>
  <si>
    <t>100% plochy</t>
  </si>
  <si>
    <t>300*0,032</t>
  </si>
  <si>
    <t>9,6*1,1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</si>
  <si>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</si>
  <si>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</si>
  <si>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1645733195</t>
  </si>
  <si>
    <t>https://podminky.urs.cz/item/CS_URS_2024_02/762341811</t>
  </si>
  <si>
    <t>762342314</t>
  </si>
  <si>
    <t>Montáž laťování střech složitých sklonu do 60° při osové vzdálenosti latí přes 150 do 360 mm</t>
  </si>
  <si>
    <t>1934022482</t>
  </si>
  <si>
    <t>https://podminky.urs.cz/item/CS_URS_2024_02/762342314</t>
  </si>
  <si>
    <t>60514105</t>
  </si>
  <si>
    <t>řezivo jehličnaté lať pevnostní třída S10-13 průřez 30x50mm</t>
  </si>
  <si>
    <t>-427678079</t>
  </si>
  <si>
    <t>0,03*0,05*1*3,5*300*1,2</t>
  </si>
  <si>
    <t>762342441</t>
  </si>
  <si>
    <t>Montáž laťování montáž lišt trojúhelníkových</t>
  </si>
  <si>
    <t>1056417335</t>
  </si>
  <si>
    <t>https://podminky.urs.cz/item/CS_URS_2024_02/762342441</t>
  </si>
  <si>
    <t>282*2,5</t>
  </si>
  <si>
    <t>60514106</t>
  </si>
  <si>
    <t>řezivo jehličnaté lať pevnostní třída S10-13 průřez 40x60mm</t>
  </si>
  <si>
    <t>116169110</t>
  </si>
  <si>
    <t>0,04*0,06*705*1,2</t>
  </si>
  <si>
    <t>762342811</t>
  </si>
  <si>
    <t>Demontáž bednění a laťování laťování střech sklonu do 60° se všemi nadstřešními konstrukcemi, z latí průřezové plochy do 25 cm2 při osové vzdálenosti do 0,22 m</t>
  </si>
  <si>
    <t>-176167073</t>
  </si>
  <si>
    <t>https://podminky.urs.cz/item/CS_URS_2024_02/762342811</t>
  </si>
  <si>
    <t>762395000</t>
  </si>
  <si>
    <t>Spojovací prostředky krovů, bednění a laťování, nadstřešních konstrukcí svorníky, prkna, hřebíky, pásová ocel, vruty</t>
  </si>
  <si>
    <t>-634291525</t>
  </si>
  <si>
    <t>https://podminky.urs.cz/item/CS_URS_2024_02/762395000</t>
  </si>
  <si>
    <t>762795000</t>
  </si>
  <si>
    <t>Spojovací prostředky prostorových vázaných konstrukcí hřebíky, svorníky, fixační prkna</t>
  </si>
  <si>
    <t>769703357</t>
  </si>
  <si>
    <t>https://podminky.urs.cz/item/CS_URS_2024_02/762795000</t>
  </si>
  <si>
    <t>19,23*0,15</t>
  </si>
  <si>
    <t>998762312</t>
  </si>
  <si>
    <t>Přesun hmot pro konstrukce tesařské stanovený procentní sazbou (%) z ceny vodorovná dopravní vzdálenost do 50 m ruční (bez užití mechanizace) v objektech výšky přes 6 do 12 m</t>
  </si>
  <si>
    <t>1038769031</t>
  </si>
  <si>
    <t>https://podminky.urs.cz/item/CS_URS_2024_02/998762312</t>
  </si>
  <si>
    <t>764001821</t>
  </si>
  <si>
    <t>Demontáž klempířských konstrukcí krytiny ze svitků nebo tabulí do suti</t>
  </si>
  <si>
    <t>-166097996</t>
  </si>
  <si>
    <t>https://podminky.urs.cz/item/CS_URS_2024_02/764001821</t>
  </si>
  <si>
    <t>764001861</t>
  </si>
  <si>
    <t>Demontáž klempířských konstrukcí oplechování hřebene z hřebenáčů do suti</t>
  </si>
  <si>
    <t>1555525141</t>
  </si>
  <si>
    <t>https://podminky.urs.cz/item/CS_URS_2024_02/764001861</t>
  </si>
  <si>
    <t>764002812</t>
  </si>
  <si>
    <t>Demontáž klempířských konstrukcí okapového plechu do suti, v krytině skládané</t>
  </si>
  <si>
    <t>-346038780</t>
  </si>
  <si>
    <t>https://podminky.urs.cz/item/CS_URS_2024_02/764002812</t>
  </si>
  <si>
    <t>18,5*2</t>
  </si>
  <si>
    <t>764002821</t>
  </si>
  <si>
    <t>Demontáž klempířských konstrukcí střešního výlezu do suti</t>
  </si>
  <si>
    <t>-1722026614</t>
  </si>
  <si>
    <t>https://podminky.urs.cz/item/CS_URS_2024_02/764002821</t>
  </si>
  <si>
    <t>764002841</t>
  </si>
  <si>
    <t>Demontáž klempířských konstrukcí oplechování horních ploch zdí a nadezdívek do suti</t>
  </si>
  <si>
    <t>-1065200975</t>
  </si>
  <si>
    <t>https://podminky.urs.cz/item/CS_URS_2024_02/764002841</t>
  </si>
  <si>
    <t>8,1*2</t>
  </si>
  <si>
    <t>764003801</t>
  </si>
  <si>
    <t>Demontáž klempířských konstrukcí lemování trub, konzol, držáků, ventilačních nástavců a ostatních kusových prvků do suti</t>
  </si>
  <si>
    <t>218549408</t>
  </si>
  <si>
    <t>https://podminky.urs.cz/item/CS_URS_2024_02/764003801</t>
  </si>
  <si>
    <t>764011616</t>
  </si>
  <si>
    <t>Podkladní plech z pozinkovaného plechu s povrchovou úpravou rš 500 mm</t>
  </si>
  <si>
    <t>1459364954</t>
  </si>
  <si>
    <t>https://podminky.urs.cz/item/CS_URS_2024_02/764011616</t>
  </si>
  <si>
    <t>18,5+18,5+9+3+3+16+16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</si>
  <si>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</si>
  <si>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</si>
  <si>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-1850840869</t>
  </si>
  <si>
    <t>https://podminky.urs.cz/item/CS_URS_2024_02/764111653</t>
  </si>
  <si>
    <t>299,7*1,1 'Přepočtené koeficientem množství</t>
  </si>
  <si>
    <t>764203156</t>
  </si>
  <si>
    <t>Montáž oplechování střešních prvků sněhového zachytávače průbežného dvoutrubkového</t>
  </si>
  <si>
    <t>268824400</t>
  </si>
  <si>
    <t>https://podminky.urs.cz/item/CS_URS_2024_02/764203156</t>
  </si>
  <si>
    <t>55349664</t>
  </si>
  <si>
    <t>tyč do sněhového zachytávače Al</t>
  </si>
  <si>
    <t>-1869894845</t>
  </si>
  <si>
    <t>18,5*2*2</t>
  </si>
  <si>
    <t>55344642</t>
  </si>
  <si>
    <t>svorka (držák) Al pro trubku sněhového zachytávače pro falcovanou</t>
  </si>
  <si>
    <t>1983021471</t>
  </si>
  <si>
    <t>55344661</t>
  </si>
  <si>
    <t>nástavec svorky (držáku) sněhového zachytávače Al</t>
  </si>
  <si>
    <t>-380522409</t>
  </si>
  <si>
    <t>764211625</t>
  </si>
  <si>
    <t>Oplechování střešních prvků z pozinkovaného plechu s povrchovou úpravou hřebene větraného s použitím hřebenového plechu s větracím pásem rš 400 mm</t>
  </si>
  <si>
    <t>1306559941</t>
  </si>
  <si>
    <t>https://podminky.urs.cz/item/CS_URS_2024_02/764211625</t>
  </si>
  <si>
    <t>764212634</t>
  </si>
  <si>
    <t>Oplechování střešních prvků z pozinkovaného plechu s povrchovou úpravou štítu závětrnou lištou rš 330 mm</t>
  </si>
  <si>
    <t>-447570289</t>
  </si>
  <si>
    <t>https://podminky.urs.cz/item/CS_URS_2024_02/764212634</t>
  </si>
  <si>
    <t>štíty</t>
  </si>
  <si>
    <t>8,1*2*2</t>
  </si>
  <si>
    <t>764212649</t>
  </si>
  <si>
    <t>Oplechování střešních prvků z pozinkovaného plechu s povrchovou úpravou štítu závětrnou lištou rš 800 mm</t>
  </si>
  <si>
    <t>-963643435</t>
  </si>
  <si>
    <t>https://podminky.urs.cz/item/CS_URS_2024_02/764212649</t>
  </si>
  <si>
    <t>stěna sousední objekt</t>
  </si>
  <si>
    <t>764212664</t>
  </si>
  <si>
    <t>Oplechování střešních prvků z pozinkovaného plechu s povrchovou úpravou okapu střechy rovné okapovým plechem rš 330 mm</t>
  </si>
  <si>
    <t>-600551467</t>
  </si>
  <si>
    <t>https://podminky.urs.cz/item/CS_URS_2024_02/764212664</t>
  </si>
  <si>
    <t>764213652</t>
  </si>
  <si>
    <t>Oplechování střešních prvků z pozinkovaného plechu s povrchovou úpravou střešní výlez rozměru 600 x 600 mm, střechy s krytinou skládanou nebo plechovou</t>
  </si>
  <si>
    <t>764874371</t>
  </si>
  <si>
    <t>https://podminky.urs.cz/item/CS_URS_2024_02/764213652</t>
  </si>
  <si>
    <t>764218631</t>
  </si>
  <si>
    <t>Oplechování říms a ozdobných prvků z pozinkovaného plechu s povrchovou úpravou rovných, bez rohů celoplošně lepené přes rš 670 mm</t>
  </si>
  <si>
    <t>-302085251</t>
  </si>
  <si>
    <t>https://podminky.urs.cz/item/CS_URS_2024_02/764218631</t>
  </si>
  <si>
    <t>vikýř</t>
  </si>
  <si>
    <t>5,5</t>
  </si>
  <si>
    <t>764314612</t>
  </si>
  <si>
    <t>Lemování prostupů z pozinkovaného plechu s povrchovou úpravou bez lišty, střech s krytinou skládanou nebo z plechu</t>
  </si>
  <si>
    <t>1418916737</t>
  </si>
  <si>
    <t>https://podminky.urs.cz/item/CS_URS_2024_02/764314612</t>
  </si>
  <si>
    <t>komíny</t>
  </si>
  <si>
    <t>1,5*3</t>
  </si>
  <si>
    <t>2,5*2</t>
  </si>
  <si>
    <t>764315633</t>
  </si>
  <si>
    <t>Lemování trub, konzol, držáků a ostatních kusových prvků z pozinkovaného plechu s povrchovou úpravou střech s krytinou prostupovou manžetou přes 100 do 150 mm</t>
  </si>
  <si>
    <t>1806806849</t>
  </si>
  <si>
    <t>https://podminky.urs.cz/item/CS_URS_2024_02/764315633</t>
  </si>
  <si>
    <t>764316624</t>
  </si>
  <si>
    <t>Lemování ventilačních nástavců z pozinkovaného plechu s povrchovou úpravou výšky do 1000 mm, se stříškou střech s krytinou skládanou mimo prejzovou nebo z plechu, průměru přes 150 do 200 mm</t>
  </si>
  <si>
    <t>198728008</t>
  </si>
  <si>
    <t>https://podminky.urs.cz/item/CS_URS_2024_02/764316624</t>
  </si>
  <si>
    <t>764511602</t>
  </si>
  <si>
    <t>Žlab podokapní z pozinkovaného plechu s povrchovou úpravou včetně háků a čel půlkruhový rš 330 mm</t>
  </si>
  <si>
    <t>-1708980769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</si>
  <si>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</si>
  <si>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</si>
  <si>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</si>
  <si>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1691106311</t>
  </si>
  <si>
    <t>https://podminky.urs.cz/item/CS_URS_2024_02/764511643</t>
  </si>
  <si>
    <t>764518623</t>
  </si>
  <si>
    <t>Svod z pozinkovaného plechu s upraveným povrchem včetně objímek, kolen a odskoků kruhový, průměru 120 mm</t>
  </si>
  <si>
    <t>-2068507976</t>
  </si>
  <si>
    <t>https://podminky.urs.cz/item/CS_URS_2024_02/764518623</t>
  </si>
  <si>
    <t>8*2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</si>
  <si>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</si>
  <si>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</si>
  <si>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1740125465</t>
  </si>
  <si>
    <t>https://podminky.urs.cz/item/CS_URS_2024_02/998764312</t>
  </si>
  <si>
    <t>765</t>
  </si>
  <si>
    <t>Krytina skládaná</t>
  </si>
  <si>
    <t>765115302</t>
  </si>
  <si>
    <t>Montáž střešních doplňků střešního výlezu plochy jednotlivě přes 0,25 m2</t>
  </si>
  <si>
    <t>1155436248</t>
  </si>
  <si>
    <t>https://podminky.urs.cz/item/CS_URS_2024_02/765115302</t>
  </si>
  <si>
    <t>55345010</t>
  </si>
  <si>
    <t>výlez na střechu 600x600mm</t>
  </si>
  <si>
    <t>-502276104</t>
  </si>
  <si>
    <t>765191021</t>
  </si>
  <si>
    <t>Montáž pojistné hydroizolační nebo parotěsné fólie kladené ve sklonu přes 20° s lepenými přesahy na krokve</t>
  </si>
  <si>
    <t>1899905880</t>
  </si>
  <si>
    <t>https://podminky.urs.cz/item/CS_URS_2024_02/765191021</t>
  </si>
  <si>
    <t>28329036</t>
  </si>
  <si>
    <t>fólie kontaktní difuzně propustná pro doplňkovou hydroizolační vrstvu, třívrstvá mikroporézní PP 150g/m2 s integrovanou samolepící páskou</t>
  </si>
  <si>
    <t>-1216831755</t>
  </si>
  <si>
    <t>299,7*1,15 'Přepočtené koeficientem množství</t>
  </si>
  <si>
    <t>765191031</t>
  </si>
  <si>
    <t>Montáž pojistné hydroizolační nebo parotěsné fólie lepení těsnících pásků pod kontralatě</t>
  </si>
  <si>
    <t>412466419</t>
  </si>
  <si>
    <t>https://podminky.urs.cz/item/CS_URS_2024_02/765191031</t>
  </si>
  <si>
    <t>28329303</t>
  </si>
  <si>
    <t>páska těsnící jednostranně lepící butylkaučuková pod kontralatě š 50mm</t>
  </si>
  <si>
    <t>229870988</t>
  </si>
  <si>
    <t>705*1,1 "Přepočtené koeficientem množství</t>
  </si>
  <si>
    <t>765192001</t>
  </si>
  <si>
    <t>Nouzové zakrytí střechy plachtou</t>
  </si>
  <si>
    <t>1562256851</t>
  </si>
  <si>
    <t>https://podminky.urs.cz/item/CS_URS_2024_02/765192001</t>
  </si>
  <si>
    <t>350</t>
  </si>
  <si>
    <t>998765312</t>
  </si>
  <si>
    <t>Přesun hmot pro krytiny skládané stanovený procentní sazbou (%) z ceny vodorovná dopravní vzdálenost do 50 m ruční (bez užití mechanizace) na objektech výšky přes 6 do 12 m</t>
  </si>
  <si>
    <t>-123799856</t>
  </si>
  <si>
    <t>https://podminky.urs.cz/item/CS_URS_2024_02/998765312</t>
  </si>
  <si>
    <t>767851104</t>
  </si>
  <si>
    <t>Montáž komínových lávek kompletní celé lávky</t>
  </si>
  <si>
    <t>192212946</t>
  </si>
  <si>
    <t>https://podminky.urs.cz/item/CS_URS_2024_02/767851104</t>
  </si>
  <si>
    <t>55344680</t>
  </si>
  <si>
    <t>lávka komínová 250x1000mm</t>
  </si>
  <si>
    <t>395184473</t>
  </si>
  <si>
    <t>55344690</t>
  </si>
  <si>
    <t>spojka lávky komínové sada 2 kusy</t>
  </si>
  <si>
    <t>sada</t>
  </si>
  <si>
    <t>-29536615</t>
  </si>
  <si>
    <t>55344688</t>
  </si>
  <si>
    <t>šroub k lávce komínová sada 4 kusy</t>
  </si>
  <si>
    <t>-741717718</t>
  </si>
  <si>
    <t>767851803</t>
  </si>
  <si>
    <t>Demontáž komínových lávek kompletní celé lávky</t>
  </si>
  <si>
    <t>1967978575</t>
  </si>
  <si>
    <t>https://podminky.urs.cz/item/CS_URS_2024_02/767851803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</si>
  <si>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</si>
  <si>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</si>
  <si>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1907783296</t>
  </si>
  <si>
    <t>https://podminky.urs.cz/item/CS_URS_2024_02/767881128</t>
  </si>
  <si>
    <t>70921372</t>
  </si>
  <si>
    <t>kotvicí bod pro konstrukce z dřevěných nosných trámů s bedněním pomocí 16ti samořezných šroubů dl 500mm</t>
  </si>
  <si>
    <t>-1594752309</t>
  </si>
  <si>
    <t>767881161</t>
  </si>
  <si>
    <t>Montáž záchytného systému proti pádu nástavců určených k upevnění na sloupky nebo body v systému poddajného kotvícího vedení montáž lana uchycení lana k nástavcům</t>
  </si>
  <si>
    <t>1342671892</t>
  </si>
  <si>
    <t>https://podminky.urs.cz/item/CS_URS_2024_02/767881161</t>
  </si>
  <si>
    <t>31452201</t>
  </si>
  <si>
    <t>nerezové lano určené pro systémy s požadavkem na permanentní kotvicí vedení tl 8mm</t>
  </si>
  <si>
    <t>14685931</t>
  </si>
  <si>
    <t>998767202</t>
  </si>
  <si>
    <t>Přesun hmot pro zámečnické konstrukce stanovený procentní sazbou (%) z ceny vodorovná dopravní vzdálenost do 50 m základní v objektech výšky přes 6 do 12 m</t>
  </si>
  <si>
    <t>-1442486602</t>
  </si>
  <si>
    <t>https://podminky.urs.cz/item/CS_URS_2024_02/998767202</t>
  </si>
  <si>
    <t>04 - ÚT byt č.1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</si>
  <si>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</si>
  <si>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</si>
  <si>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</si>
  <si>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</si>
  <si>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</si>
  <si>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725</t>
  </si>
  <si>
    <t>Zdravotechnika - zařizovací předměty</t>
  </si>
  <si>
    <t>725650805</t>
  </si>
  <si>
    <t>Demontáž plynových otopných těles podokenních nebo bezpečnostních pro garáže</t>
  </si>
  <si>
    <t>332334759</t>
  </si>
  <si>
    <t>https://podminky.urs.cz/item/CS_URS_2024_02/725650805</t>
  </si>
  <si>
    <t>731</t>
  </si>
  <si>
    <t>Ústřední vytápění - kotelny</t>
  </si>
  <si>
    <t>723190110</t>
  </si>
  <si>
    <t>Přípojky plynovodní ke spotřebičům z hadic nerezových vnější/vnitřní závit G 1/2" FM, délky 150 cm</t>
  </si>
  <si>
    <t>1118648524</t>
  </si>
  <si>
    <t>https://podminky.urs.cz/item/CS_URS_2024_02/723190110</t>
  </si>
  <si>
    <t>731244201</t>
  </si>
  <si>
    <t>Kotle ocelové teplovodní plynové závěsné kondenzační s průtokovým ohřevem TV 1,8-19,0 kW</t>
  </si>
  <si>
    <t>327311676</t>
  </si>
  <si>
    <t>https://podminky.urs.cz/item/CS_URS_2024_02/731244201</t>
  </si>
  <si>
    <t>731341140</t>
  </si>
  <si>
    <t>Hadice napouštěcí pryžové Ø 20/28</t>
  </si>
  <si>
    <t>-932281629</t>
  </si>
  <si>
    <t>https://podminky.urs.cz/item/CS_URS_2024_02/731341140</t>
  </si>
  <si>
    <t>731810332</t>
  </si>
  <si>
    <t>Nucené odtahy spalin od kondenzačních kotlů soustředným potrubím vedeným svisle šikmou střechou, průměru 80/125 mm</t>
  </si>
  <si>
    <t>-1953378400</t>
  </si>
  <si>
    <t>https://podminky.urs.cz/item/CS_URS_2024_02/731810332</t>
  </si>
  <si>
    <t>731810342</t>
  </si>
  <si>
    <t>Nucené odtahy spalin od kondenzačních kotlů prodloužení soustředného potrubí, průměru 80/125 mm</t>
  </si>
  <si>
    <t>394114008</t>
  </si>
  <si>
    <t>https://podminky.urs.cz/item/CS_URS_2024_02/731810342</t>
  </si>
  <si>
    <t>723230103</t>
  </si>
  <si>
    <t>Armatury se dvěma závity s protipožární armaturou PN 5 kulové uzávěry přímé závity vnitřní G 3/4" FF</t>
  </si>
  <si>
    <t>-2143766540</t>
  </si>
  <si>
    <t>https://podminky.urs.cz/item/CS_URS_2024_02/723230103</t>
  </si>
  <si>
    <t>998731202</t>
  </si>
  <si>
    <t>Přesun hmot pro kotelny stanovený procentní sazbou (%) z ceny vodorovná dopravní vzdálenost do 50 m s užitím mechanizace v objektech výšky přes 6 do 12 m</t>
  </si>
  <si>
    <t>-355566672</t>
  </si>
  <si>
    <t>https://podminky.urs.cz/item/CS_URS_2024_02/998731202</t>
  </si>
  <si>
    <t>733</t>
  </si>
  <si>
    <t>Ústřední vytápění - rozvodné potrubí</t>
  </si>
  <si>
    <t>733110806</t>
  </si>
  <si>
    <t>Demontáž potrubí z trubek ocelových závitových DN přes 15 do 32</t>
  </si>
  <si>
    <t>690421138</t>
  </si>
  <si>
    <t>https://podminky.urs.cz/item/CS_URS_2024_02/733110806</t>
  </si>
  <si>
    <t>733222302</t>
  </si>
  <si>
    <t>Potrubí z trubek měděných polotvrdých spojovaných lisováním PN 16, T= +110°C Ø 15/1</t>
  </si>
  <si>
    <t>-1500378787</t>
  </si>
  <si>
    <t>https://podminky.urs.cz/item/CS_URS_2024_02/733222302</t>
  </si>
  <si>
    <t>733222303</t>
  </si>
  <si>
    <t>Potrubí z trubek měděných polotvrdých spojovaných lisováním PN 16, T= +110°C Ø 18/1</t>
  </si>
  <si>
    <t>-445378314</t>
  </si>
  <si>
    <t>https://podminky.urs.cz/item/CS_URS_2024_02/733222303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</si>
  <si>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</si>
  <si>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</si>
  <si>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-719001804</t>
  </si>
  <si>
    <t>https://podminky.urs.cz/item/CS_URS_2024_02/733811241</t>
  </si>
  <si>
    <t>998733202</t>
  </si>
  <si>
    <t>Přesun hmot pro rozvody potrubí stanovený procentní sazbou z ceny vodorovná dopravní vzdálenost do 50 m základní v objektech výšky přes 6 do 12 m</t>
  </si>
  <si>
    <t>-1620737042</t>
  </si>
  <si>
    <t>https://podminky.urs.cz/item/CS_URS_2024_02/998733202</t>
  </si>
  <si>
    <t>734</t>
  </si>
  <si>
    <t>Ústřední vytápění - armatury</t>
  </si>
  <si>
    <t>734001</t>
  </si>
  <si>
    <t>Jednobodová armatura E-Z 1/2" přímá, dvoutrubkový systém</t>
  </si>
  <si>
    <t>1926698159</t>
  </si>
  <si>
    <t>734163441</t>
  </si>
  <si>
    <t>Filtry z uhlíkové oceli s čístícím víkem nebo vypouštěcí zátkou PN 40 do 400°C DN 15</t>
  </si>
  <si>
    <t>1002943738</t>
  </si>
  <si>
    <t>https://podminky.urs.cz/item/CS_URS_2024_02/734163441</t>
  </si>
  <si>
    <t>734221682</t>
  </si>
  <si>
    <t>Ventily regulační závitové hlavice termostatické pro ovládání ventilů PN 10 do 110°C kapalinové otopných těles VK</t>
  </si>
  <si>
    <t>-1363929849</t>
  </si>
  <si>
    <t>https://podminky.urs.cz/item/CS_URS_2024_02/734221682</t>
  </si>
  <si>
    <t>734242412</t>
  </si>
  <si>
    <t>Ventily zpětné závitové PN 16 do 110°C přímé G 1/2</t>
  </si>
  <si>
    <t>-276413915</t>
  </si>
  <si>
    <t>https://podminky.urs.cz/item/CS_URS_2024_02/734242412</t>
  </si>
  <si>
    <t>734242413</t>
  </si>
  <si>
    <t>Ventily zpětné závitové PN 16 do 110°C přímé G 3/4</t>
  </si>
  <si>
    <t>-166718337</t>
  </si>
  <si>
    <t>https://podminky.urs.cz/item/CS_URS_2024_02/734242413</t>
  </si>
  <si>
    <t>734251211</t>
  </si>
  <si>
    <t>Ventily pojistné závitové a čepové rohové provozní tlak od 2,5 do 6 bar G 1/2</t>
  </si>
  <si>
    <t>1600697451</t>
  </si>
  <si>
    <t>https://podminky.urs.cz/item/CS_URS_2024_02/734251211</t>
  </si>
  <si>
    <t>734261406</t>
  </si>
  <si>
    <t>Šroubení připojovací armatury radiátorů VK PN 10 do 110°C, regulační uzavíratelné přímé G 1/2 x 18</t>
  </si>
  <si>
    <t>-1137720705</t>
  </si>
  <si>
    <t>https://podminky.urs.cz/item/CS_URS_2024_02/734261406</t>
  </si>
  <si>
    <t>734291124</t>
  </si>
  <si>
    <t>Ostatní armatury kohouty plnicí a vypouštěcí PN 10 do 90°C G 3/4</t>
  </si>
  <si>
    <t>313424533</t>
  </si>
  <si>
    <t>https://podminky.urs.cz/item/CS_URS_2024_02/734291124</t>
  </si>
  <si>
    <t>734291253</t>
  </si>
  <si>
    <t>Ostatní armatury filtry závitové pro topné a chladicí systémy PN 16 do 160°C přímé s vnitřními závity G 1/2</t>
  </si>
  <si>
    <t>207382201</t>
  </si>
  <si>
    <t>https://podminky.urs.cz/item/CS_URS_2024_02/734291253</t>
  </si>
  <si>
    <t>734292713</t>
  </si>
  <si>
    <t>Ostatní armatury kulové kohouty PN 42 do 185°C přímé vnitřní závit G 1/2</t>
  </si>
  <si>
    <t>893904398</t>
  </si>
  <si>
    <t>https://podminky.urs.cz/item/CS_URS_2024_02/734292713</t>
  </si>
  <si>
    <t>734292714</t>
  </si>
  <si>
    <t>Ostatní armatury kulové kohouty PN 42 do 185°C přímé vnitřní závit G 3/4</t>
  </si>
  <si>
    <t>582075085</t>
  </si>
  <si>
    <t>https://podminky.urs.cz/item/CS_URS_2024_02/734292714</t>
  </si>
  <si>
    <t>734292723</t>
  </si>
  <si>
    <t>Ostatní armatury kulové kohouty PN 42 do 185°C přímé vnitřní závit s vypouštěním G 1/2</t>
  </si>
  <si>
    <t>-892473691</t>
  </si>
  <si>
    <t>https://podminky.urs.cz/item/CS_URS_2024_02/734292723</t>
  </si>
  <si>
    <t>734292724</t>
  </si>
  <si>
    <t>Ostatní armatury kulové kohouty PN 42 do 185°C přímé vnitřní závit s vypouštěním G 3/4</t>
  </si>
  <si>
    <t>1365422851</t>
  </si>
  <si>
    <t>https://podminky.urs.cz/item/CS_URS_2024_02/734292724</t>
  </si>
  <si>
    <t>734411102</t>
  </si>
  <si>
    <t>Teploměry technické s pevným stonkem a jímkou zadní připojení (axiální) průměr 63 mm délka stonku 75 mm</t>
  </si>
  <si>
    <t>1138445455</t>
  </si>
  <si>
    <t>https://podminky.urs.cz/item/CS_URS_2024_02/734411102</t>
  </si>
  <si>
    <t>734421101</t>
  </si>
  <si>
    <t>Tlakoměry s pevným stonkem a zpětnou klapkou spodní připojení (radiální) tlaku 0-16 bar průměru 50 mm</t>
  </si>
  <si>
    <t>163602062</t>
  </si>
  <si>
    <t>https://podminky.urs.cz/item/CS_URS_2024_02/734421101</t>
  </si>
  <si>
    <t>998734202</t>
  </si>
  <si>
    <t>Přesun hmot pro armatury stanovený procentní sazbou (%) z ceny vodorovná dopravní vzdálenost do 50 m základní v objektech výšky přes 6 do 12 m</t>
  </si>
  <si>
    <t>-1836656243</t>
  </si>
  <si>
    <t>https://podminky.urs.cz/item/CS_URS_2024_02/998734202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</si>
  <si>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</si>
  <si>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</si>
  <si>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</si>
  <si>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</si>
  <si>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419076123</t>
  </si>
  <si>
    <t>https://podminky.urs.cz/item/CS_URS_2024_02/735000912</t>
  </si>
  <si>
    <t>735111810</t>
  </si>
  <si>
    <t>Demontáž otopných těles litinových článkových</t>
  </si>
  <si>
    <t>773541</t>
  </si>
  <si>
    <t>https://podminky.urs.cz/item/CS_URS_2024_02/735111810</t>
  </si>
  <si>
    <t>735152178</t>
  </si>
  <si>
    <t>Otopná tělesa panelová VK jednodesková PN 1,0 MPa, T do 110°C bez přídavné přestupní plochy výšky tělesa 600 mm stavební délky / výkonu 1100 mm / 664 W</t>
  </si>
  <si>
    <t>1007448854</t>
  </si>
  <si>
    <t>https://podminky.urs.cz/item/CS_URS_2024_02/735152178</t>
  </si>
  <si>
    <t>735152276</t>
  </si>
  <si>
    <t>Otopná tělesa panelová VK jednodesková PN 1,0 MPa, T do 110°C s jednou přídavnou přestupní plochou výšky tělesa 600 mm stavební délky / výkonu 900 mm / 902 W</t>
  </si>
  <si>
    <t>1470422992</t>
  </si>
  <si>
    <t>https://podminky.urs.cz/item/CS_URS_2024_02/735152276</t>
  </si>
  <si>
    <t>735152476</t>
  </si>
  <si>
    <t>Otopná tělesa panelová VK dvoudesková PN 1,0 MPa, T do 110°C s jednou přídavnou přestupní plochou výšky tělesa 600 mm stavební délky / výkonu 900 mm / 1159 W</t>
  </si>
  <si>
    <t>-1457273537</t>
  </si>
  <si>
    <t>https://podminky.urs.cz/item/CS_URS_2024_02/735152476</t>
  </si>
  <si>
    <t>735164252</t>
  </si>
  <si>
    <t>Otopná tělesa trubková přímotopná elektrická na stěnu výšky tělesa 1215 mm, délky 600 mm</t>
  </si>
  <si>
    <t>169032972</t>
  </si>
  <si>
    <t>https://podminky.urs.cz/item/CS_URS_2024_02/735164252</t>
  </si>
  <si>
    <t>735191910</t>
  </si>
  <si>
    <t>Ostatní opravy otopných těles napuštění vody do otopného systému včetně potrubí (bez kotle a ohříváků) otopných těles</t>
  </si>
  <si>
    <t>1398664676</t>
  </si>
  <si>
    <t>https://podminky.urs.cz/item/CS_URS_2024_02/735191910</t>
  </si>
  <si>
    <t>735411232</t>
  </si>
  <si>
    <t>Konvektory podlahové instalace a napojení termostatu na zeď</t>
  </si>
  <si>
    <t>457015580</t>
  </si>
  <si>
    <t>https://podminky.urs.cz/item/CS_URS_2024_02/735411232</t>
  </si>
  <si>
    <t>40561114</t>
  </si>
  <si>
    <t>termostat bezdrátový</t>
  </si>
  <si>
    <t>1414262235</t>
  </si>
  <si>
    <t>998735312</t>
  </si>
  <si>
    <t>Přesun hmot pro otopná tělesa stanovený procentní sazbou (%) z ceny vodorovná dopravní vzdálenost do 50 m ruční (bez užití mechanizace) v objektech výšky přes 6 do 12 m</t>
  </si>
  <si>
    <t>816002058</t>
  </si>
  <si>
    <t>https://podminky.urs.cz/item/CS_URS_2024_02/998735312</t>
  </si>
  <si>
    <t>05 - ÚT byt č.2</t>
  </si>
  <si>
    <t>1826966189</t>
  </si>
  <si>
    <t>1191465646</t>
  </si>
  <si>
    <t>1752830552</t>
  </si>
  <si>
    <t>1944260389</t>
  </si>
  <si>
    <t>2104683176</t>
  </si>
  <si>
    <t>-1437166825</t>
  </si>
  <si>
    <t>883433366</t>
  </si>
  <si>
    <t>438957675</t>
  </si>
  <si>
    <t>341118158</t>
  </si>
  <si>
    <t>-1009563527</t>
  </si>
  <si>
    <t>1111969346</t>
  </si>
  <si>
    <t>212787593</t>
  </si>
  <si>
    <t>1678731711</t>
  </si>
  <si>
    <t>-1360874016</t>
  </si>
  <si>
    <t>-651543497</t>
  </si>
  <si>
    <t>165133224</t>
  </si>
  <si>
    <t>997012416</t>
  </si>
  <si>
    <t>421617103</t>
  </si>
  <si>
    <t>-1298639079</t>
  </si>
  <si>
    <t>-2117335097</t>
  </si>
  <si>
    <t>-692337</t>
  </si>
  <si>
    <t>-2042623800</t>
  </si>
  <si>
    <t>-1540290362</t>
  </si>
  <si>
    <t>26962632</t>
  </si>
  <si>
    <t>1119004972</t>
  </si>
  <si>
    <t>-709084792</t>
  </si>
  <si>
    <t>846302716</t>
  </si>
  <si>
    <t>669719594</t>
  </si>
  <si>
    <t>-1292244821</t>
  </si>
  <si>
    <t>-1153508597</t>
  </si>
  <si>
    <t>1771255140</t>
  </si>
  <si>
    <t>1347697600</t>
  </si>
  <si>
    <t>-1426289512</t>
  </si>
  <si>
    <t>-1902153631</t>
  </si>
  <si>
    <t>1193546714</t>
  </si>
  <si>
    <t>341406692</t>
  </si>
  <si>
    <t>667465269</t>
  </si>
  <si>
    <t>-1731272755</t>
  </si>
  <si>
    <t>06 - ÚT byt č.3</t>
  </si>
  <si>
    <t>423256</t>
  </si>
  <si>
    <t>234167467</t>
  </si>
  <si>
    <t>-1710775126</t>
  </si>
  <si>
    <t>-484635558</t>
  </si>
  <si>
    <t>-981922163</t>
  </si>
  <si>
    <t>-505544473</t>
  </si>
  <si>
    <t>-1387949792</t>
  </si>
  <si>
    <t>-954293984</t>
  </si>
  <si>
    <t>1150220957</t>
  </si>
  <si>
    <t>-742607762</t>
  </si>
  <si>
    <t>-226591263</t>
  </si>
  <si>
    <t>-987417898</t>
  </si>
  <si>
    <t>-1450505188</t>
  </si>
  <si>
    <t>242465196</t>
  </si>
  <si>
    <t>-521752968</t>
  </si>
  <si>
    <t>802859319</t>
  </si>
  <si>
    <t>-1266967416</t>
  </si>
  <si>
    <t>1430202674</t>
  </si>
  <si>
    <t>-466158607</t>
  </si>
  <si>
    <t>-233127874</t>
  </si>
  <si>
    <t>109535319</t>
  </si>
  <si>
    <t>-226172185</t>
  </si>
  <si>
    <t>-535947203</t>
  </si>
  <si>
    <t>684885215</t>
  </si>
  <si>
    <t>774063977</t>
  </si>
  <si>
    <t>-1163003630</t>
  </si>
  <si>
    <t>-1359544921</t>
  </si>
  <si>
    <t>-1772701738</t>
  </si>
  <si>
    <t>526621521</t>
  </si>
  <si>
    <t>-1149333177</t>
  </si>
  <si>
    <t>56151998</t>
  </si>
  <si>
    <t>735152175</t>
  </si>
  <si>
    <t>Otopná tělesa panelová VK jednodesková PN 1,0 MPa, T do 110°C bez přídavné přestupní plochy výšky tělesa 600 mm stavební délky / výkonu 800 mm / 483 W</t>
  </si>
  <si>
    <t>1125537697</t>
  </si>
  <si>
    <t>https://podminky.urs.cz/item/CS_URS_2024_02/735152175</t>
  </si>
  <si>
    <t>735152179</t>
  </si>
  <si>
    <t>Otopná tělesa panelová VK jednodesková PN 1,0 MPa, T do 110°C bez přídavné přestupní plochy výšky tělesa 600 mm stavební délky / výkonu 1200 mm / 725 W</t>
  </si>
  <si>
    <t>-724633974</t>
  </si>
  <si>
    <t>https://podminky.urs.cz/item/CS_URS_2024_02/735152179</t>
  </si>
  <si>
    <t>823486489</t>
  </si>
  <si>
    <t>735164262</t>
  </si>
  <si>
    <t>Otopná tělesa trubková přímotopná elektrická na stěnu výšky tělesa 1500 mm, délky 745 mm</t>
  </si>
  <si>
    <t>-1074896307</t>
  </si>
  <si>
    <t>https://podminky.urs.cz/item/CS_URS_2024_02/735164262</t>
  </si>
  <si>
    <t>814449519</t>
  </si>
  <si>
    <t>400978766</t>
  </si>
  <si>
    <t>-962244181</t>
  </si>
  <si>
    <t>-1392181122</t>
  </si>
  <si>
    <t>07 - ÚT byt č.4</t>
  </si>
  <si>
    <t>1840832049</t>
  </si>
  <si>
    <t>1468104264</t>
  </si>
  <si>
    <t>1428224526</t>
  </si>
  <si>
    <t>2119088363</t>
  </si>
  <si>
    <t>-1165895957</t>
  </si>
  <si>
    <t>1279306208</t>
  </si>
  <si>
    <t>291775017</t>
  </si>
  <si>
    <t>326194680</t>
  </si>
  <si>
    <t>-180608772</t>
  </si>
  <si>
    <t>-596358996</t>
  </si>
  <si>
    <t>-459393251</t>
  </si>
  <si>
    <t>1249831468</t>
  </si>
  <si>
    <t>-2065672941</t>
  </si>
  <si>
    <t>-873635805</t>
  </si>
  <si>
    <t>-1552184439</t>
  </si>
  <si>
    <t>-2012205829</t>
  </si>
  <si>
    <t>952340712</t>
  </si>
  <si>
    <t>864586960</t>
  </si>
  <si>
    <t>909926058</t>
  </si>
  <si>
    <t>423231827</t>
  </si>
  <si>
    <t>-1317554399</t>
  </si>
  <si>
    <t>-529019199</t>
  </si>
  <si>
    <t>-1816813256</t>
  </si>
  <si>
    <t>2015493760</t>
  </si>
  <si>
    <t>-1904000838</t>
  </si>
  <si>
    <t>-764063084</t>
  </si>
  <si>
    <t>-1895550943</t>
  </si>
  <si>
    <t>305964884</t>
  </si>
  <si>
    <t>865713285</t>
  </si>
  <si>
    <t>855326722</t>
  </si>
  <si>
    <t>-695520168</t>
  </si>
  <si>
    <t>-2046061966</t>
  </si>
  <si>
    <t>1400403005</t>
  </si>
  <si>
    <t>-67555769</t>
  </si>
  <si>
    <t>-941446962</t>
  </si>
  <si>
    <t>279483845</t>
  </si>
  <si>
    <t>-1543522615</t>
  </si>
  <si>
    <t>1671721606</t>
  </si>
  <si>
    <t>-1926934916</t>
  </si>
  <si>
    <t>21 - Elektrotechnika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</si>
  <si>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</si>
  <si>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</si>
  <si>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</si>
  <si>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</si>
  <si>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</si>
  <si>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</si>
  <si>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741372067</t>
  </si>
  <si>
    <t>Montáž svítidel s integrovaným zdrojem LED se zapojením vodičů exteriérových přisazených nástěnných reflektorových se samostatným nebo integrovaným pohybovým čidlem</t>
  </si>
  <si>
    <t>134832689</t>
  </si>
  <si>
    <t>https://podminky.urs.cz/item/CS_URS_2024_02/741372067</t>
  </si>
  <si>
    <t>34835006</t>
  </si>
  <si>
    <t>LED reflektor nástěnný 40-80W s integ. čidlem</t>
  </si>
  <si>
    <t>-909502817</t>
  </si>
  <si>
    <t>742</t>
  </si>
  <si>
    <t>Elektroinstalace - slaboproud</t>
  </si>
  <si>
    <t>220320201</t>
  </si>
  <si>
    <t>Montáž zvonku pro vnitřní použití na střídavý nebo stejnosměrný proud napětí 3 až 24 V</t>
  </si>
  <si>
    <t>-985922928</t>
  </si>
  <si>
    <t>https://podminky.urs.cz/item/CS_URS_2024_02/220320201</t>
  </si>
  <si>
    <t>38226101</t>
  </si>
  <si>
    <t>zvonkové tablo s elektronickým vrátným 4 tlačítka, rámeček pod omítkou</t>
  </si>
  <si>
    <t>256</t>
  </si>
  <si>
    <t>-114698241</t>
  </si>
  <si>
    <t>38227042</t>
  </si>
  <si>
    <t>zdroj napájecí domácího telefonu a zvonkového tabla pro 2-68 uživatelů</t>
  </si>
  <si>
    <t>-1532112480</t>
  </si>
  <si>
    <t>37422101</t>
  </si>
  <si>
    <t>transformátor zvonkový 16VA 240V 8/12/24V</t>
  </si>
  <si>
    <t>-194521370</t>
  </si>
  <si>
    <t>37414135</t>
  </si>
  <si>
    <t>zvonek bytový, melodie</t>
  </si>
  <si>
    <t>-949047367</t>
  </si>
  <si>
    <t>Práce a dodávky M</t>
  </si>
  <si>
    <t>21-M</t>
  </si>
  <si>
    <t>Elektromontáže</t>
  </si>
  <si>
    <t>M211001</t>
  </si>
  <si>
    <t>AlMgSi d8</t>
  </si>
  <si>
    <t>1182413561</t>
  </si>
  <si>
    <t>M211002</t>
  </si>
  <si>
    <t>FeZn d10</t>
  </si>
  <si>
    <t>-703660942</t>
  </si>
  <si>
    <t>M211003</t>
  </si>
  <si>
    <t>podpěra vedení</t>
  </si>
  <si>
    <t>-1874885494</t>
  </si>
  <si>
    <t>M211004</t>
  </si>
  <si>
    <t>FeZn 30 x 4</t>
  </si>
  <si>
    <t>1497911768</t>
  </si>
  <si>
    <t>M211005</t>
  </si>
  <si>
    <t>SZ</t>
  </si>
  <si>
    <t>-691525053</t>
  </si>
  <si>
    <t>M211006</t>
  </si>
  <si>
    <t>SR03</t>
  </si>
  <si>
    <t>-425562963</t>
  </si>
  <si>
    <t>M211007</t>
  </si>
  <si>
    <t>SR01</t>
  </si>
  <si>
    <t>1044450512</t>
  </si>
  <si>
    <t>M211008</t>
  </si>
  <si>
    <t>SO</t>
  </si>
  <si>
    <t>-1692452002</t>
  </si>
  <si>
    <t>M211009</t>
  </si>
  <si>
    <t>SS,SP</t>
  </si>
  <si>
    <t>188465660</t>
  </si>
  <si>
    <t>M211010</t>
  </si>
  <si>
    <t>ST</t>
  </si>
  <si>
    <t>1980077027</t>
  </si>
  <si>
    <t>M211011</t>
  </si>
  <si>
    <t>ochranný úhelní + 2x držák</t>
  </si>
  <si>
    <t>1200885861</t>
  </si>
  <si>
    <t>M211012</t>
  </si>
  <si>
    <t>pomocný jímač 1,5m</t>
  </si>
  <si>
    <t>-517383726</t>
  </si>
  <si>
    <t>M211013</t>
  </si>
  <si>
    <t>oddálený jímač 1,5m, 2x distnční tyč 80cm</t>
  </si>
  <si>
    <t>1038239184</t>
  </si>
  <si>
    <t>M211014</t>
  </si>
  <si>
    <t>měření zemních odporů do 100m</t>
  </si>
  <si>
    <t>-2049808928</t>
  </si>
  <si>
    <t>M211015</t>
  </si>
  <si>
    <t>montáž štítků k označní svodů</t>
  </si>
  <si>
    <t>1959198721</t>
  </si>
  <si>
    <t>M211016</t>
  </si>
  <si>
    <t>tvarování ochranných prvků</t>
  </si>
  <si>
    <t>-1166529525</t>
  </si>
  <si>
    <t>M211017</t>
  </si>
  <si>
    <t>nosný, podružný a režijní materiál</t>
  </si>
  <si>
    <t>-1980176634</t>
  </si>
  <si>
    <t>30 -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</si>
  <si>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</si>
  <si>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</si>
  <si>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</si>
  <si>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</si>
  <si>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</si>
  <si>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</si>
  <si>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</si>
  <si>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</si>
  <si>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Veškeré náklady spojené s vybudováním, provozem a odstraněním zařízení staveniště.</t>
  </si>
  <si>
    <t>1024</t>
  </si>
  <si>
    <t>-2037308408</t>
  </si>
  <si>
    <t xml:space="preserve"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 Doprava a osazení mobilních buněk sociálního zařízení – toalety._x000d_
Doprava a osazení dočasného oplocení staveniště._x000d_
Zřízení vnitrostaveništního rozvodu energie do 5 kV od připojení na hlavní přívod na staveništi včetně rozvaděčů pro připojení přenosných zásuvkových skříní, obecné osvětlení staveniště (včetně stožárů a osvětlovacích těles)._x000d_
Zřízení přípojky elektrické energie a vody do vzdálenosti 1 km od obvodu staveniště. Náhradní zdroj elektrické energie. 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</si>
  <si>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VRN4</t>
  </si>
  <si>
    <t>Inženýrská činnost</t>
  </si>
  <si>
    <t>044002000</t>
  </si>
  <si>
    <t>Revize</t>
  </si>
  <si>
    <t>-1611480962</t>
  </si>
  <si>
    <t>Poznámka k položce:_x000d_
Náklady zhotovitele, související s prováděním zkoušek a revizí předepsaných technickými normami nebo objednatelem a které jsou pro provedení díla nezbytné.</t>
  </si>
  <si>
    <t>045002000</t>
  </si>
  <si>
    <t>Kompletační a koordinační činnost</t>
  </si>
  <si>
    <t>-2101280584</t>
  </si>
  <si>
    <t>Poznámka k položce:_x000d_
Koordinace stavebních a technologických dodávek stavby._x000d_
Náklady na individuální zkoušky dodaných a smontovaných technologických zařízení včetně komplexního vyzkoušení.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</si>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</sst>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7251" TargetMode="External" /><Relationship Id="rId2" Type="http://schemas.openxmlformats.org/officeDocument/2006/relationships/hyperlink" Target="https://podminky.urs.cz/item/CS_URS_2024_02/612315222" TargetMode="External" /><Relationship Id="rId3" Type="http://schemas.openxmlformats.org/officeDocument/2006/relationships/hyperlink" Target="https://podminky.urs.cz/item/CS_URS_2024_02/612315302" TargetMode="External" /><Relationship Id="rId4" Type="http://schemas.openxmlformats.org/officeDocument/2006/relationships/hyperlink" Target="https://podminky.urs.cz/item/CS_URS_2024_02/619995001" TargetMode="External" /><Relationship Id="rId5" Type="http://schemas.openxmlformats.org/officeDocument/2006/relationships/hyperlink" Target="https://podminky.urs.cz/item/CS_URS_2024_02/621131121" TargetMode="External" /><Relationship Id="rId6" Type="http://schemas.openxmlformats.org/officeDocument/2006/relationships/hyperlink" Target="https://podminky.urs.cz/item/CS_URS_2024_02/621142001" TargetMode="External" /><Relationship Id="rId7" Type="http://schemas.openxmlformats.org/officeDocument/2006/relationships/hyperlink" Target="https://podminky.urs.cz/item/CS_URS_2024_02/621151031" TargetMode="External" /><Relationship Id="rId8" Type="http://schemas.openxmlformats.org/officeDocument/2006/relationships/hyperlink" Target="https://podminky.urs.cz/item/CS_URS_2024_02/621221011" TargetMode="External" /><Relationship Id="rId9" Type="http://schemas.openxmlformats.org/officeDocument/2006/relationships/hyperlink" Target="https://podminky.urs.cz/item/CS_URS_2024_02/621221031" TargetMode="External" /><Relationship Id="rId10" Type="http://schemas.openxmlformats.org/officeDocument/2006/relationships/hyperlink" Target="https://podminky.urs.cz/item/CS_URS_2024_02/621531022" TargetMode="External" /><Relationship Id="rId11" Type="http://schemas.openxmlformats.org/officeDocument/2006/relationships/hyperlink" Target="https://podminky.urs.cz/item/CS_URS_2024_02/622131121" TargetMode="External" /><Relationship Id="rId12" Type="http://schemas.openxmlformats.org/officeDocument/2006/relationships/hyperlink" Target="https://podminky.urs.cz/item/CS_URS_2024_02/622135011" TargetMode="External" /><Relationship Id="rId13" Type="http://schemas.openxmlformats.org/officeDocument/2006/relationships/hyperlink" Target="https://podminky.urs.cz/item/CS_URS_2024_02/622135095" TargetMode="External" /><Relationship Id="rId14" Type="http://schemas.openxmlformats.org/officeDocument/2006/relationships/hyperlink" Target="https://podminky.urs.cz/item/CS_URS_2024_02/622142001" TargetMode="External" /><Relationship Id="rId15" Type="http://schemas.openxmlformats.org/officeDocument/2006/relationships/hyperlink" Target="https://podminky.urs.cz/item/CS_URS_2024_02/622143004" TargetMode="External" /><Relationship Id="rId16" Type="http://schemas.openxmlformats.org/officeDocument/2006/relationships/hyperlink" Target="https://podminky.urs.cz/item/CS_URS_2024_02/622151021" TargetMode="External" /><Relationship Id="rId17" Type="http://schemas.openxmlformats.org/officeDocument/2006/relationships/hyperlink" Target="https://podminky.urs.cz/item/CS_URS_2024_02/622151031" TargetMode="External" /><Relationship Id="rId18" Type="http://schemas.openxmlformats.org/officeDocument/2006/relationships/hyperlink" Target="https://podminky.urs.cz/item/CS_URS_2024_02/622211021" TargetMode="External" /><Relationship Id="rId19" Type="http://schemas.openxmlformats.org/officeDocument/2006/relationships/hyperlink" Target="https://podminky.urs.cz/item/CS_URS_2024_02/713131141" TargetMode="External" /><Relationship Id="rId20" Type="http://schemas.openxmlformats.org/officeDocument/2006/relationships/hyperlink" Target="https://podminky.urs.cz/item/CS_URS_2024_02/622211031" TargetMode="External" /><Relationship Id="rId21" Type="http://schemas.openxmlformats.org/officeDocument/2006/relationships/hyperlink" Target="https://podminky.urs.cz/item/CS_URS_2024_02/622211031" TargetMode="External" /><Relationship Id="rId22" Type="http://schemas.openxmlformats.org/officeDocument/2006/relationships/hyperlink" Target="https://podminky.urs.cz/item/CS_URS_2024_02/622212051" TargetMode="External" /><Relationship Id="rId23" Type="http://schemas.openxmlformats.org/officeDocument/2006/relationships/hyperlink" Target="https://podminky.urs.cz/item/CS_URS_2024_02/622212051" TargetMode="External" /><Relationship Id="rId24" Type="http://schemas.openxmlformats.org/officeDocument/2006/relationships/hyperlink" Target="https://podminky.urs.cz/item/CS_URS_2024_02/622221031" TargetMode="External" /><Relationship Id="rId25" Type="http://schemas.openxmlformats.org/officeDocument/2006/relationships/hyperlink" Target="https://podminky.urs.cz/item/CS_URS_2024_02/622222051" TargetMode="External" /><Relationship Id="rId26" Type="http://schemas.openxmlformats.org/officeDocument/2006/relationships/hyperlink" Target="https://podminky.urs.cz/item/CS_URS_2024_02/622251101" TargetMode="External" /><Relationship Id="rId27" Type="http://schemas.openxmlformats.org/officeDocument/2006/relationships/hyperlink" Target="https://podminky.urs.cz/item/CS_URS_2024_02/622251105" TargetMode="External" /><Relationship Id="rId28" Type="http://schemas.openxmlformats.org/officeDocument/2006/relationships/hyperlink" Target="https://podminky.urs.cz/item/CS_URS_2024_02/622252001" TargetMode="External" /><Relationship Id="rId29" Type="http://schemas.openxmlformats.org/officeDocument/2006/relationships/hyperlink" Target="https://podminky.urs.cz/item/CS_URS_2024_02/622252002" TargetMode="External" /><Relationship Id="rId30" Type="http://schemas.openxmlformats.org/officeDocument/2006/relationships/hyperlink" Target="https://podminky.urs.cz/item/CS_URS_2024_02/622311121" TargetMode="External" /><Relationship Id="rId31" Type="http://schemas.openxmlformats.org/officeDocument/2006/relationships/hyperlink" Target="https://podminky.urs.cz/item/CS_URS_2024_02/622325112" TargetMode="External" /><Relationship Id="rId32" Type="http://schemas.openxmlformats.org/officeDocument/2006/relationships/hyperlink" Target="https://podminky.urs.cz/item/CS_URS_2024_02/622511112" TargetMode="External" /><Relationship Id="rId33" Type="http://schemas.openxmlformats.org/officeDocument/2006/relationships/hyperlink" Target="https://podminky.urs.cz/item/CS_URS_2024_02/622531022" TargetMode="External" /><Relationship Id="rId34" Type="http://schemas.openxmlformats.org/officeDocument/2006/relationships/hyperlink" Target="https://podminky.urs.cz/item/CS_URS_2024_02/629135102" TargetMode="External" /><Relationship Id="rId35" Type="http://schemas.openxmlformats.org/officeDocument/2006/relationships/hyperlink" Target="https://podminky.urs.cz/item/CS_URS_2024_02/629991011" TargetMode="External" /><Relationship Id="rId36" Type="http://schemas.openxmlformats.org/officeDocument/2006/relationships/hyperlink" Target="https://podminky.urs.cz/item/CS_URS_2024_02/629995101" TargetMode="External" /><Relationship Id="rId37" Type="http://schemas.openxmlformats.org/officeDocument/2006/relationships/hyperlink" Target="https://podminky.urs.cz/item/CS_URS_2024_02/952901111" TargetMode="External" /><Relationship Id="rId38" Type="http://schemas.openxmlformats.org/officeDocument/2006/relationships/hyperlink" Target="https://podminky.urs.cz/item/CS_URS_2024_02/968072455" TargetMode="External" /><Relationship Id="rId39" Type="http://schemas.openxmlformats.org/officeDocument/2006/relationships/hyperlink" Target="https://podminky.urs.cz/item/CS_URS_2024_02/978015341" TargetMode="External" /><Relationship Id="rId40" Type="http://schemas.openxmlformats.org/officeDocument/2006/relationships/hyperlink" Target="https://podminky.urs.cz/item/CS_URS_2024_02/997013213" TargetMode="External" /><Relationship Id="rId41" Type="http://schemas.openxmlformats.org/officeDocument/2006/relationships/hyperlink" Target="https://podminky.urs.cz/item/CS_URS_2024_02/997013501" TargetMode="External" /><Relationship Id="rId42" Type="http://schemas.openxmlformats.org/officeDocument/2006/relationships/hyperlink" Target="https://podminky.urs.cz/item/CS_URS_2024_02/997013509" TargetMode="External" /><Relationship Id="rId43" Type="http://schemas.openxmlformats.org/officeDocument/2006/relationships/hyperlink" Target="https://podminky.urs.cz/item/CS_URS_2024_02/997013631" TargetMode="External" /><Relationship Id="rId44" Type="http://schemas.openxmlformats.org/officeDocument/2006/relationships/hyperlink" Target="https://podminky.urs.cz/item/CS_URS_2024_02/998018002" TargetMode="External" /><Relationship Id="rId45" Type="http://schemas.openxmlformats.org/officeDocument/2006/relationships/hyperlink" Target="https://podminky.urs.cz/item/CS_URS_2024_02/621131121" TargetMode="External" /><Relationship Id="rId46" Type="http://schemas.openxmlformats.org/officeDocument/2006/relationships/hyperlink" Target="https://podminky.urs.cz/item/CS_URS_2024_02/621221011" TargetMode="External" /><Relationship Id="rId47" Type="http://schemas.openxmlformats.org/officeDocument/2006/relationships/hyperlink" Target="https://podminky.urs.cz/item/CS_URS_2024_02/621221021" TargetMode="External" /><Relationship Id="rId48" Type="http://schemas.openxmlformats.org/officeDocument/2006/relationships/hyperlink" Target="https://podminky.urs.cz/item/CS_URS_2024_02/632450122" TargetMode="External" /><Relationship Id="rId49" Type="http://schemas.openxmlformats.org/officeDocument/2006/relationships/hyperlink" Target="https://podminky.urs.cz/item/CS_URS_2024_02/632459175" TargetMode="External" /><Relationship Id="rId50" Type="http://schemas.openxmlformats.org/officeDocument/2006/relationships/hyperlink" Target="https://podminky.urs.cz/item/CS_URS_2024_02/941211111" TargetMode="External" /><Relationship Id="rId51" Type="http://schemas.openxmlformats.org/officeDocument/2006/relationships/hyperlink" Target="https://podminky.urs.cz/item/CS_URS_2024_02/941211211" TargetMode="External" /><Relationship Id="rId52" Type="http://schemas.openxmlformats.org/officeDocument/2006/relationships/hyperlink" Target="https://podminky.urs.cz/item/CS_URS_2024_02/941211811" TargetMode="External" /><Relationship Id="rId53" Type="http://schemas.openxmlformats.org/officeDocument/2006/relationships/hyperlink" Target="https://podminky.urs.cz/item/CS_URS_2024_02/944511111" TargetMode="External" /><Relationship Id="rId54" Type="http://schemas.openxmlformats.org/officeDocument/2006/relationships/hyperlink" Target="https://podminky.urs.cz/item/CS_URS_2024_02/944511211" TargetMode="External" /><Relationship Id="rId55" Type="http://schemas.openxmlformats.org/officeDocument/2006/relationships/hyperlink" Target="https://podminky.urs.cz/item/CS_URS_2024_02/944511811" TargetMode="External" /><Relationship Id="rId56" Type="http://schemas.openxmlformats.org/officeDocument/2006/relationships/hyperlink" Target="https://podminky.urs.cz/item/CS_URS_2024_02/944711113" TargetMode="External" /><Relationship Id="rId57" Type="http://schemas.openxmlformats.org/officeDocument/2006/relationships/hyperlink" Target="https://podminky.urs.cz/item/CS_URS_2024_02/944711213" TargetMode="External" /><Relationship Id="rId58" Type="http://schemas.openxmlformats.org/officeDocument/2006/relationships/hyperlink" Target="https://podminky.urs.cz/item/CS_URS_2024_02/944711813" TargetMode="External" /><Relationship Id="rId59" Type="http://schemas.openxmlformats.org/officeDocument/2006/relationships/hyperlink" Target="https://podminky.urs.cz/item/CS_URS_2024_02/762841812" TargetMode="External" /><Relationship Id="rId60" Type="http://schemas.openxmlformats.org/officeDocument/2006/relationships/hyperlink" Target="https://podminky.urs.cz/item/CS_URS_2024_02/713121121" TargetMode="External" /><Relationship Id="rId61" Type="http://schemas.openxmlformats.org/officeDocument/2006/relationships/hyperlink" Target="https://podminky.urs.cz/item/CS_URS_2024_02/713122111" TargetMode="External" /><Relationship Id="rId62" Type="http://schemas.openxmlformats.org/officeDocument/2006/relationships/hyperlink" Target="https://podminky.urs.cz/item/CS_URS_2024_02/713122123" TargetMode="External" /><Relationship Id="rId63" Type="http://schemas.openxmlformats.org/officeDocument/2006/relationships/hyperlink" Target="https://podminky.urs.cz/item/CS_URS_2024_02/713122141" TargetMode="External" /><Relationship Id="rId64" Type="http://schemas.openxmlformats.org/officeDocument/2006/relationships/hyperlink" Target="https://podminky.urs.cz/item/CS_URS_2024_02/713151111" TargetMode="External" /><Relationship Id="rId65" Type="http://schemas.openxmlformats.org/officeDocument/2006/relationships/hyperlink" Target="https://podminky.urs.cz/item/CS_URS_2024_02/713151111" TargetMode="External" /><Relationship Id="rId66" Type="http://schemas.openxmlformats.org/officeDocument/2006/relationships/hyperlink" Target="https://podminky.urs.cz/item/CS_URS_2024_02/998713202" TargetMode="External" /><Relationship Id="rId67" Type="http://schemas.openxmlformats.org/officeDocument/2006/relationships/hyperlink" Target="https://podminky.urs.cz/item/CS_URS_2024_02/763131751" TargetMode="External" /><Relationship Id="rId68" Type="http://schemas.openxmlformats.org/officeDocument/2006/relationships/hyperlink" Target="https://podminky.urs.cz/item/CS_URS_2024_02/763161710" TargetMode="External" /><Relationship Id="rId69" Type="http://schemas.openxmlformats.org/officeDocument/2006/relationships/hyperlink" Target="https://podminky.urs.cz/item/CS_URS_2024_02/763182411" TargetMode="External" /><Relationship Id="rId70" Type="http://schemas.openxmlformats.org/officeDocument/2006/relationships/hyperlink" Target="https://podminky.urs.cz/item/CS_URS_2024_02/998763512" TargetMode="External" /><Relationship Id="rId71" Type="http://schemas.openxmlformats.org/officeDocument/2006/relationships/hyperlink" Target="https://podminky.urs.cz/item/CS_URS_2024_02/764002851" TargetMode="External" /><Relationship Id="rId72" Type="http://schemas.openxmlformats.org/officeDocument/2006/relationships/hyperlink" Target="https://podminky.urs.cz/item/CS_URS_2024_02/764216605" TargetMode="External" /><Relationship Id="rId73" Type="http://schemas.openxmlformats.org/officeDocument/2006/relationships/hyperlink" Target="https://podminky.urs.cz/item/CS_URS_2024_02/764216665" TargetMode="External" /><Relationship Id="rId74" Type="http://schemas.openxmlformats.org/officeDocument/2006/relationships/hyperlink" Target="https://podminky.urs.cz/item/CS_URS_2024_02/998764202" TargetMode="External" /><Relationship Id="rId75" Type="http://schemas.openxmlformats.org/officeDocument/2006/relationships/hyperlink" Target="https://podminky.urs.cz/item/CS_URS_2024_02/766660022" TargetMode="External" /><Relationship Id="rId76" Type="http://schemas.openxmlformats.org/officeDocument/2006/relationships/hyperlink" Target="https://podminky.urs.cz/item/CS_URS_2024_02/766660411" TargetMode="External" /><Relationship Id="rId77" Type="http://schemas.openxmlformats.org/officeDocument/2006/relationships/hyperlink" Target="https://podminky.urs.cz/item/CS_URS_2024_02/766660717" TargetMode="External" /><Relationship Id="rId78" Type="http://schemas.openxmlformats.org/officeDocument/2006/relationships/hyperlink" Target="https://podminky.urs.cz/item/CS_URS_2024_02/766660729" TargetMode="External" /><Relationship Id="rId79" Type="http://schemas.openxmlformats.org/officeDocument/2006/relationships/hyperlink" Target="https://podminky.urs.cz/item/CS_URS_2024_02/766660734" TargetMode="External" /><Relationship Id="rId80" Type="http://schemas.openxmlformats.org/officeDocument/2006/relationships/hyperlink" Target="https://podminky.urs.cz/item/CS_URS_2024_02/998766202" TargetMode="External" /><Relationship Id="rId81" Type="http://schemas.openxmlformats.org/officeDocument/2006/relationships/hyperlink" Target="https://podminky.urs.cz/item/CS_URS_2024_02/767821112" TargetMode="External" /><Relationship Id="rId82" Type="http://schemas.openxmlformats.org/officeDocument/2006/relationships/hyperlink" Target="https://podminky.urs.cz/item/CS_URS_2024_02/767893115" TargetMode="External" /><Relationship Id="rId83" Type="http://schemas.openxmlformats.org/officeDocument/2006/relationships/hyperlink" Target="https://podminky.urs.cz/item/CS_URS_2024_02/998767312" TargetMode="External" /><Relationship Id="rId84" Type="http://schemas.openxmlformats.org/officeDocument/2006/relationships/hyperlink" Target="https://podminky.urs.cz/item/CS_URS_2024_02/783301303" TargetMode="External" /><Relationship Id="rId85" Type="http://schemas.openxmlformats.org/officeDocument/2006/relationships/hyperlink" Target="https://podminky.urs.cz/item/CS_URS_2024_02/783301313" TargetMode="External" /><Relationship Id="rId86" Type="http://schemas.openxmlformats.org/officeDocument/2006/relationships/hyperlink" Target="https://podminky.urs.cz/item/CS_URS_2024_02/783317101" TargetMode="External" /><Relationship Id="rId87" Type="http://schemas.openxmlformats.org/officeDocument/2006/relationships/hyperlink" Target="https://podminky.urs.cz/item/CS_URS_2024_02/783322101" TargetMode="External" /><Relationship Id="rId88" Type="http://schemas.openxmlformats.org/officeDocument/2006/relationships/hyperlink" Target="https://podminky.urs.cz/item/CS_URS_2024_02/783334201" TargetMode="External" /><Relationship Id="rId89" Type="http://schemas.openxmlformats.org/officeDocument/2006/relationships/hyperlink" Target="https://podminky.urs.cz/item/CS_URS_2024_02/784121007" TargetMode="External" /><Relationship Id="rId90" Type="http://schemas.openxmlformats.org/officeDocument/2006/relationships/hyperlink" Target="https://podminky.urs.cz/item/CS_URS_2024_02/784181101" TargetMode="External" /><Relationship Id="rId91" Type="http://schemas.openxmlformats.org/officeDocument/2006/relationships/hyperlink" Target="https://podminky.urs.cz/item/CS_URS_2024_02/784181107" TargetMode="External" /><Relationship Id="rId92" Type="http://schemas.openxmlformats.org/officeDocument/2006/relationships/hyperlink" Target="https://podminky.urs.cz/item/CS_URS_2024_02/784221111" TargetMode="External" /><Relationship Id="rId93" Type="http://schemas.openxmlformats.org/officeDocument/2006/relationships/hyperlink" Target="https://podminky.urs.cz/item/CS_URS_2024_02/784221117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32154203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2/181912111" TargetMode="External" /><Relationship Id="rId11" Type="http://schemas.openxmlformats.org/officeDocument/2006/relationships/hyperlink" Target="https://podminky.urs.cz/item/CS_URS_2024_02/113106021" TargetMode="External" /><Relationship Id="rId12" Type="http://schemas.openxmlformats.org/officeDocument/2006/relationships/hyperlink" Target="https://podminky.urs.cz/item/CS_URS_2024_02/319202213" TargetMode="External" /><Relationship Id="rId13" Type="http://schemas.openxmlformats.org/officeDocument/2006/relationships/hyperlink" Target="https://podminky.urs.cz/item/CS_URS_2024_02/451577877" TargetMode="External" /><Relationship Id="rId14" Type="http://schemas.openxmlformats.org/officeDocument/2006/relationships/hyperlink" Target="https://podminky.urs.cz/item/CS_URS_2024_02/637211121" TargetMode="External" /><Relationship Id="rId15" Type="http://schemas.openxmlformats.org/officeDocument/2006/relationships/hyperlink" Target="https://podminky.urs.cz/item/CS_URS_2024_02/619999031" TargetMode="External" /><Relationship Id="rId16" Type="http://schemas.openxmlformats.org/officeDocument/2006/relationships/hyperlink" Target="https://podminky.urs.cz/item/CS_URS_2024_02/622131121" TargetMode="External" /><Relationship Id="rId17" Type="http://schemas.openxmlformats.org/officeDocument/2006/relationships/hyperlink" Target="https://podminky.urs.cz/item/CS_URS_2024_02/622311121" TargetMode="External" /><Relationship Id="rId18" Type="http://schemas.openxmlformats.org/officeDocument/2006/relationships/hyperlink" Target="https://podminky.urs.cz/item/CS_URS_2024_02/629995101" TargetMode="External" /><Relationship Id="rId19" Type="http://schemas.openxmlformats.org/officeDocument/2006/relationships/hyperlink" Target="https://podminky.urs.cz/item/CS_URS_2024_02/629995223" TargetMode="External" /><Relationship Id="rId20" Type="http://schemas.openxmlformats.org/officeDocument/2006/relationships/hyperlink" Target="https://podminky.urs.cz/item/CS_URS_2024_02/985131311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0103" TargetMode="External" /><Relationship Id="rId23" Type="http://schemas.openxmlformats.org/officeDocument/2006/relationships/hyperlink" Target="https://podminky.urs.cz/item/CS_URS_2024_02/894812201" TargetMode="External" /><Relationship Id="rId24" Type="http://schemas.openxmlformats.org/officeDocument/2006/relationships/hyperlink" Target="https://podminky.urs.cz/item/CS_URS_2024_02/894812232" TargetMode="External" /><Relationship Id="rId25" Type="http://schemas.openxmlformats.org/officeDocument/2006/relationships/hyperlink" Target="https://podminky.urs.cz/item/CS_URS_2024_02/894812255" TargetMode="External" /><Relationship Id="rId26" Type="http://schemas.openxmlformats.org/officeDocument/2006/relationships/hyperlink" Target="https://podminky.urs.cz/item/CS_URS_2024_02/899661312" TargetMode="External" /><Relationship Id="rId27" Type="http://schemas.openxmlformats.org/officeDocument/2006/relationships/hyperlink" Target="https://podminky.urs.cz/item/CS_URS_2024_02/952901111" TargetMode="External" /><Relationship Id="rId28" Type="http://schemas.openxmlformats.org/officeDocument/2006/relationships/hyperlink" Target="https://podminky.urs.cz/item/CS_URS_2024_02/97801319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63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2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42821" TargetMode="External" /><Relationship Id="rId38" Type="http://schemas.openxmlformats.org/officeDocument/2006/relationships/hyperlink" Target="https://podminky.urs.cz/item/CS_URS_2024_02/711161215" TargetMode="External" /><Relationship Id="rId39" Type="http://schemas.openxmlformats.org/officeDocument/2006/relationships/hyperlink" Target="https://podminky.urs.cz/item/CS_URS_2024_02/711161384" TargetMode="External" /><Relationship Id="rId40" Type="http://schemas.openxmlformats.org/officeDocument/2006/relationships/hyperlink" Target="https://podminky.urs.cz/item/CS_URS_2024_02/711162811" TargetMode="External" /><Relationship Id="rId41" Type="http://schemas.openxmlformats.org/officeDocument/2006/relationships/hyperlink" Target="https://podminky.urs.cz/item/CS_URS_2024_02/998711201" TargetMode="External" /><Relationship Id="rId42" Type="http://schemas.openxmlformats.org/officeDocument/2006/relationships/hyperlink" Target="https://podminky.urs.cz/item/CS_URS_2024_02/784181101" TargetMode="External" /><Relationship Id="rId43" Type="http://schemas.openxmlformats.org/officeDocument/2006/relationships/hyperlink" Target="https://podminky.urs.cz/item/CS_URS_2024_02/784191007" TargetMode="External" /><Relationship Id="rId44" Type="http://schemas.openxmlformats.org/officeDocument/2006/relationships/hyperlink" Target="https://podminky.urs.cz/item/CS_URS_2024_02/784221121" TargetMode="External" /><Relationship Id="rId45" Type="http://schemas.openxmlformats.org/officeDocument/2006/relationships/hyperlink" Target="https://podminky.urs.cz/item/CS_URS_2024_02/78431202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164" TargetMode="External" /><Relationship Id="rId2" Type="http://schemas.openxmlformats.org/officeDocument/2006/relationships/hyperlink" Target="https://podminky.urs.cz/item/CS_URS_2024_02/316381116" TargetMode="External" /><Relationship Id="rId3" Type="http://schemas.openxmlformats.org/officeDocument/2006/relationships/hyperlink" Target="https://podminky.urs.cz/item/CS_URS_2024_02/613321121" TargetMode="External" /><Relationship Id="rId4" Type="http://schemas.openxmlformats.org/officeDocument/2006/relationships/hyperlink" Target="https://podminky.urs.cz/item/CS_URS_2024_02/949101112" TargetMode="External" /><Relationship Id="rId5" Type="http://schemas.openxmlformats.org/officeDocument/2006/relationships/hyperlink" Target="https://podminky.urs.cz/item/CS_URS_2024_02/953752111" TargetMode="External" /><Relationship Id="rId6" Type="http://schemas.openxmlformats.org/officeDocument/2006/relationships/hyperlink" Target="https://podminky.urs.cz/item/CS_URS_2024_02/953752121" TargetMode="External" /><Relationship Id="rId7" Type="http://schemas.openxmlformats.org/officeDocument/2006/relationships/hyperlink" Target="https://podminky.urs.cz/item/CS_URS_2024_02/962032631" TargetMode="External" /><Relationship Id="rId8" Type="http://schemas.openxmlformats.org/officeDocument/2006/relationships/hyperlink" Target="https://podminky.urs.cz/item/CS_URS_2024_02/977331113" TargetMode="External" /><Relationship Id="rId9" Type="http://schemas.openxmlformats.org/officeDocument/2006/relationships/hyperlink" Target="https://podminky.urs.cz/item/CS_URS_2024_02/978015391" TargetMode="External" /><Relationship Id="rId10" Type="http://schemas.openxmlformats.org/officeDocument/2006/relationships/hyperlink" Target="https://podminky.urs.cz/item/CS_URS_2024_02/997013213" TargetMode="External" /><Relationship Id="rId11" Type="http://schemas.openxmlformats.org/officeDocument/2006/relationships/hyperlink" Target="https://podminky.urs.cz/item/CS_URS_2024_02/997013219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2" TargetMode="External" /><Relationship Id="rId16" Type="http://schemas.openxmlformats.org/officeDocument/2006/relationships/hyperlink" Target="https://podminky.urs.cz/item/CS_URS_2024_02/712631811" TargetMode="External" /><Relationship Id="rId17" Type="http://schemas.openxmlformats.org/officeDocument/2006/relationships/hyperlink" Target="https://podminky.urs.cz/item/CS_URS_2024_02/712600845" TargetMode="External" /><Relationship Id="rId18" Type="http://schemas.openxmlformats.org/officeDocument/2006/relationships/hyperlink" Target="https://podminky.urs.cz/item/CS_URS_2024_02/721242116" TargetMode="External" /><Relationship Id="rId19" Type="http://schemas.openxmlformats.org/officeDocument/2006/relationships/hyperlink" Target="https://podminky.urs.cz/item/CS_URS_2024_02/721273153" TargetMode="External" /><Relationship Id="rId20" Type="http://schemas.openxmlformats.org/officeDocument/2006/relationships/hyperlink" Target="https://podminky.urs.cz/item/CS_URS_2024_02/762083111" TargetMode="External" /><Relationship Id="rId21" Type="http://schemas.openxmlformats.org/officeDocument/2006/relationships/hyperlink" Target="https://podminky.urs.cz/item/CS_URS_2024_02/762331932" TargetMode="External" /><Relationship Id="rId22" Type="http://schemas.openxmlformats.org/officeDocument/2006/relationships/hyperlink" Target="https://podminky.urs.cz/item/CS_URS_2024_02/76233292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41811" TargetMode="External" /><Relationship Id="rId25" Type="http://schemas.openxmlformats.org/officeDocument/2006/relationships/hyperlink" Target="https://podminky.urs.cz/item/CS_URS_2024_02/762342314" TargetMode="External" /><Relationship Id="rId26" Type="http://schemas.openxmlformats.org/officeDocument/2006/relationships/hyperlink" Target="https://podminky.urs.cz/item/CS_URS_2024_02/762342441" TargetMode="External" /><Relationship Id="rId27" Type="http://schemas.openxmlformats.org/officeDocument/2006/relationships/hyperlink" Target="https://podminky.urs.cz/item/CS_URS_2024_02/762342811" TargetMode="External" /><Relationship Id="rId28" Type="http://schemas.openxmlformats.org/officeDocument/2006/relationships/hyperlink" Target="https://podminky.urs.cz/item/CS_URS_2024_02/762395000" TargetMode="External" /><Relationship Id="rId29" Type="http://schemas.openxmlformats.org/officeDocument/2006/relationships/hyperlink" Target="https://podminky.urs.cz/item/CS_URS_2024_02/762795000" TargetMode="External" /><Relationship Id="rId30" Type="http://schemas.openxmlformats.org/officeDocument/2006/relationships/hyperlink" Target="https://podminky.urs.cz/item/CS_URS_2024_02/998762312" TargetMode="External" /><Relationship Id="rId31" Type="http://schemas.openxmlformats.org/officeDocument/2006/relationships/hyperlink" Target="https://podminky.urs.cz/item/CS_URS_2024_02/764001821" TargetMode="External" /><Relationship Id="rId32" Type="http://schemas.openxmlformats.org/officeDocument/2006/relationships/hyperlink" Target="https://podminky.urs.cz/item/CS_URS_2024_02/764001861" TargetMode="External" /><Relationship Id="rId33" Type="http://schemas.openxmlformats.org/officeDocument/2006/relationships/hyperlink" Target="https://podminky.urs.cz/item/CS_URS_2024_02/764002812" TargetMode="External" /><Relationship Id="rId34" Type="http://schemas.openxmlformats.org/officeDocument/2006/relationships/hyperlink" Target="https://podminky.urs.cz/item/CS_URS_2024_02/764002821" TargetMode="External" /><Relationship Id="rId35" Type="http://schemas.openxmlformats.org/officeDocument/2006/relationships/hyperlink" Target="https://podminky.urs.cz/item/CS_URS_2024_02/764002841" TargetMode="External" /><Relationship Id="rId36" Type="http://schemas.openxmlformats.org/officeDocument/2006/relationships/hyperlink" Target="https://podminky.urs.cz/item/CS_URS_2024_02/764003801" TargetMode="External" /><Relationship Id="rId37" Type="http://schemas.openxmlformats.org/officeDocument/2006/relationships/hyperlink" Target="https://podminky.urs.cz/item/CS_URS_2024_02/764011616" TargetMode="External" /><Relationship Id="rId38" Type="http://schemas.openxmlformats.org/officeDocument/2006/relationships/hyperlink" Target="https://podminky.urs.cz/item/CS_URS_2024_02/764111653" TargetMode="External" /><Relationship Id="rId39" Type="http://schemas.openxmlformats.org/officeDocument/2006/relationships/hyperlink" Target="https://podminky.urs.cz/item/CS_URS_2024_02/764203156" TargetMode="External" /><Relationship Id="rId40" Type="http://schemas.openxmlformats.org/officeDocument/2006/relationships/hyperlink" Target="https://podminky.urs.cz/item/CS_URS_2024_02/764211625" TargetMode="External" /><Relationship Id="rId41" Type="http://schemas.openxmlformats.org/officeDocument/2006/relationships/hyperlink" Target="https://podminky.urs.cz/item/CS_URS_2024_02/764212634" TargetMode="External" /><Relationship Id="rId42" Type="http://schemas.openxmlformats.org/officeDocument/2006/relationships/hyperlink" Target="https://podminky.urs.cz/item/CS_URS_2024_02/764212649" TargetMode="External" /><Relationship Id="rId43" Type="http://schemas.openxmlformats.org/officeDocument/2006/relationships/hyperlink" Target="https://podminky.urs.cz/item/CS_URS_2024_02/764212664" TargetMode="External" /><Relationship Id="rId44" Type="http://schemas.openxmlformats.org/officeDocument/2006/relationships/hyperlink" Target="https://podminky.urs.cz/item/CS_URS_2024_02/764213652" TargetMode="External" /><Relationship Id="rId45" Type="http://schemas.openxmlformats.org/officeDocument/2006/relationships/hyperlink" Target="https://podminky.urs.cz/item/CS_URS_2024_02/76421863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315633" TargetMode="External" /><Relationship Id="rId48" Type="http://schemas.openxmlformats.org/officeDocument/2006/relationships/hyperlink" Target="https://podminky.urs.cz/item/CS_URS_2024_02/764316624" TargetMode="External" /><Relationship Id="rId49" Type="http://schemas.openxmlformats.org/officeDocument/2006/relationships/hyperlink" Target="https://podminky.urs.cz/item/CS_URS_2024_02/764511602" TargetMode="External" /><Relationship Id="rId50" Type="http://schemas.openxmlformats.org/officeDocument/2006/relationships/hyperlink" Target="https://podminky.urs.cz/item/CS_URS_2024_02/764511643" TargetMode="External" /><Relationship Id="rId51" Type="http://schemas.openxmlformats.org/officeDocument/2006/relationships/hyperlink" Target="https://podminky.urs.cz/item/CS_URS_2024_02/764518623" TargetMode="External" /><Relationship Id="rId52" Type="http://schemas.openxmlformats.org/officeDocument/2006/relationships/hyperlink" Target="https://podminky.urs.cz/item/CS_URS_2024_02/998764312" TargetMode="External" /><Relationship Id="rId53" Type="http://schemas.openxmlformats.org/officeDocument/2006/relationships/hyperlink" Target="https://podminky.urs.cz/item/CS_URS_2024_02/765115302" TargetMode="External" /><Relationship Id="rId54" Type="http://schemas.openxmlformats.org/officeDocument/2006/relationships/hyperlink" Target="https://podminky.urs.cz/item/CS_URS_2024_02/765191021" TargetMode="External" /><Relationship Id="rId55" Type="http://schemas.openxmlformats.org/officeDocument/2006/relationships/hyperlink" Target="https://podminky.urs.cz/item/CS_URS_2024_02/765191031" TargetMode="External" /><Relationship Id="rId56" Type="http://schemas.openxmlformats.org/officeDocument/2006/relationships/hyperlink" Target="https://podminky.urs.cz/item/CS_URS_2024_02/765192001" TargetMode="External" /><Relationship Id="rId57" Type="http://schemas.openxmlformats.org/officeDocument/2006/relationships/hyperlink" Target="https://podminky.urs.cz/item/CS_URS_2024_02/998765312" TargetMode="External" /><Relationship Id="rId58" Type="http://schemas.openxmlformats.org/officeDocument/2006/relationships/hyperlink" Target="https://podminky.urs.cz/item/CS_URS_2024_02/767851104" TargetMode="External" /><Relationship Id="rId59" Type="http://schemas.openxmlformats.org/officeDocument/2006/relationships/hyperlink" Target="https://podminky.urs.cz/item/CS_URS_2024_02/767851803" TargetMode="External" /><Relationship Id="rId60" Type="http://schemas.openxmlformats.org/officeDocument/2006/relationships/hyperlink" Target="https://podminky.urs.cz/item/CS_URS_2024_02/767881128" TargetMode="External" /><Relationship Id="rId61" Type="http://schemas.openxmlformats.org/officeDocument/2006/relationships/hyperlink" Target="https://podminky.urs.cz/item/CS_URS_2024_02/767881161" TargetMode="External" /><Relationship Id="rId62" Type="http://schemas.openxmlformats.org/officeDocument/2006/relationships/hyperlink" Target="https://podminky.urs.cz/item/CS_URS_2024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067" TargetMode="External" /><Relationship Id="rId2" Type="http://schemas.openxmlformats.org/officeDocument/2006/relationships/hyperlink" Target="https://podminky.urs.cz/item/CS_URS_2024_02/22032020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32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35</v>
      </c>
      <c r="AR22" s="23"/>
      <c r="BE22" s="32"/>
    </row>
    <row r="23" s="1" customFormat="1" ht="47.25" customHeight="1">
      <c r="B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41</v>
      </c>
      <c r="E29" s="3"/>
      <c r="F29" s="33" t="s">
        <v>42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43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44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45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46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Regenerace bytového fondu Mírová Osada – V. etapa, ul. Koněvova 22, 24, 26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Koněvova 250/24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4. 1. 2021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městský obvod Slezská Ostrava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Made 4 BIM s.r.o. </v>
      </c>
      <c r="AN49" s="4"/>
      <c r="AO49" s="4"/>
      <c r="AP49" s="4"/>
      <c r="AQ49" s="39"/>
      <c r="AR49" s="40"/>
      <c r="AS49" s="67" t="s">
        <v>51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 xml:space="preserve">Made 4 BIM s.r.o.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52</v>
      </c>
      <c r="D52" s="76"/>
      <c r="E52" s="76"/>
      <c r="F52" s="76"/>
      <c r="G52" s="76"/>
      <c r="H52" s="77"/>
      <c r="I52" s="78" t="s">
        <v>53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54</v>
      </c>
      <c r="AH52" s="76"/>
      <c r="AI52" s="76"/>
      <c r="AJ52" s="76"/>
      <c r="AK52" s="76"/>
      <c r="AL52" s="76"/>
      <c r="AM52" s="76"/>
      <c r="AN52" s="78" t="s">
        <v>55</v>
      </c>
      <c r="AO52" s="76"/>
      <c r="AP52" s="76"/>
      <c r="AQ52" s="80" t="s">
        <v>56</v>
      </c>
      <c r="AR52" s="40"/>
      <c r="AS52" s="81" t="s">
        <v>57</v>
      </c>
      <c r="AT52" s="82" t="s">
        <v>58</v>
      </c>
      <c r="AU52" s="82" t="s">
        <v>59</v>
      </c>
      <c r="AV52" s="82" t="s">
        <v>60</v>
      </c>
      <c r="AW52" s="82" t="s">
        <v>61</v>
      </c>
      <c r="AX52" s="82" t="s">
        <v>62</v>
      </c>
      <c r="AY52" s="82" t="s">
        <v>63</v>
      </c>
      <c r="AZ52" s="82" t="s">
        <v>64</v>
      </c>
      <c r="BA52" s="82" t="s">
        <v>65</v>
      </c>
      <c r="BB52" s="82" t="s">
        <v>66</v>
      </c>
      <c r="BC52" s="82" t="s">
        <v>67</v>
      </c>
      <c r="BD52" s="83" t="s">
        <v>68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69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ROUND(SUM(AG55:AG63),2)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ROUND(SUM(AS55:AS63),2)</f>
        <v>0</v>
      </c>
      <c r="AT54" s="94">
        <f>ROUND(SUM(AV54:AW54),2)</f>
        <v>0</v>
      </c>
      <c r="AU54" s="95">
        <f>ROUND(SUM(AU55:AU63),5)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ROUND(SUM(AZ55:AZ63),2)</f>
        <v>0</v>
      </c>
      <c r="BA54" s="94">
        <f>ROUND(SUM(BA55:BA63),2)</f>
        <v>0</v>
      </c>
      <c r="BB54" s="94">
        <f>ROUND(SUM(BB55:BB63),2)</f>
        <v>0</v>
      </c>
      <c r="BC54" s="94">
        <f>ROUND(SUM(BC55:BC63),2)</f>
        <v>0</v>
      </c>
      <c r="BD54" s="96">
        <f>ROUND(SUM(BD55:BD63),2)</f>
        <v>0</v>
      </c>
      <c r="BE54" s="6"/>
      <c r="BS54" s="97" t="s">
        <v>70</v>
      </c>
      <c r="BT54" s="97" t="s">
        <v>71</v>
      </c>
      <c r="BU54" s="98" t="s">
        <v>72</v>
      </c>
      <c r="BV54" s="97" t="s">
        <v>73</v>
      </c>
      <c r="BW54" s="97" t="s">
        <v>5</v>
      </c>
      <c r="BX54" s="97" t="s">
        <v>74</v>
      </c>
      <c r="CL54" s="97" t="s">
        <v>3</v>
      </c>
    </row>
    <row r="55" s="7" customFormat="1" ht="16.5" customHeight="1">
      <c r="A55" s="99" t="s">
        <v>75</v>
      </c>
      <c r="B55" s="100"/>
      <c r="C55" s="101"/>
      <c r="D55" s="102" t="s">
        <v>76</v>
      </c>
      <c r="E55" s="102"/>
      <c r="F55" s="102"/>
      <c r="G55" s="102"/>
      <c r="H55" s="102"/>
      <c r="I55" s="103"/>
      <c r="J55" s="102" t="s">
        <v>77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zateplení obálky budovy'!J30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78</v>
      </c>
      <c r="AR55" s="100"/>
      <c r="AS55" s="106">
        <v>0</v>
      </c>
      <c r="AT55" s="107">
        <f>ROUND(SUM(AV55:AW55),2)</f>
        <v>0</v>
      </c>
      <c r="AU55" s="108">
        <f>'01 - zateplení obálky budovy'!P97</f>
        <v>0</v>
      </c>
      <c r="AV55" s="107">
        <f>'01 - zateplení obálky budovy'!J33</f>
        <v>0</v>
      </c>
      <c r="AW55" s="107">
        <f>'01 - zateplení obálky budovy'!J34</f>
        <v>0</v>
      </c>
      <c r="AX55" s="107">
        <f>'01 - zateplení obálky budovy'!J35</f>
        <v>0</v>
      </c>
      <c r="AY55" s="107">
        <f>'01 - zateplení obálky budovy'!J36</f>
        <v>0</v>
      </c>
      <c r="AZ55" s="107">
        <f>'01 - zateplení obálky budovy'!F33</f>
        <v>0</v>
      </c>
      <c r="BA55" s="107">
        <f>'01 - zateplení obálky budovy'!F34</f>
        <v>0</v>
      </c>
      <c r="BB55" s="107">
        <f>'01 - zateplení obálky budovy'!F35</f>
        <v>0</v>
      </c>
      <c r="BC55" s="107">
        <f>'01 - zateplení obálky budovy'!F36</f>
        <v>0</v>
      </c>
      <c r="BD55" s="109">
        <f>'01 - zateplení obálky budovy'!F37</f>
        <v>0</v>
      </c>
      <c r="BE55" s="7"/>
      <c r="BT55" s="110" t="s">
        <v>79</v>
      </c>
      <c r="BV55" s="110" t="s">
        <v>73</v>
      </c>
      <c r="BW55" s="110" t="s">
        <v>80</v>
      </c>
      <c r="BX55" s="110" t="s">
        <v>5</v>
      </c>
      <c r="CL55" s="110" t="s">
        <v>3</v>
      </c>
      <c r="CM55" s="110" t="s">
        <v>79</v>
      </c>
    </row>
    <row r="56" s="7" customFormat="1" ht="16.5" customHeight="1">
      <c r="A56" s="99" t="s">
        <v>75</v>
      </c>
      <c r="B56" s="100"/>
      <c r="C56" s="101"/>
      <c r="D56" s="102" t="s">
        <v>81</v>
      </c>
      <c r="E56" s="102"/>
      <c r="F56" s="102"/>
      <c r="G56" s="102"/>
      <c r="H56" s="102"/>
      <c r="I56" s="103"/>
      <c r="J56" s="102" t="s">
        <v>82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'02 - sanace suterénu'!J30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78</v>
      </c>
      <c r="AR56" s="100"/>
      <c r="AS56" s="106">
        <v>0</v>
      </c>
      <c r="AT56" s="107">
        <f>ROUND(SUM(AV56:AW56),2)</f>
        <v>0</v>
      </c>
      <c r="AU56" s="108">
        <f>'02 - sanace suterénu'!P92</f>
        <v>0</v>
      </c>
      <c r="AV56" s="107">
        <f>'02 - sanace suterénu'!J33</f>
        <v>0</v>
      </c>
      <c r="AW56" s="107">
        <f>'02 - sanace suterénu'!J34</f>
        <v>0</v>
      </c>
      <c r="AX56" s="107">
        <f>'02 - sanace suterénu'!J35</f>
        <v>0</v>
      </c>
      <c r="AY56" s="107">
        <f>'02 - sanace suterénu'!J36</f>
        <v>0</v>
      </c>
      <c r="AZ56" s="107">
        <f>'02 - sanace suterénu'!F33</f>
        <v>0</v>
      </c>
      <c r="BA56" s="107">
        <f>'02 - sanace suterénu'!F34</f>
        <v>0</v>
      </c>
      <c r="BB56" s="107">
        <f>'02 - sanace suterénu'!F35</f>
        <v>0</v>
      </c>
      <c r="BC56" s="107">
        <f>'02 - sanace suterénu'!F36</f>
        <v>0</v>
      </c>
      <c r="BD56" s="109">
        <f>'02 - sanace suterénu'!F37</f>
        <v>0</v>
      </c>
      <c r="BE56" s="7"/>
      <c r="BT56" s="110" t="s">
        <v>79</v>
      </c>
      <c r="BV56" s="110" t="s">
        <v>73</v>
      </c>
      <c r="BW56" s="110" t="s">
        <v>83</v>
      </c>
      <c r="BX56" s="110" t="s">
        <v>5</v>
      </c>
      <c r="CL56" s="110" t="s">
        <v>3</v>
      </c>
      <c r="CM56" s="110" t="s">
        <v>79</v>
      </c>
    </row>
    <row r="57" s="7" customFormat="1" ht="16.5" customHeight="1">
      <c r="A57" s="99" t="s">
        <v>75</v>
      </c>
      <c r="B57" s="100"/>
      <c r="C57" s="101"/>
      <c r="D57" s="102" t="s">
        <v>84</v>
      </c>
      <c r="E57" s="102"/>
      <c r="F57" s="102"/>
      <c r="G57" s="102"/>
      <c r="H57" s="102"/>
      <c r="I57" s="103"/>
      <c r="J57" s="102" t="s">
        <v>85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'03 - výměna střešní krytiny'!J30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78</v>
      </c>
      <c r="AR57" s="100"/>
      <c r="AS57" s="106">
        <v>0</v>
      </c>
      <c r="AT57" s="107">
        <f>ROUND(SUM(AV57:AW57),2)</f>
        <v>0</v>
      </c>
      <c r="AU57" s="108">
        <f>'03 - výměna střešní krytiny'!P92</f>
        <v>0</v>
      </c>
      <c r="AV57" s="107">
        <f>'03 - výměna střešní krytiny'!J33</f>
        <v>0</v>
      </c>
      <c r="AW57" s="107">
        <f>'03 - výměna střešní krytiny'!J34</f>
        <v>0</v>
      </c>
      <c r="AX57" s="107">
        <f>'03 - výměna střešní krytiny'!J35</f>
        <v>0</v>
      </c>
      <c r="AY57" s="107">
        <f>'03 - výměna střešní krytiny'!J36</f>
        <v>0</v>
      </c>
      <c r="AZ57" s="107">
        <f>'03 - výměna střešní krytiny'!F33</f>
        <v>0</v>
      </c>
      <c r="BA57" s="107">
        <f>'03 - výměna střešní krytiny'!F34</f>
        <v>0</v>
      </c>
      <c r="BB57" s="107">
        <f>'03 - výměna střešní krytiny'!F35</f>
        <v>0</v>
      </c>
      <c r="BC57" s="107">
        <f>'03 - výměna střešní krytiny'!F36</f>
        <v>0</v>
      </c>
      <c r="BD57" s="109">
        <f>'03 - výměna střešní krytiny'!F37</f>
        <v>0</v>
      </c>
      <c r="BE57" s="7"/>
      <c r="BT57" s="110" t="s">
        <v>79</v>
      </c>
      <c r="BV57" s="110" t="s">
        <v>73</v>
      </c>
      <c r="BW57" s="110" t="s">
        <v>86</v>
      </c>
      <c r="BX57" s="110" t="s">
        <v>5</v>
      </c>
      <c r="CL57" s="110" t="s">
        <v>3</v>
      </c>
      <c r="CM57" s="110" t="s">
        <v>79</v>
      </c>
    </row>
    <row r="58" s="7" customFormat="1" ht="16.5" customHeight="1">
      <c r="A58" s="99" t="s">
        <v>75</v>
      </c>
      <c r="B58" s="100"/>
      <c r="C58" s="101"/>
      <c r="D58" s="102" t="s">
        <v>87</v>
      </c>
      <c r="E58" s="102"/>
      <c r="F58" s="102"/>
      <c r="G58" s="102"/>
      <c r="H58" s="102"/>
      <c r="I58" s="103"/>
      <c r="J58" s="102" t="s">
        <v>88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'04 - ÚT byt č.1'!J30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78</v>
      </c>
      <c r="AR58" s="100"/>
      <c r="AS58" s="106">
        <v>0</v>
      </c>
      <c r="AT58" s="107">
        <f>ROUND(SUM(AV58:AW58),2)</f>
        <v>0</v>
      </c>
      <c r="AU58" s="108">
        <f>'04 - ÚT byt č.1'!P85</f>
        <v>0</v>
      </c>
      <c r="AV58" s="107">
        <f>'04 - ÚT byt č.1'!J33</f>
        <v>0</v>
      </c>
      <c r="AW58" s="107">
        <f>'04 - ÚT byt č.1'!J34</f>
        <v>0</v>
      </c>
      <c r="AX58" s="107">
        <f>'04 - ÚT byt č.1'!J35</f>
        <v>0</v>
      </c>
      <c r="AY58" s="107">
        <f>'04 - ÚT byt č.1'!J36</f>
        <v>0</v>
      </c>
      <c r="AZ58" s="107">
        <f>'04 - ÚT byt č.1'!F33</f>
        <v>0</v>
      </c>
      <c r="BA58" s="107">
        <f>'04 - ÚT byt č.1'!F34</f>
        <v>0</v>
      </c>
      <c r="BB58" s="107">
        <f>'04 - ÚT byt č.1'!F35</f>
        <v>0</v>
      </c>
      <c r="BC58" s="107">
        <f>'04 - ÚT byt č.1'!F36</f>
        <v>0</v>
      </c>
      <c r="BD58" s="109">
        <f>'04 - ÚT byt č.1'!F37</f>
        <v>0</v>
      </c>
      <c r="BE58" s="7"/>
      <c r="BT58" s="110" t="s">
        <v>79</v>
      </c>
      <c r="BV58" s="110" t="s">
        <v>73</v>
      </c>
      <c r="BW58" s="110" t="s">
        <v>89</v>
      </c>
      <c r="BX58" s="110" t="s">
        <v>5</v>
      </c>
      <c r="CL58" s="110" t="s">
        <v>3</v>
      </c>
      <c r="CM58" s="110" t="s">
        <v>79</v>
      </c>
    </row>
    <row r="59" s="7" customFormat="1" ht="16.5" customHeight="1">
      <c r="A59" s="99" t="s">
        <v>75</v>
      </c>
      <c r="B59" s="100"/>
      <c r="C59" s="101"/>
      <c r="D59" s="102" t="s">
        <v>15</v>
      </c>
      <c r="E59" s="102"/>
      <c r="F59" s="102"/>
      <c r="G59" s="102"/>
      <c r="H59" s="102"/>
      <c r="I59" s="103"/>
      <c r="J59" s="102" t="s">
        <v>90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4">
        <f>'05 - ÚT byt č.2'!J30</f>
        <v>0</v>
      </c>
      <c r="AH59" s="103"/>
      <c r="AI59" s="103"/>
      <c r="AJ59" s="103"/>
      <c r="AK59" s="103"/>
      <c r="AL59" s="103"/>
      <c r="AM59" s="103"/>
      <c r="AN59" s="104">
        <f>SUM(AG59,AT59)</f>
        <v>0</v>
      </c>
      <c r="AO59" s="103"/>
      <c r="AP59" s="103"/>
      <c r="AQ59" s="105" t="s">
        <v>78</v>
      </c>
      <c r="AR59" s="100"/>
      <c r="AS59" s="106">
        <v>0</v>
      </c>
      <c r="AT59" s="107">
        <f>ROUND(SUM(AV59:AW59),2)</f>
        <v>0</v>
      </c>
      <c r="AU59" s="108">
        <f>'05 - ÚT byt č.2'!P85</f>
        <v>0</v>
      </c>
      <c r="AV59" s="107">
        <f>'05 - ÚT byt č.2'!J33</f>
        <v>0</v>
      </c>
      <c r="AW59" s="107">
        <f>'05 - ÚT byt č.2'!J34</f>
        <v>0</v>
      </c>
      <c r="AX59" s="107">
        <f>'05 - ÚT byt č.2'!J35</f>
        <v>0</v>
      </c>
      <c r="AY59" s="107">
        <f>'05 - ÚT byt č.2'!J36</f>
        <v>0</v>
      </c>
      <c r="AZ59" s="107">
        <f>'05 - ÚT byt č.2'!F33</f>
        <v>0</v>
      </c>
      <c r="BA59" s="107">
        <f>'05 - ÚT byt č.2'!F34</f>
        <v>0</v>
      </c>
      <c r="BB59" s="107">
        <f>'05 - ÚT byt č.2'!F35</f>
        <v>0</v>
      </c>
      <c r="BC59" s="107">
        <f>'05 - ÚT byt č.2'!F36</f>
        <v>0</v>
      </c>
      <c r="BD59" s="109">
        <f>'05 - ÚT byt č.2'!F37</f>
        <v>0</v>
      </c>
      <c r="BE59" s="7"/>
      <c r="BT59" s="110" t="s">
        <v>79</v>
      </c>
      <c r="BV59" s="110" t="s">
        <v>73</v>
      </c>
      <c r="BW59" s="110" t="s">
        <v>91</v>
      </c>
      <c r="BX59" s="110" t="s">
        <v>5</v>
      </c>
      <c r="CL59" s="110" t="s">
        <v>3</v>
      </c>
      <c r="CM59" s="110" t="s">
        <v>79</v>
      </c>
    </row>
    <row r="60" s="7" customFormat="1" ht="16.5" customHeight="1">
      <c r="A60" s="99" t="s">
        <v>75</v>
      </c>
      <c r="B60" s="100"/>
      <c r="C60" s="101"/>
      <c r="D60" s="102" t="s">
        <v>92</v>
      </c>
      <c r="E60" s="102"/>
      <c r="F60" s="102"/>
      <c r="G60" s="102"/>
      <c r="H60" s="102"/>
      <c r="I60" s="103"/>
      <c r="J60" s="102" t="s">
        <v>93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4">
        <f>'06 - ÚT byt č.3'!J30</f>
        <v>0</v>
      </c>
      <c r="AH60" s="103"/>
      <c r="AI60" s="103"/>
      <c r="AJ60" s="103"/>
      <c r="AK60" s="103"/>
      <c r="AL60" s="103"/>
      <c r="AM60" s="103"/>
      <c r="AN60" s="104">
        <f>SUM(AG60,AT60)</f>
        <v>0</v>
      </c>
      <c r="AO60" s="103"/>
      <c r="AP60" s="103"/>
      <c r="AQ60" s="105" t="s">
        <v>78</v>
      </c>
      <c r="AR60" s="100"/>
      <c r="AS60" s="106">
        <v>0</v>
      </c>
      <c r="AT60" s="107">
        <f>ROUND(SUM(AV60:AW60),2)</f>
        <v>0</v>
      </c>
      <c r="AU60" s="108">
        <f>'06 - ÚT byt č.3'!P85</f>
        <v>0</v>
      </c>
      <c r="AV60" s="107">
        <f>'06 - ÚT byt č.3'!J33</f>
        <v>0</v>
      </c>
      <c r="AW60" s="107">
        <f>'06 - ÚT byt č.3'!J34</f>
        <v>0</v>
      </c>
      <c r="AX60" s="107">
        <f>'06 - ÚT byt č.3'!J35</f>
        <v>0</v>
      </c>
      <c r="AY60" s="107">
        <f>'06 - ÚT byt č.3'!J36</f>
        <v>0</v>
      </c>
      <c r="AZ60" s="107">
        <f>'06 - ÚT byt č.3'!F33</f>
        <v>0</v>
      </c>
      <c r="BA60" s="107">
        <f>'06 - ÚT byt č.3'!F34</f>
        <v>0</v>
      </c>
      <c r="BB60" s="107">
        <f>'06 - ÚT byt č.3'!F35</f>
        <v>0</v>
      </c>
      <c r="BC60" s="107">
        <f>'06 - ÚT byt č.3'!F36</f>
        <v>0</v>
      </c>
      <c r="BD60" s="109">
        <f>'06 - ÚT byt č.3'!F37</f>
        <v>0</v>
      </c>
      <c r="BE60" s="7"/>
      <c r="BT60" s="110" t="s">
        <v>79</v>
      </c>
      <c r="BV60" s="110" t="s">
        <v>73</v>
      </c>
      <c r="BW60" s="110" t="s">
        <v>94</v>
      </c>
      <c r="BX60" s="110" t="s">
        <v>5</v>
      </c>
      <c r="CL60" s="110" t="s">
        <v>3</v>
      </c>
      <c r="CM60" s="110" t="s">
        <v>79</v>
      </c>
    </row>
    <row r="61" s="7" customFormat="1" ht="16.5" customHeight="1">
      <c r="A61" s="99" t="s">
        <v>75</v>
      </c>
      <c r="B61" s="100"/>
      <c r="C61" s="101"/>
      <c r="D61" s="102" t="s">
        <v>95</v>
      </c>
      <c r="E61" s="102"/>
      <c r="F61" s="102"/>
      <c r="G61" s="102"/>
      <c r="H61" s="102"/>
      <c r="I61" s="103"/>
      <c r="J61" s="102" t="s">
        <v>96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4">
        <f>'07 - ÚT byt č.4'!J30</f>
        <v>0</v>
      </c>
      <c r="AH61" s="103"/>
      <c r="AI61" s="103"/>
      <c r="AJ61" s="103"/>
      <c r="AK61" s="103"/>
      <c r="AL61" s="103"/>
      <c r="AM61" s="103"/>
      <c r="AN61" s="104">
        <f>SUM(AG61,AT61)</f>
        <v>0</v>
      </c>
      <c r="AO61" s="103"/>
      <c r="AP61" s="103"/>
      <c r="AQ61" s="105" t="s">
        <v>78</v>
      </c>
      <c r="AR61" s="100"/>
      <c r="AS61" s="106">
        <v>0</v>
      </c>
      <c r="AT61" s="107">
        <f>ROUND(SUM(AV61:AW61),2)</f>
        <v>0</v>
      </c>
      <c r="AU61" s="108">
        <f>'07 - ÚT byt č.4'!P85</f>
        <v>0</v>
      </c>
      <c r="AV61" s="107">
        <f>'07 - ÚT byt č.4'!J33</f>
        <v>0</v>
      </c>
      <c r="AW61" s="107">
        <f>'07 - ÚT byt č.4'!J34</f>
        <v>0</v>
      </c>
      <c r="AX61" s="107">
        <f>'07 - ÚT byt č.4'!J35</f>
        <v>0</v>
      </c>
      <c r="AY61" s="107">
        <f>'07 - ÚT byt č.4'!J36</f>
        <v>0</v>
      </c>
      <c r="AZ61" s="107">
        <f>'07 - ÚT byt č.4'!F33</f>
        <v>0</v>
      </c>
      <c r="BA61" s="107">
        <f>'07 - ÚT byt č.4'!F34</f>
        <v>0</v>
      </c>
      <c r="BB61" s="107">
        <f>'07 - ÚT byt č.4'!F35</f>
        <v>0</v>
      </c>
      <c r="BC61" s="107">
        <f>'07 - ÚT byt č.4'!F36</f>
        <v>0</v>
      </c>
      <c r="BD61" s="109">
        <f>'07 - ÚT byt č.4'!F37</f>
        <v>0</v>
      </c>
      <c r="BE61" s="7"/>
      <c r="BT61" s="110" t="s">
        <v>79</v>
      </c>
      <c r="BV61" s="110" t="s">
        <v>73</v>
      </c>
      <c r="BW61" s="110" t="s">
        <v>97</v>
      </c>
      <c r="BX61" s="110" t="s">
        <v>5</v>
      </c>
      <c r="CL61" s="110" t="s">
        <v>3</v>
      </c>
      <c r="CM61" s="110" t="s">
        <v>79</v>
      </c>
    </row>
    <row r="62" s="7" customFormat="1" ht="16.5" customHeight="1">
      <c r="A62" s="99" t="s">
        <v>75</v>
      </c>
      <c r="B62" s="100"/>
      <c r="C62" s="101"/>
      <c r="D62" s="102" t="s">
        <v>8</v>
      </c>
      <c r="E62" s="102"/>
      <c r="F62" s="102"/>
      <c r="G62" s="102"/>
      <c r="H62" s="102"/>
      <c r="I62" s="103"/>
      <c r="J62" s="102" t="s">
        <v>98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4">
        <f>'21 - Elektrotechnika'!J30</f>
        <v>0</v>
      </c>
      <c r="AH62" s="103"/>
      <c r="AI62" s="103"/>
      <c r="AJ62" s="103"/>
      <c r="AK62" s="103"/>
      <c r="AL62" s="103"/>
      <c r="AM62" s="103"/>
      <c r="AN62" s="104">
        <f>SUM(AG62,AT62)</f>
        <v>0</v>
      </c>
      <c r="AO62" s="103"/>
      <c r="AP62" s="103"/>
      <c r="AQ62" s="105" t="s">
        <v>78</v>
      </c>
      <c r="AR62" s="100"/>
      <c r="AS62" s="106">
        <v>0</v>
      </c>
      <c r="AT62" s="107">
        <f>ROUND(SUM(AV62:AW62),2)</f>
        <v>0</v>
      </c>
      <c r="AU62" s="108">
        <f>'21 - Elektrotechnika'!P84</f>
        <v>0</v>
      </c>
      <c r="AV62" s="107">
        <f>'21 - Elektrotechnika'!J33</f>
        <v>0</v>
      </c>
      <c r="AW62" s="107">
        <f>'21 - Elektrotechnika'!J34</f>
        <v>0</v>
      </c>
      <c r="AX62" s="107">
        <f>'21 - Elektrotechnika'!J35</f>
        <v>0</v>
      </c>
      <c r="AY62" s="107">
        <f>'21 - Elektrotechnika'!J36</f>
        <v>0</v>
      </c>
      <c r="AZ62" s="107">
        <f>'21 - Elektrotechnika'!F33</f>
        <v>0</v>
      </c>
      <c r="BA62" s="107">
        <f>'21 - Elektrotechnika'!F34</f>
        <v>0</v>
      </c>
      <c r="BB62" s="107">
        <f>'21 - Elektrotechnika'!F35</f>
        <v>0</v>
      </c>
      <c r="BC62" s="107">
        <f>'21 - Elektrotechnika'!F36</f>
        <v>0</v>
      </c>
      <c r="BD62" s="109">
        <f>'21 - Elektrotechnika'!F37</f>
        <v>0</v>
      </c>
      <c r="BE62" s="7"/>
      <c r="BT62" s="110" t="s">
        <v>79</v>
      </c>
      <c r="BV62" s="110" t="s">
        <v>73</v>
      </c>
      <c r="BW62" s="110" t="s">
        <v>99</v>
      </c>
      <c r="BX62" s="110" t="s">
        <v>5</v>
      </c>
      <c r="CL62" s="110" t="s">
        <v>3</v>
      </c>
      <c r="CM62" s="110" t="s">
        <v>79</v>
      </c>
    </row>
    <row r="63" s="7" customFormat="1" ht="16.5" customHeight="1">
      <c r="A63" s="99" t="s">
        <v>75</v>
      </c>
      <c r="B63" s="100"/>
      <c r="C63" s="101"/>
      <c r="D63" s="102" t="s">
        <v>100</v>
      </c>
      <c r="E63" s="102"/>
      <c r="F63" s="102"/>
      <c r="G63" s="102"/>
      <c r="H63" s="102"/>
      <c r="I63" s="103"/>
      <c r="J63" s="102" t="s">
        <v>101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4">
        <f>'30 - Vedlejší náklady'!J30</f>
        <v>0</v>
      </c>
      <c r="AH63" s="103"/>
      <c r="AI63" s="103"/>
      <c r="AJ63" s="103"/>
      <c r="AK63" s="103"/>
      <c r="AL63" s="103"/>
      <c r="AM63" s="103"/>
      <c r="AN63" s="104">
        <f>SUM(AG63,AT63)</f>
        <v>0</v>
      </c>
      <c r="AO63" s="103"/>
      <c r="AP63" s="103"/>
      <c r="AQ63" s="105" t="s">
        <v>78</v>
      </c>
      <c r="AR63" s="100"/>
      <c r="AS63" s="111">
        <v>0</v>
      </c>
      <c r="AT63" s="112">
        <f>ROUND(SUM(AV63:AW63),2)</f>
        <v>0</v>
      </c>
      <c r="AU63" s="113">
        <f>'30 - Vedlejší náklady'!P82</f>
        <v>0</v>
      </c>
      <c r="AV63" s="112">
        <f>'30 - Vedlejší náklady'!J33</f>
        <v>0</v>
      </c>
      <c r="AW63" s="112">
        <f>'30 - Vedlejší náklady'!J34</f>
        <v>0</v>
      </c>
      <c r="AX63" s="112">
        <f>'30 - Vedlejší náklady'!J35</f>
        <v>0</v>
      </c>
      <c r="AY63" s="112">
        <f>'30 - Vedlejší náklady'!J36</f>
        <v>0</v>
      </c>
      <c r="AZ63" s="112">
        <f>'30 - Vedlejší náklady'!F33</f>
        <v>0</v>
      </c>
      <c r="BA63" s="112">
        <f>'30 - Vedlejší náklady'!F34</f>
        <v>0</v>
      </c>
      <c r="BB63" s="112">
        <f>'30 - Vedlejší náklady'!F35</f>
        <v>0</v>
      </c>
      <c r="BC63" s="112">
        <f>'30 - Vedlejší náklady'!F36</f>
        <v>0</v>
      </c>
      <c r="BD63" s="114">
        <f>'30 - Vedlejší náklady'!F37</f>
        <v>0</v>
      </c>
      <c r="BE63" s="7"/>
      <c r="BT63" s="110" t="s">
        <v>79</v>
      </c>
      <c r="BV63" s="110" t="s">
        <v>73</v>
      </c>
      <c r="BW63" s="110" t="s">
        <v>102</v>
      </c>
      <c r="BX63" s="110" t="s">
        <v>5</v>
      </c>
      <c r="CL63" s="110" t="s">
        <v>3</v>
      </c>
      <c r="CM63" s="110" t="s">
        <v>79</v>
      </c>
    </row>
    <row r="64" s="2" customFormat="1" ht="30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40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obálky budovy'!C2" display="/"/>
    <hyperlink ref="A56" location="'02 - sanace suterénu'!C2" display="/"/>
    <hyperlink ref="A57" location="'03 - výměna střešní krytiny'!C2" display="/"/>
    <hyperlink ref="A58" location="'04 - ÚT byt č.1'!C2" display="/"/>
    <hyperlink ref="A59" location="'05 - ÚT byt č.2'!C2" display="/"/>
    <hyperlink ref="A60" location="'06 - ÚT byt č.3'!C2" display="/"/>
    <hyperlink ref="A61" location="'07 - ÚT byt č.4'!C2" display="/"/>
    <hyperlink ref="A62" location="'21 - Elektrotechnika'!C2" display="/"/>
    <hyperlink ref="A63" location="'3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105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ROUND(J97,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ROUND((SUM(BE97:BE966)),  2)</f>
        <v>0</v>
      </c>
      <c r="G33" s="39"/>
      <c r="H33" s="39"/>
      <c r="I33" s="124">
        <v>0.20999999999999999</v>
      </c>
      <c r="J33" s="123">
        <f>ROUND(((SUM(BE97:BE966))*I33),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ROUND((SUM(BF97:BF966)),  2)</f>
        <v>0</v>
      </c>
      <c r="G34" s="39"/>
      <c r="H34" s="39"/>
      <c r="I34" s="124">
        <v>0.12</v>
      </c>
      <c r="J34" s="123">
        <f>ROUND(((SUM(BF97:BF966))*I34),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ROUND((SUM(BG97:BG966)),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ROUND((SUM(BH97:BH966)),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ROUND((SUM(BI97:BI966)),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01 - zateplení obálky budovy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J97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111</v>
      </c>
      <c r="E60" s="136"/>
      <c r="F60" s="136"/>
      <c r="G60" s="136"/>
      <c r="H60" s="136"/>
      <c r="I60" s="136"/>
      <c r="J60" s="137">
        <f>J98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112</v>
      </c>
      <c r="E61" s="140"/>
      <c r="F61" s="140"/>
      <c r="G61" s="140"/>
      <c r="H61" s="140"/>
      <c r="I61" s="140"/>
      <c r="J61" s="141">
        <f>J99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113</v>
      </c>
      <c r="E62" s="140"/>
      <c r="F62" s="140"/>
      <c r="G62" s="140"/>
      <c r="H62" s="140"/>
      <c r="I62" s="140"/>
      <c r="J62" s="141">
        <f>J104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114</v>
      </c>
      <c r="E63" s="140"/>
      <c r="F63" s="140"/>
      <c r="G63" s="140"/>
      <c r="H63" s="140"/>
      <c r="I63" s="140"/>
      <c r="J63" s="141">
        <f>J632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115</v>
      </c>
      <c r="E64" s="140"/>
      <c r="F64" s="140"/>
      <c r="G64" s="140"/>
      <c r="H64" s="140"/>
      <c r="I64" s="140"/>
      <c r="J64" s="141">
        <f>J666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116</v>
      </c>
      <c r="E65" s="140"/>
      <c r="F65" s="140"/>
      <c r="G65" s="140"/>
      <c r="H65" s="140"/>
      <c r="I65" s="140"/>
      <c r="J65" s="141">
        <f>J676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8"/>
      <c r="C66" s="10"/>
      <c r="D66" s="139" t="s">
        <v>117</v>
      </c>
      <c r="E66" s="140"/>
      <c r="F66" s="140"/>
      <c r="G66" s="140"/>
      <c r="H66" s="140"/>
      <c r="I66" s="140"/>
      <c r="J66" s="141">
        <f>J679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8"/>
      <c r="C67" s="10"/>
      <c r="D67" s="139" t="s">
        <v>118</v>
      </c>
      <c r="E67" s="140"/>
      <c r="F67" s="140"/>
      <c r="G67" s="140"/>
      <c r="H67" s="140"/>
      <c r="I67" s="140"/>
      <c r="J67" s="141">
        <f>J697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38"/>
      <c r="C68" s="10"/>
      <c r="D68" s="139" t="s">
        <v>119</v>
      </c>
      <c r="E68" s="140"/>
      <c r="F68" s="140"/>
      <c r="G68" s="140"/>
      <c r="H68" s="140"/>
      <c r="I68" s="140"/>
      <c r="J68" s="141">
        <f>J704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4"/>
      <c r="C69" s="9"/>
      <c r="D69" s="135" t="s">
        <v>120</v>
      </c>
      <c r="E69" s="136"/>
      <c r="F69" s="136"/>
      <c r="G69" s="136"/>
      <c r="H69" s="136"/>
      <c r="I69" s="136"/>
      <c r="J69" s="137">
        <f>J762</f>
        <v>0</v>
      </c>
      <c r="K69" s="9"/>
      <c r="L69" s="13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34"/>
      <c r="C70" s="9"/>
      <c r="D70" s="135" t="s">
        <v>121</v>
      </c>
      <c r="E70" s="136"/>
      <c r="F70" s="136"/>
      <c r="G70" s="136"/>
      <c r="H70" s="136"/>
      <c r="I70" s="136"/>
      <c r="J70" s="137">
        <f>J767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8"/>
      <c r="C71" s="10"/>
      <c r="D71" s="139" t="s">
        <v>122</v>
      </c>
      <c r="E71" s="140"/>
      <c r="F71" s="140"/>
      <c r="G71" s="140"/>
      <c r="H71" s="140"/>
      <c r="I71" s="140"/>
      <c r="J71" s="141">
        <f>J768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123</v>
      </c>
      <c r="E72" s="140"/>
      <c r="F72" s="140"/>
      <c r="G72" s="140"/>
      <c r="H72" s="140"/>
      <c r="I72" s="140"/>
      <c r="J72" s="141">
        <f>J810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8"/>
      <c r="C73" s="10"/>
      <c r="D73" s="139" t="s">
        <v>124</v>
      </c>
      <c r="E73" s="140"/>
      <c r="F73" s="140"/>
      <c r="G73" s="140"/>
      <c r="H73" s="140"/>
      <c r="I73" s="140"/>
      <c r="J73" s="141">
        <f>J826</f>
        <v>0</v>
      </c>
      <c r="K73" s="10"/>
      <c r="L73" s="13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8"/>
      <c r="C74" s="10"/>
      <c r="D74" s="139" t="s">
        <v>125</v>
      </c>
      <c r="E74" s="140"/>
      <c r="F74" s="140"/>
      <c r="G74" s="140"/>
      <c r="H74" s="140"/>
      <c r="I74" s="140"/>
      <c r="J74" s="141">
        <f>J869</f>
        <v>0</v>
      </c>
      <c r="K74" s="10"/>
      <c r="L74" s="13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8"/>
      <c r="C75" s="10"/>
      <c r="D75" s="139" t="s">
        <v>126</v>
      </c>
      <c r="E75" s="140"/>
      <c r="F75" s="140"/>
      <c r="G75" s="140"/>
      <c r="H75" s="140"/>
      <c r="I75" s="140"/>
      <c r="J75" s="141">
        <f>J907</f>
        <v>0</v>
      </c>
      <c r="K75" s="10"/>
      <c r="L75" s="13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8"/>
      <c r="C76" s="10"/>
      <c r="D76" s="139" t="s">
        <v>127</v>
      </c>
      <c r="E76" s="140"/>
      <c r="F76" s="140"/>
      <c r="G76" s="140"/>
      <c r="H76" s="140"/>
      <c r="I76" s="140"/>
      <c r="J76" s="141">
        <f>J921</f>
        <v>0</v>
      </c>
      <c r="K76" s="10"/>
      <c r="L76" s="13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38"/>
      <c r="C77" s="10"/>
      <c r="D77" s="139" t="s">
        <v>128</v>
      </c>
      <c r="E77" s="140"/>
      <c r="F77" s="140"/>
      <c r="G77" s="140"/>
      <c r="H77" s="140"/>
      <c r="I77" s="140"/>
      <c r="J77" s="141">
        <f>J938</f>
        <v>0</v>
      </c>
      <c r="K77" s="10"/>
      <c r="L77" s="13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129</v>
      </c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</v>
      </c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39"/>
      <c r="D87" s="39"/>
      <c r="E87" s="116" t="str">
        <f>E7</f>
        <v>Regenerace bytového fondu Mírová Osada – V. etapa, ul. Koněvova 22, 24, 26</v>
      </c>
      <c r="F87" s="33"/>
      <c r="G87" s="33"/>
      <c r="H87" s="33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104</v>
      </c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E9</f>
        <v>01 - zateplení obálky budovy</v>
      </c>
      <c r="F89" s="39"/>
      <c r="G89" s="39"/>
      <c r="H89" s="39"/>
      <c r="I89" s="39"/>
      <c r="J89" s="39"/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F12</f>
        <v>Koněvova 249/22</v>
      </c>
      <c r="G91" s="39"/>
      <c r="H91" s="39"/>
      <c r="I91" s="33" t="s">
        <v>23</v>
      </c>
      <c r="J91" s="65" t="str">
        <f>IF(J12="","",J12)</f>
        <v>4. 1. 2021</v>
      </c>
      <c r="K91" s="39"/>
      <c r="L91" s="11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39"/>
      <c r="E93" s="39"/>
      <c r="F93" s="28" t="str">
        <f>E15</f>
        <v>městský obvod Slezská Ostrava</v>
      </c>
      <c r="G93" s="39"/>
      <c r="H93" s="39"/>
      <c r="I93" s="33" t="s">
        <v>31</v>
      </c>
      <c r="J93" s="37" t="str">
        <f>E21</f>
        <v xml:space="preserve">Made 4 BIM s.r.o. </v>
      </c>
      <c r="K93" s="39"/>
      <c r="L93" s="11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39"/>
      <c r="E94" s="39"/>
      <c r="F94" s="28" t="str">
        <f>IF(E18="","",E18)</f>
        <v>Vyplň údaj</v>
      </c>
      <c r="G94" s="39"/>
      <c r="H94" s="39"/>
      <c r="I94" s="33" t="s">
        <v>34</v>
      </c>
      <c r="J94" s="37" t="str">
        <f>E24</f>
        <v xml:space="preserve">Made 4 BIM s.r.o. </v>
      </c>
      <c r="K94" s="39"/>
      <c r="L94" s="11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42"/>
      <c r="B96" s="143"/>
      <c r="C96" s="144" t="s">
        <v>130</v>
      </c>
      <c r="D96" s="145" t="s">
        <v>56</v>
      </c>
      <c r="E96" s="145" t="s">
        <v>52</v>
      </c>
      <c r="F96" s="145" t="s">
        <v>53</v>
      </c>
      <c r="G96" s="145" t="s">
        <v>131</v>
      </c>
      <c r="H96" s="145" t="s">
        <v>132</v>
      </c>
      <c r="I96" s="145" t="s">
        <v>133</v>
      </c>
      <c r="J96" s="145" t="s">
        <v>109</v>
      </c>
      <c r="K96" s="146" t="s">
        <v>134</v>
      </c>
      <c r="L96" s="147"/>
      <c r="M96" s="81" t="s">
        <v>3</v>
      </c>
      <c r="N96" s="82" t="s">
        <v>41</v>
      </c>
      <c r="O96" s="82" t="s">
        <v>135</v>
      </c>
      <c r="P96" s="82" t="s">
        <v>136</v>
      </c>
      <c r="Q96" s="82" t="s">
        <v>137</v>
      </c>
      <c r="R96" s="82" t="s">
        <v>138</v>
      </c>
      <c r="S96" s="82" t="s">
        <v>139</v>
      </c>
      <c r="T96" s="83" t="s">
        <v>140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</row>
    <row r="97" s="2" customFormat="1" ht="22.8" customHeight="1">
      <c r="A97" s="39"/>
      <c r="B97" s="40"/>
      <c r="C97" s="88" t="s">
        <v>141</v>
      </c>
      <c r="D97" s="39"/>
      <c r="E97" s="39"/>
      <c r="F97" s="39"/>
      <c r="G97" s="39"/>
      <c r="H97" s="39"/>
      <c r="I97" s="39"/>
      <c r="J97" s="148">
        <f>BK97</f>
        <v>0</v>
      </c>
      <c r="K97" s="39"/>
      <c r="L97" s="40"/>
      <c r="M97" s="84"/>
      <c r="N97" s="69"/>
      <c r="O97" s="85"/>
      <c r="P97" s="149">
        <f>P98+P762+P767</f>
        <v>0</v>
      </c>
      <c r="Q97" s="85"/>
      <c r="R97" s="149">
        <f>R98+R762+R767</f>
        <v>22.178462719999995</v>
      </c>
      <c r="S97" s="85"/>
      <c r="T97" s="150">
        <f>T98+T762+T767</f>
        <v>6.5432083500000005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70</v>
      </c>
      <c r="AU97" s="20" t="s">
        <v>110</v>
      </c>
      <c r="BK97" s="151">
        <f>BK98+BK762+BK767</f>
        <v>0</v>
      </c>
    </row>
    <row r="98" s="12" customFormat="1" ht="25.92" customHeight="1">
      <c r="A98" s="12"/>
      <c r="B98" s="152"/>
      <c r="C98" s="12"/>
      <c r="D98" s="153" t="s">
        <v>70</v>
      </c>
      <c r="E98" s="154" t="s">
        <v>142</v>
      </c>
      <c r="F98" s="154" t="s">
        <v>143</v>
      </c>
      <c r="G98" s="12"/>
      <c r="H98" s="12"/>
      <c r="I98" s="155"/>
      <c r="J98" s="156">
        <f>BK98</f>
        <v>0</v>
      </c>
      <c r="K98" s="12"/>
      <c r="L98" s="152"/>
      <c r="M98" s="157"/>
      <c r="N98" s="158"/>
      <c r="O98" s="158"/>
      <c r="P98" s="159">
        <f>P99+P104+P632+P666+P676</f>
        <v>0</v>
      </c>
      <c r="Q98" s="158"/>
      <c r="R98" s="159">
        <f>R99+R104+R632+R666+R676</f>
        <v>19.656697449999996</v>
      </c>
      <c r="S98" s="158"/>
      <c r="T98" s="160">
        <f>T99+T104+T632+T666+T676</f>
        <v>6.0565681000000007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79</v>
      </c>
      <c r="AT98" s="161" t="s">
        <v>70</v>
      </c>
      <c r="AU98" s="161" t="s">
        <v>71</v>
      </c>
      <c r="AY98" s="153" t="s">
        <v>144</v>
      </c>
      <c r="BK98" s="162">
        <f>BK99+BK104+BK632+BK666+BK676</f>
        <v>0</v>
      </c>
    </row>
    <row r="99" s="12" customFormat="1" ht="22.8" customHeight="1">
      <c r="A99" s="12"/>
      <c r="B99" s="152"/>
      <c r="C99" s="12"/>
      <c r="D99" s="153" t="s">
        <v>70</v>
      </c>
      <c r="E99" s="163" t="s">
        <v>145</v>
      </c>
      <c r="F99" s="163" t="s">
        <v>146</v>
      </c>
      <c r="G99" s="12"/>
      <c r="H99" s="12"/>
      <c r="I99" s="155"/>
      <c r="J99" s="164">
        <f>BK99</f>
        <v>0</v>
      </c>
      <c r="K99" s="12"/>
      <c r="L99" s="152"/>
      <c r="M99" s="157"/>
      <c r="N99" s="158"/>
      <c r="O99" s="158"/>
      <c r="P99" s="159">
        <f>SUM(P100:P103)</f>
        <v>0</v>
      </c>
      <c r="Q99" s="158"/>
      <c r="R99" s="159">
        <f>SUM(R100:R103)</f>
        <v>1.0885199999999999</v>
      </c>
      <c r="S99" s="158"/>
      <c r="T99" s="16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3" t="s">
        <v>79</v>
      </c>
      <c r="AT99" s="161" t="s">
        <v>70</v>
      </c>
      <c r="AU99" s="161" t="s">
        <v>79</v>
      </c>
      <c r="AY99" s="153" t="s">
        <v>144</v>
      </c>
      <c r="BK99" s="162">
        <f>SUM(BK100:BK103)</f>
        <v>0</v>
      </c>
    </row>
    <row r="100" s="2" customFormat="1" ht="37.8" customHeight="1">
      <c r="A100" s="39"/>
      <c r="B100" s="165"/>
      <c r="C100" s="166" t="s">
        <v>79</v>
      </c>
      <c r="D100" s="166" t="s">
        <v>147</v>
      </c>
      <c r="E100" s="167" t="s">
        <v>148</v>
      </c>
      <c r="F100" s="168" t="s">
        <v>149</v>
      </c>
      <c r="G100" s="169" t="s">
        <v>150</v>
      </c>
      <c r="H100" s="170">
        <v>6</v>
      </c>
      <c r="I100" s="171"/>
      <c r="J100" s="172">
        <f>ROUND(I100*H100,2)</f>
        <v>0</v>
      </c>
      <c r="K100" s="168" t="s">
        <v>151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0.18142</v>
      </c>
      <c r="R100" s="175">
        <f>Q100*H100</f>
        <v>1.0885199999999999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152</v>
      </c>
      <c r="AT100" s="177" t="s">
        <v>147</v>
      </c>
      <c r="AU100" s="177" t="s">
        <v>153</v>
      </c>
      <c r="AY100" s="20" t="s">
        <v>144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153</v>
      </c>
      <c r="BK100" s="178">
        <f>ROUND(I100*H100,2)</f>
        <v>0</v>
      </c>
      <c r="BL100" s="20" t="s">
        <v>152</v>
      </c>
      <c r="BM100" s="177" t="s">
        <v>154</v>
      </c>
    </row>
    <row r="101" s="2" customFormat="1">
      <c r="A101" s="39"/>
      <c r="B101" s="40"/>
      <c r="C101" s="39"/>
      <c r="D101" s="179" t="s">
        <v>155</v>
      </c>
      <c r="E101" s="39"/>
      <c r="F101" s="180" t="s">
        <v>156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155</v>
      </c>
      <c r="AU101" s="20" t="s">
        <v>153</v>
      </c>
    </row>
    <row r="102" s="13" customFormat="1">
      <c r="A102" s="13"/>
      <c r="B102" s="184"/>
      <c r="C102" s="13"/>
      <c r="D102" s="185" t="s">
        <v>157</v>
      </c>
      <c r="E102" s="186" t="s">
        <v>3</v>
      </c>
      <c r="F102" s="187" t="s">
        <v>158</v>
      </c>
      <c r="G102" s="13"/>
      <c r="H102" s="186" t="s">
        <v>3</v>
      </c>
      <c r="I102" s="188"/>
      <c r="J102" s="13"/>
      <c r="K102" s="13"/>
      <c r="L102" s="184"/>
      <c r="M102" s="189"/>
      <c r="N102" s="190"/>
      <c r="O102" s="190"/>
      <c r="P102" s="190"/>
      <c r="Q102" s="190"/>
      <c r="R102" s="190"/>
      <c r="S102" s="190"/>
      <c r="T102" s="19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6" t="s">
        <v>157</v>
      </c>
      <c r="AU102" s="186" t="s">
        <v>153</v>
      </c>
      <c r="AV102" s="13" t="s">
        <v>79</v>
      </c>
      <c r="AW102" s="13" t="s">
        <v>33</v>
      </c>
      <c r="AX102" s="13" t="s">
        <v>71</v>
      </c>
      <c r="AY102" s="186" t="s">
        <v>144</v>
      </c>
    </row>
    <row r="103" s="14" customFormat="1">
      <c r="A103" s="14"/>
      <c r="B103" s="192"/>
      <c r="C103" s="14"/>
      <c r="D103" s="185" t="s">
        <v>157</v>
      </c>
      <c r="E103" s="193" t="s">
        <v>3</v>
      </c>
      <c r="F103" s="194" t="s">
        <v>159</v>
      </c>
      <c r="G103" s="14"/>
      <c r="H103" s="195">
        <v>6</v>
      </c>
      <c r="I103" s="196"/>
      <c r="J103" s="14"/>
      <c r="K103" s="14"/>
      <c r="L103" s="192"/>
      <c r="M103" s="197"/>
      <c r="N103" s="198"/>
      <c r="O103" s="198"/>
      <c r="P103" s="198"/>
      <c r="Q103" s="198"/>
      <c r="R103" s="198"/>
      <c r="S103" s="198"/>
      <c r="T103" s="19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3" t="s">
        <v>157</v>
      </c>
      <c r="AU103" s="193" t="s">
        <v>153</v>
      </c>
      <c r="AV103" s="14" t="s">
        <v>153</v>
      </c>
      <c r="AW103" s="14" t="s">
        <v>33</v>
      </c>
      <c r="AX103" s="14" t="s">
        <v>79</v>
      </c>
      <c r="AY103" s="193" t="s">
        <v>144</v>
      </c>
    </row>
    <row r="104" s="12" customFormat="1" ht="22.8" customHeight="1">
      <c r="A104" s="12"/>
      <c r="B104" s="152"/>
      <c r="C104" s="12"/>
      <c r="D104" s="153" t="s">
        <v>70</v>
      </c>
      <c r="E104" s="163" t="s">
        <v>159</v>
      </c>
      <c r="F104" s="163" t="s">
        <v>160</v>
      </c>
      <c r="G104" s="12"/>
      <c r="H104" s="12"/>
      <c r="I104" s="155"/>
      <c r="J104" s="164">
        <f>BK104</f>
        <v>0</v>
      </c>
      <c r="K104" s="12"/>
      <c r="L104" s="152"/>
      <c r="M104" s="157"/>
      <c r="N104" s="158"/>
      <c r="O104" s="158"/>
      <c r="P104" s="159">
        <f>SUM(P105:P631)</f>
        <v>0</v>
      </c>
      <c r="Q104" s="158"/>
      <c r="R104" s="159">
        <f>SUM(R105:R631)</f>
        <v>13.508164049999998</v>
      </c>
      <c r="S104" s="158"/>
      <c r="T104" s="160">
        <f>SUM(T105:T631)</f>
        <v>0.00064810000000000009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3" t="s">
        <v>79</v>
      </c>
      <c r="AT104" s="161" t="s">
        <v>70</v>
      </c>
      <c r="AU104" s="161" t="s">
        <v>79</v>
      </c>
      <c r="AY104" s="153" t="s">
        <v>144</v>
      </c>
      <c r="BK104" s="162">
        <f>SUM(BK105:BK631)</f>
        <v>0</v>
      </c>
    </row>
    <row r="105" s="2" customFormat="1" ht="24.15" customHeight="1">
      <c r="A105" s="39"/>
      <c r="B105" s="165"/>
      <c r="C105" s="166" t="s">
        <v>153</v>
      </c>
      <c r="D105" s="166" t="s">
        <v>147</v>
      </c>
      <c r="E105" s="167" t="s">
        <v>161</v>
      </c>
      <c r="F105" s="168" t="s">
        <v>162</v>
      </c>
      <c r="G105" s="169" t="s">
        <v>163</v>
      </c>
      <c r="H105" s="170">
        <v>278.01999999999998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152</v>
      </c>
      <c r="AT105" s="177" t="s">
        <v>147</v>
      </c>
      <c r="AU105" s="177" t="s">
        <v>153</v>
      </c>
      <c r="AY105" s="20" t="s">
        <v>144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153</v>
      </c>
      <c r="BK105" s="178">
        <f>ROUND(I105*H105,2)</f>
        <v>0</v>
      </c>
      <c r="BL105" s="20" t="s">
        <v>152</v>
      </c>
      <c r="BM105" s="177" t="s">
        <v>164</v>
      </c>
    </row>
    <row r="106" s="2" customFormat="1">
      <c r="A106" s="39"/>
      <c r="B106" s="40"/>
      <c r="C106" s="39"/>
      <c r="D106" s="185" t="s">
        <v>165</v>
      </c>
      <c r="E106" s="39"/>
      <c r="F106" s="200" t="s">
        <v>166</v>
      </c>
      <c r="G106" s="39"/>
      <c r="H106" s="39"/>
      <c r="I106" s="181"/>
      <c r="J106" s="39"/>
      <c r="K106" s="39"/>
      <c r="L106" s="40"/>
      <c r="M106" s="182"/>
      <c r="N106" s="183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165</v>
      </c>
      <c r="AU106" s="20" t="s">
        <v>153</v>
      </c>
    </row>
    <row r="107" s="13" customFormat="1">
      <c r="A107" s="13"/>
      <c r="B107" s="184"/>
      <c r="C107" s="13"/>
      <c r="D107" s="185" t="s">
        <v>157</v>
      </c>
      <c r="E107" s="186" t="s">
        <v>3</v>
      </c>
      <c r="F107" s="187" t="s">
        <v>167</v>
      </c>
      <c r="G107" s="13"/>
      <c r="H107" s="186" t="s">
        <v>3</v>
      </c>
      <c r="I107" s="188"/>
      <c r="J107" s="13"/>
      <c r="K107" s="13"/>
      <c r="L107" s="184"/>
      <c r="M107" s="189"/>
      <c r="N107" s="190"/>
      <c r="O107" s="190"/>
      <c r="P107" s="190"/>
      <c r="Q107" s="190"/>
      <c r="R107" s="190"/>
      <c r="S107" s="190"/>
      <c r="T107" s="19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6" t="s">
        <v>157</v>
      </c>
      <c r="AU107" s="186" t="s">
        <v>153</v>
      </c>
      <c r="AV107" s="13" t="s">
        <v>79</v>
      </c>
      <c r="AW107" s="13" t="s">
        <v>33</v>
      </c>
      <c r="AX107" s="13" t="s">
        <v>71</v>
      </c>
      <c r="AY107" s="186" t="s">
        <v>144</v>
      </c>
    </row>
    <row r="108" s="14" customFormat="1">
      <c r="A108" s="14"/>
      <c r="B108" s="192"/>
      <c r="C108" s="14"/>
      <c r="D108" s="185" t="s">
        <v>157</v>
      </c>
      <c r="E108" s="193" t="s">
        <v>3</v>
      </c>
      <c r="F108" s="194" t="s">
        <v>168</v>
      </c>
      <c r="G108" s="14"/>
      <c r="H108" s="195">
        <v>149.80000000000001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157</v>
      </c>
      <c r="AU108" s="193" t="s">
        <v>153</v>
      </c>
      <c r="AV108" s="14" t="s">
        <v>153</v>
      </c>
      <c r="AW108" s="14" t="s">
        <v>33</v>
      </c>
      <c r="AX108" s="14" t="s">
        <v>71</v>
      </c>
      <c r="AY108" s="193" t="s">
        <v>144</v>
      </c>
    </row>
    <row r="109" s="13" customFormat="1">
      <c r="A109" s="13"/>
      <c r="B109" s="184"/>
      <c r="C109" s="13"/>
      <c r="D109" s="185" t="s">
        <v>157</v>
      </c>
      <c r="E109" s="186" t="s">
        <v>3</v>
      </c>
      <c r="F109" s="187" t="s">
        <v>169</v>
      </c>
      <c r="G109" s="13"/>
      <c r="H109" s="186" t="s">
        <v>3</v>
      </c>
      <c r="I109" s="188"/>
      <c r="J109" s="13"/>
      <c r="K109" s="13"/>
      <c r="L109" s="184"/>
      <c r="M109" s="189"/>
      <c r="N109" s="190"/>
      <c r="O109" s="190"/>
      <c r="P109" s="190"/>
      <c r="Q109" s="190"/>
      <c r="R109" s="190"/>
      <c r="S109" s="190"/>
      <c r="T109" s="19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157</v>
      </c>
      <c r="AU109" s="186" t="s">
        <v>153</v>
      </c>
      <c r="AV109" s="13" t="s">
        <v>79</v>
      </c>
      <c r="AW109" s="13" t="s">
        <v>33</v>
      </c>
      <c r="AX109" s="13" t="s">
        <v>71</v>
      </c>
      <c r="AY109" s="186" t="s">
        <v>144</v>
      </c>
    </row>
    <row r="110" s="14" customFormat="1">
      <c r="A110" s="14"/>
      <c r="B110" s="192"/>
      <c r="C110" s="14"/>
      <c r="D110" s="185" t="s">
        <v>157</v>
      </c>
      <c r="E110" s="193" t="s">
        <v>3</v>
      </c>
      <c r="F110" s="194" t="s">
        <v>170</v>
      </c>
      <c r="G110" s="14"/>
      <c r="H110" s="195">
        <v>136.5</v>
      </c>
      <c r="I110" s="196"/>
      <c r="J110" s="14"/>
      <c r="K110" s="14"/>
      <c r="L110" s="192"/>
      <c r="M110" s="197"/>
      <c r="N110" s="198"/>
      <c r="O110" s="198"/>
      <c r="P110" s="198"/>
      <c r="Q110" s="198"/>
      <c r="R110" s="198"/>
      <c r="S110" s="198"/>
      <c r="T110" s="19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3" t="s">
        <v>157</v>
      </c>
      <c r="AU110" s="193" t="s">
        <v>153</v>
      </c>
      <c r="AV110" s="14" t="s">
        <v>153</v>
      </c>
      <c r="AW110" s="14" t="s">
        <v>33</v>
      </c>
      <c r="AX110" s="14" t="s">
        <v>71</v>
      </c>
      <c r="AY110" s="193" t="s">
        <v>144</v>
      </c>
    </row>
    <row r="111" s="13" customFormat="1">
      <c r="A111" s="13"/>
      <c r="B111" s="184"/>
      <c r="C111" s="13"/>
      <c r="D111" s="185" t="s">
        <v>157</v>
      </c>
      <c r="E111" s="186" t="s">
        <v>3</v>
      </c>
      <c r="F111" s="187" t="s">
        <v>171</v>
      </c>
      <c r="G111" s="13"/>
      <c r="H111" s="186" t="s">
        <v>3</v>
      </c>
      <c r="I111" s="188"/>
      <c r="J111" s="13"/>
      <c r="K111" s="13"/>
      <c r="L111" s="184"/>
      <c r="M111" s="189"/>
      <c r="N111" s="190"/>
      <c r="O111" s="190"/>
      <c r="P111" s="190"/>
      <c r="Q111" s="190"/>
      <c r="R111" s="190"/>
      <c r="S111" s="190"/>
      <c r="T111" s="19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6" t="s">
        <v>157</v>
      </c>
      <c r="AU111" s="186" t="s">
        <v>153</v>
      </c>
      <c r="AV111" s="13" t="s">
        <v>79</v>
      </c>
      <c r="AW111" s="13" t="s">
        <v>33</v>
      </c>
      <c r="AX111" s="13" t="s">
        <v>71</v>
      </c>
      <c r="AY111" s="186" t="s">
        <v>144</v>
      </c>
    </row>
    <row r="112" s="14" customFormat="1">
      <c r="A112" s="14"/>
      <c r="B112" s="192"/>
      <c r="C112" s="14"/>
      <c r="D112" s="185" t="s">
        <v>157</v>
      </c>
      <c r="E112" s="193" t="s">
        <v>3</v>
      </c>
      <c r="F112" s="194" t="s">
        <v>172</v>
      </c>
      <c r="G112" s="14"/>
      <c r="H112" s="195">
        <v>-45</v>
      </c>
      <c r="I112" s="196"/>
      <c r="J112" s="14"/>
      <c r="K112" s="14"/>
      <c r="L112" s="192"/>
      <c r="M112" s="197"/>
      <c r="N112" s="198"/>
      <c r="O112" s="198"/>
      <c r="P112" s="198"/>
      <c r="Q112" s="198"/>
      <c r="R112" s="198"/>
      <c r="S112" s="198"/>
      <c r="T112" s="19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3" t="s">
        <v>157</v>
      </c>
      <c r="AU112" s="193" t="s">
        <v>153</v>
      </c>
      <c r="AV112" s="14" t="s">
        <v>153</v>
      </c>
      <c r="AW112" s="14" t="s">
        <v>33</v>
      </c>
      <c r="AX112" s="14" t="s">
        <v>71</v>
      </c>
      <c r="AY112" s="193" t="s">
        <v>144</v>
      </c>
    </row>
    <row r="113" s="14" customFormat="1">
      <c r="A113" s="14"/>
      <c r="B113" s="192"/>
      <c r="C113" s="14"/>
      <c r="D113" s="185" t="s">
        <v>157</v>
      </c>
      <c r="E113" s="193" t="s">
        <v>3</v>
      </c>
      <c r="F113" s="194" t="s">
        <v>173</v>
      </c>
      <c r="G113" s="14"/>
      <c r="H113" s="195">
        <v>-5.4000000000000004</v>
      </c>
      <c r="I113" s="196"/>
      <c r="J113" s="14"/>
      <c r="K113" s="14"/>
      <c r="L113" s="192"/>
      <c r="M113" s="197"/>
      <c r="N113" s="198"/>
      <c r="O113" s="198"/>
      <c r="P113" s="198"/>
      <c r="Q113" s="198"/>
      <c r="R113" s="198"/>
      <c r="S113" s="198"/>
      <c r="T113" s="19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3" t="s">
        <v>157</v>
      </c>
      <c r="AU113" s="193" t="s">
        <v>153</v>
      </c>
      <c r="AV113" s="14" t="s">
        <v>153</v>
      </c>
      <c r="AW113" s="14" t="s">
        <v>33</v>
      </c>
      <c r="AX113" s="14" t="s">
        <v>71</v>
      </c>
      <c r="AY113" s="193" t="s">
        <v>144</v>
      </c>
    </row>
    <row r="114" s="14" customFormat="1">
      <c r="A114" s="14"/>
      <c r="B114" s="192"/>
      <c r="C114" s="14"/>
      <c r="D114" s="185" t="s">
        <v>157</v>
      </c>
      <c r="E114" s="193" t="s">
        <v>3</v>
      </c>
      <c r="F114" s="194" t="s">
        <v>174</v>
      </c>
      <c r="G114" s="14"/>
      <c r="H114" s="195">
        <v>-1.76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157</v>
      </c>
      <c r="AU114" s="193" t="s">
        <v>153</v>
      </c>
      <c r="AV114" s="14" t="s">
        <v>153</v>
      </c>
      <c r="AW114" s="14" t="s">
        <v>33</v>
      </c>
      <c r="AX114" s="14" t="s">
        <v>71</v>
      </c>
      <c r="AY114" s="193" t="s">
        <v>144</v>
      </c>
    </row>
    <row r="115" s="14" customFormat="1">
      <c r="A115" s="14"/>
      <c r="B115" s="192"/>
      <c r="C115" s="14"/>
      <c r="D115" s="185" t="s">
        <v>157</v>
      </c>
      <c r="E115" s="193" t="s">
        <v>3</v>
      </c>
      <c r="F115" s="194" t="s">
        <v>175</v>
      </c>
      <c r="G115" s="14"/>
      <c r="H115" s="195">
        <v>-0.64000000000000001</v>
      </c>
      <c r="I115" s="196"/>
      <c r="J115" s="14"/>
      <c r="K115" s="14"/>
      <c r="L115" s="192"/>
      <c r="M115" s="197"/>
      <c r="N115" s="198"/>
      <c r="O115" s="198"/>
      <c r="P115" s="198"/>
      <c r="Q115" s="198"/>
      <c r="R115" s="198"/>
      <c r="S115" s="198"/>
      <c r="T115" s="19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3" t="s">
        <v>157</v>
      </c>
      <c r="AU115" s="193" t="s">
        <v>153</v>
      </c>
      <c r="AV115" s="14" t="s">
        <v>153</v>
      </c>
      <c r="AW115" s="14" t="s">
        <v>33</v>
      </c>
      <c r="AX115" s="14" t="s">
        <v>71</v>
      </c>
      <c r="AY115" s="193" t="s">
        <v>144</v>
      </c>
    </row>
    <row r="116" s="13" customFormat="1">
      <c r="A116" s="13"/>
      <c r="B116" s="184"/>
      <c r="C116" s="13"/>
      <c r="D116" s="185" t="s">
        <v>157</v>
      </c>
      <c r="E116" s="186" t="s">
        <v>3</v>
      </c>
      <c r="F116" s="187" t="s">
        <v>176</v>
      </c>
      <c r="G116" s="13"/>
      <c r="H116" s="186" t="s">
        <v>3</v>
      </c>
      <c r="I116" s="188"/>
      <c r="J116" s="13"/>
      <c r="K116" s="13"/>
      <c r="L116" s="184"/>
      <c r="M116" s="189"/>
      <c r="N116" s="190"/>
      <c r="O116" s="190"/>
      <c r="P116" s="190"/>
      <c r="Q116" s="190"/>
      <c r="R116" s="190"/>
      <c r="S116" s="190"/>
      <c r="T116" s="19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6" t="s">
        <v>157</v>
      </c>
      <c r="AU116" s="186" t="s">
        <v>153</v>
      </c>
      <c r="AV116" s="13" t="s">
        <v>79</v>
      </c>
      <c r="AW116" s="13" t="s">
        <v>33</v>
      </c>
      <c r="AX116" s="13" t="s">
        <v>71</v>
      </c>
      <c r="AY116" s="186" t="s">
        <v>144</v>
      </c>
    </row>
    <row r="117" s="14" customFormat="1">
      <c r="A117" s="14"/>
      <c r="B117" s="192"/>
      <c r="C117" s="14"/>
      <c r="D117" s="185" t="s">
        <v>157</v>
      </c>
      <c r="E117" s="193" t="s">
        <v>3</v>
      </c>
      <c r="F117" s="194" t="s">
        <v>177</v>
      </c>
      <c r="G117" s="14"/>
      <c r="H117" s="195">
        <v>36.75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157</v>
      </c>
      <c r="AU117" s="193" t="s">
        <v>153</v>
      </c>
      <c r="AV117" s="14" t="s">
        <v>153</v>
      </c>
      <c r="AW117" s="14" t="s">
        <v>33</v>
      </c>
      <c r="AX117" s="14" t="s">
        <v>71</v>
      </c>
      <c r="AY117" s="193" t="s">
        <v>144</v>
      </c>
    </row>
    <row r="118" s="14" customFormat="1">
      <c r="A118" s="14"/>
      <c r="B118" s="192"/>
      <c r="C118" s="14"/>
      <c r="D118" s="185" t="s">
        <v>157</v>
      </c>
      <c r="E118" s="193" t="s">
        <v>3</v>
      </c>
      <c r="F118" s="194" t="s">
        <v>178</v>
      </c>
      <c r="G118" s="14"/>
      <c r="H118" s="195">
        <v>3.3599999999999999</v>
      </c>
      <c r="I118" s="196"/>
      <c r="J118" s="14"/>
      <c r="K118" s="14"/>
      <c r="L118" s="192"/>
      <c r="M118" s="197"/>
      <c r="N118" s="198"/>
      <c r="O118" s="198"/>
      <c r="P118" s="198"/>
      <c r="Q118" s="198"/>
      <c r="R118" s="198"/>
      <c r="S118" s="198"/>
      <c r="T118" s="19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3" t="s">
        <v>157</v>
      </c>
      <c r="AU118" s="193" t="s">
        <v>153</v>
      </c>
      <c r="AV118" s="14" t="s">
        <v>153</v>
      </c>
      <c r="AW118" s="14" t="s">
        <v>33</v>
      </c>
      <c r="AX118" s="14" t="s">
        <v>71</v>
      </c>
      <c r="AY118" s="193" t="s">
        <v>144</v>
      </c>
    </row>
    <row r="119" s="14" customFormat="1">
      <c r="A119" s="14"/>
      <c r="B119" s="192"/>
      <c r="C119" s="14"/>
      <c r="D119" s="185" t="s">
        <v>157</v>
      </c>
      <c r="E119" s="193" t="s">
        <v>3</v>
      </c>
      <c r="F119" s="194" t="s">
        <v>179</v>
      </c>
      <c r="G119" s="14"/>
      <c r="H119" s="195">
        <v>3.0099999999999998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157</v>
      </c>
      <c r="AU119" s="193" t="s">
        <v>153</v>
      </c>
      <c r="AV119" s="14" t="s">
        <v>153</v>
      </c>
      <c r="AW119" s="14" t="s">
        <v>33</v>
      </c>
      <c r="AX119" s="14" t="s">
        <v>71</v>
      </c>
      <c r="AY119" s="193" t="s">
        <v>144</v>
      </c>
    </row>
    <row r="120" s="14" customFormat="1">
      <c r="A120" s="14"/>
      <c r="B120" s="192"/>
      <c r="C120" s="14"/>
      <c r="D120" s="185" t="s">
        <v>157</v>
      </c>
      <c r="E120" s="193" t="s">
        <v>3</v>
      </c>
      <c r="F120" s="194" t="s">
        <v>180</v>
      </c>
      <c r="G120" s="14"/>
      <c r="H120" s="195">
        <v>1.3999999999999999</v>
      </c>
      <c r="I120" s="196"/>
      <c r="J120" s="14"/>
      <c r="K120" s="14"/>
      <c r="L120" s="192"/>
      <c r="M120" s="197"/>
      <c r="N120" s="198"/>
      <c r="O120" s="198"/>
      <c r="P120" s="198"/>
      <c r="Q120" s="198"/>
      <c r="R120" s="198"/>
      <c r="S120" s="198"/>
      <c r="T120" s="19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3" t="s">
        <v>157</v>
      </c>
      <c r="AU120" s="193" t="s">
        <v>153</v>
      </c>
      <c r="AV120" s="14" t="s">
        <v>153</v>
      </c>
      <c r="AW120" s="14" t="s">
        <v>33</v>
      </c>
      <c r="AX120" s="14" t="s">
        <v>71</v>
      </c>
      <c r="AY120" s="193" t="s">
        <v>144</v>
      </c>
    </row>
    <row r="121" s="15" customFormat="1">
      <c r="A121" s="15"/>
      <c r="B121" s="201"/>
      <c r="C121" s="15"/>
      <c r="D121" s="185" t="s">
        <v>157</v>
      </c>
      <c r="E121" s="202" t="s">
        <v>3</v>
      </c>
      <c r="F121" s="203" t="s">
        <v>181</v>
      </c>
      <c r="G121" s="15"/>
      <c r="H121" s="204">
        <v>278.01999999999998</v>
      </c>
      <c r="I121" s="205"/>
      <c r="J121" s="15"/>
      <c r="K121" s="15"/>
      <c r="L121" s="201"/>
      <c r="M121" s="206"/>
      <c r="N121" s="207"/>
      <c r="O121" s="207"/>
      <c r="P121" s="207"/>
      <c r="Q121" s="207"/>
      <c r="R121" s="207"/>
      <c r="S121" s="207"/>
      <c r="T121" s="20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02" t="s">
        <v>157</v>
      </c>
      <c r="AU121" s="202" t="s">
        <v>153</v>
      </c>
      <c r="AV121" s="15" t="s">
        <v>152</v>
      </c>
      <c r="AW121" s="15" t="s">
        <v>33</v>
      </c>
      <c r="AX121" s="15" t="s">
        <v>79</v>
      </c>
      <c r="AY121" s="202" t="s">
        <v>144</v>
      </c>
    </row>
    <row r="122" s="2" customFormat="1" ht="37.8" customHeight="1">
      <c r="A122" s="39"/>
      <c r="B122" s="165"/>
      <c r="C122" s="166" t="s">
        <v>145</v>
      </c>
      <c r="D122" s="166" t="s">
        <v>147</v>
      </c>
      <c r="E122" s="167" t="s">
        <v>182</v>
      </c>
      <c r="F122" s="168" t="s">
        <v>183</v>
      </c>
      <c r="G122" s="169" t="s">
        <v>150</v>
      </c>
      <c r="H122" s="170">
        <v>6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0.01</v>
      </c>
      <c r="R122" s="175">
        <f>Q122*H122</f>
        <v>0.059999999999999998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152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152</v>
      </c>
      <c r="BM122" s="177" t="s">
        <v>184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185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13" customFormat="1">
      <c r="A124" s="13"/>
      <c r="B124" s="184"/>
      <c r="C124" s="13"/>
      <c r="D124" s="185" t="s">
        <v>157</v>
      </c>
      <c r="E124" s="186" t="s">
        <v>3</v>
      </c>
      <c r="F124" s="187" t="s">
        <v>158</v>
      </c>
      <c r="G124" s="13"/>
      <c r="H124" s="186" t="s">
        <v>3</v>
      </c>
      <c r="I124" s="188"/>
      <c r="J124" s="13"/>
      <c r="K124" s="13"/>
      <c r="L124" s="184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6" t="s">
        <v>157</v>
      </c>
      <c r="AU124" s="186" t="s">
        <v>153</v>
      </c>
      <c r="AV124" s="13" t="s">
        <v>79</v>
      </c>
      <c r="AW124" s="13" t="s">
        <v>33</v>
      </c>
      <c r="AX124" s="13" t="s">
        <v>71</v>
      </c>
      <c r="AY124" s="186" t="s">
        <v>144</v>
      </c>
    </row>
    <row r="125" s="14" customFormat="1">
      <c r="A125" s="14"/>
      <c r="B125" s="192"/>
      <c r="C125" s="14"/>
      <c r="D125" s="185" t="s">
        <v>157</v>
      </c>
      <c r="E125" s="193" t="s">
        <v>3</v>
      </c>
      <c r="F125" s="194" t="s">
        <v>159</v>
      </c>
      <c r="G125" s="14"/>
      <c r="H125" s="195">
        <v>6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157</v>
      </c>
      <c r="AU125" s="193" t="s">
        <v>153</v>
      </c>
      <c r="AV125" s="14" t="s">
        <v>153</v>
      </c>
      <c r="AW125" s="14" t="s">
        <v>33</v>
      </c>
      <c r="AX125" s="14" t="s">
        <v>79</v>
      </c>
      <c r="AY125" s="193" t="s">
        <v>144</v>
      </c>
    </row>
    <row r="126" s="2" customFormat="1" ht="24.15" customHeight="1">
      <c r="A126" s="39"/>
      <c r="B126" s="165"/>
      <c r="C126" s="166" t="s">
        <v>152</v>
      </c>
      <c r="D126" s="166" t="s">
        <v>147</v>
      </c>
      <c r="E126" s="167" t="s">
        <v>186</v>
      </c>
      <c r="F126" s="168" t="s">
        <v>187</v>
      </c>
      <c r="G126" s="169" t="s">
        <v>163</v>
      </c>
      <c r="H126" s="170">
        <v>7.9199999999999999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0.032730000000000002</v>
      </c>
      <c r="R126" s="175">
        <f>Q126*H126</f>
        <v>0.2592216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152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152</v>
      </c>
      <c r="BM126" s="177" t="s">
        <v>188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189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13" customFormat="1">
      <c r="A128" s="13"/>
      <c r="B128" s="184"/>
      <c r="C128" s="13"/>
      <c r="D128" s="185" t="s">
        <v>157</v>
      </c>
      <c r="E128" s="186" t="s">
        <v>3</v>
      </c>
      <c r="F128" s="187" t="s">
        <v>190</v>
      </c>
      <c r="G128" s="13"/>
      <c r="H128" s="186" t="s">
        <v>3</v>
      </c>
      <c r="I128" s="188"/>
      <c r="J128" s="13"/>
      <c r="K128" s="13"/>
      <c r="L128" s="184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157</v>
      </c>
      <c r="AU128" s="186" t="s">
        <v>153</v>
      </c>
      <c r="AV128" s="13" t="s">
        <v>79</v>
      </c>
      <c r="AW128" s="13" t="s">
        <v>33</v>
      </c>
      <c r="AX128" s="13" t="s">
        <v>71</v>
      </c>
      <c r="AY128" s="186" t="s">
        <v>144</v>
      </c>
    </row>
    <row r="129" s="14" customFormat="1">
      <c r="A129" s="14"/>
      <c r="B129" s="192"/>
      <c r="C129" s="14"/>
      <c r="D129" s="185" t="s">
        <v>157</v>
      </c>
      <c r="E129" s="193" t="s">
        <v>3</v>
      </c>
      <c r="F129" s="194" t="s">
        <v>191</v>
      </c>
      <c r="G129" s="14"/>
      <c r="H129" s="195">
        <v>2.0800000000000001</v>
      </c>
      <c r="I129" s="196"/>
      <c r="J129" s="14"/>
      <c r="K129" s="14"/>
      <c r="L129" s="192"/>
      <c r="M129" s="197"/>
      <c r="N129" s="198"/>
      <c r="O129" s="198"/>
      <c r="P129" s="198"/>
      <c r="Q129" s="198"/>
      <c r="R129" s="198"/>
      <c r="S129" s="198"/>
      <c r="T129" s="19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3" t="s">
        <v>157</v>
      </c>
      <c r="AU129" s="193" t="s">
        <v>153</v>
      </c>
      <c r="AV129" s="14" t="s">
        <v>153</v>
      </c>
      <c r="AW129" s="14" t="s">
        <v>33</v>
      </c>
      <c r="AX129" s="14" t="s">
        <v>71</v>
      </c>
      <c r="AY129" s="193" t="s">
        <v>144</v>
      </c>
    </row>
    <row r="130" s="13" customFormat="1">
      <c r="A130" s="13"/>
      <c r="B130" s="184"/>
      <c r="C130" s="13"/>
      <c r="D130" s="185" t="s">
        <v>157</v>
      </c>
      <c r="E130" s="186" t="s">
        <v>3</v>
      </c>
      <c r="F130" s="187" t="s">
        <v>192</v>
      </c>
      <c r="G130" s="13"/>
      <c r="H130" s="186" t="s">
        <v>3</v>
      </c>
      <c r="I130" s="188"/>
      <c r="J130" s="13"/>
      <c r="K130" s="13"/>
      <c r="L130" s="184"/>
      <c r="M130" s="189"/>
      <c r="N130" s="190"/>
      <c r="O130" s="190"/>
      <c r="P130" s="190"/>
      <c r="Q130" s="190"/>
      <c r="R130" s="190"/>
      <c r="S130" s="190"/>
      <c r="T130" s="19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157</v>
      </c>
      <c r="AU130" s="186" t="s">
        <v>153</v>
      </c>
      <c r="AV130" s="13" t="s">
        <v>79</v>
      </c>
      <c r="AW130" s="13" t="s">
        <v>33</v>
      </c>
      <c r="AX130" s="13" t="s">
        <v>71</v>
      </c>
      <c r="AY130" s="186" t="s">
        <v>144</v>
      </c>
    </row>
    <row r="131" s="14" customFormat="1">
      <c r="A131" s="14"/>
      <c r="B131" s="192"/>
      <c r="C131" s="14"/>
      <c r="D131" s="185" t="s">
        <v>157</v>
      </c>
      <c r="E131" s="193" t="s">
        <v>3</v>
      </c>
      <c r="F131" s="194" t="s">
        <v>193</v>
      </c>
      <c r="G131" s="14"/>
      <c r="H131" s="195">
        <v>1.9199999999999999</v>
      </c>
      <c r="I131" s="196"/>
      <c r="J131" s="14"/>
      <c r="K131" s="14"/>
      <c r="L131" s="192"/>
      <c r="M131" s="197"/>
      <c r="N131" s="198"/>
      <c r="O131" s="198"/>
      <c r="P131" s="198"/>
      <c r="Q131" s="198"/>
      <c r="R131" s="198"/>
      <c r="S131" s="198"/>
      <c r="T131" s="19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3" t="s">
        <v>157</v>
      </c>
      <c r="AU131" s="193" t="s">
        <v>153</v>
      </c>
      <c r="AV131" s="14" t="s">
        <v>153</v>
      </c>
      <c r="AW131" s="14" t="s">
        <v>33</v>
      </c>
      <c r="AX131" s="14" t="s">
        <v>71</v>
      </c>
      <c r="AY131" s="193" t="s">
        <v>144</v>
      </c>
    </row>
    <row r="132" s="13" customFormat="1">
      <c r="A132" s="13"/>
      <c r="B132" s="184"/>
      <c r="C132" s="13"/>
      <c r="D132" s="185" t="s">
        <v>157</v>
      </c>
      <c r="E132" s="186" t="s">
        <v>3</v>
      </c>
      <c r="F132" s="187" t="s">
        <v>194</v>
      </c>
      <c r="G132" s="13"/>
      <c r="H132" s="186" t="s">
        <v>3</v>
      </c>
      <c r="I132" s="188"/>
      <c r="J132" s="13"/>
      <c r="K132" s="13"/>
      <c r="L132" s="184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157</v>
      </c>
      <c r="AU132" s="186" t="s">
        <v>153</v>
      </c>
      <c r="AV132" s="13" t="s">
        <v>79</v>
      </c>
      <c r="AW132" s="13" t="s">
        <v>33</v>
      </c>
      <c r="AX132" s="13" t="s">
        <v>71</v>
      </c>
      <c r="AY132" s="186" t="s">
        <v>144</v>
      </c>
    </row>
    <row r="133" s="14" customFormat="1">
      <c r="A133" s="14"/>
      <c r="B133" s="192"/>
      <c r="C133" s="14"/>
      <c r="D133" s="185" t="s">
        <v>157</v>
      </c>
      <c r="E133" s="193" t="s">
        <v>3</v>
      </c>
      <c r="F133" s="194" t="s">
        <v>195</v>
      </c>
      <c r="G133" s="14"/>
      <c r="H133" s="195">
        <v>3.9199999999999999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157</v>
      </c>
      <c r="AU133" s="193" t="s">
        <v>153</v>
      </c>
      <c r="AV133" s="14" t="s">
        <v>153</v>
      </c>
      <c r="AW133" s="14" t="s">
        <v>33</v>
      </c>
      <c r="AX133" s="14" t="s">
        <v>71</v>
      </c>
      <c r="AY133" s="193" t="s">
        <v>144</v>
      </c>
    </row>
    <row r="134" s="15" customFormat="1">
      <c r="A134" s="15"/>
      <c r="B134" s="201"/>
      <c r="C134" s="15"/>
      <c r="D134" s="185" t="s">
        <v>157</v>
      </c>
      <c r="E134" s="202" t="s">
        <v>3</v>
      </c>
      <c r="F134" s="203" t="s">
        <v>181</v>
      </c>
      <c r="G134" s="15"/>
      <c r="H134" s="204">
        <v>7.9199999999999999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157</v>
      </c>
      <c r="AU134" s="202" t="s">
        <v>153</v>
      </c>
      <c r="AV134" s="15" t="s">
        <v>152</v>
      </c>
      <c r="AW134" s="15" t="s">
        <v>33</v>
      </c>
      <c r="AX134" s="15" t="s">
        <v>79</v>
      </c>
      <c r="AY134" s="202" t="s">
        <v>144</v>
      </c>
    </row>
    <row r="135" s="2" customFormat="1" ht="24.15" customHeight="1">
      <c r="A135" s="39"/>
      <c r="B135" s="165"/>
      <c r="C135" s="166" t="s">
        <v>196</v>
      </c>
      <c r="D135" s="166" t="s">
        <v>147</v>
      </c>
      <c r="E135" s="167" t="s">
        <v>197</v>
      </c>
      <c r="F135" s="168" t="s">
        <v>198</v>
      </c>
      <c r="G135" s="169" t="s">
        <v>199</v>
      </c>
      <c r="H135" s="170">
        <v>19.800000000000001</v>
      </c>
      <c r="I135" s="171"/>
      <c r="J135" s="172">
        <f>ROUND(I135*H135,2)</f>
        <v>0</v>
      </c>
      <c r="K135" s="168" t="s">
        <v>151</v>
      </c>
      <c r="L135" s="40"/>
      <c r="M135" s="173" t="s">
        <v>3</v>
      </c>
      <c r="N135" s="174" t="s">
        <v>43</v>
      </c>
      <c r="O135" s="73"/>
      <c r="P135" s="175">
        <f>O135*H135</f>
        <v>0</v>
      </c>
      <c r="Q135" s="175">
        <v>0.0015</v>
      </c>
      <c r="R135" s="175">
        <f>Q135*H135</f>
        <v>0.029700000000000001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152</v>
      </c>
      <c r="AT135" s="177" t="s">
        <v>147</v>
      </c>
      <c r="AU135" s="177" t="s">
        <v>153</v>
      </c>
      <c r="AY135" s="20" t="s">
        <v>144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153</v>
      </c>
      <c r="BK135" s="178">
        <f>ROUND(I135*H135,2)</f>
        <v>0</v>
      </c>
      <c r="BL135" s="20" t="s">
        <v>152</v>
      </c>
      <c r="BM135" s="177" t="s">
        <v>200</v>
      </c>
    </row>
    <row r="136" s="2" customFormat="1">
      <c r="A136" s="39"/>
      <c r="B136" s="40"/>
      <c r="C136" s="39"/>
      <c r="D136" s="179" t="s">
        <v>155</v>
      </c>
      <c r="E136" s="39"/>
      <c r="F136" s="180" t="s">
        <v>201</v>
      </c>
      <c r="G136" s="39"/>
      <c r="H136" s="39"/>
      <c r="I136" s="181"/>
      <c r="J136" s="39"/>
      <c r="K136" s="39"/>
      <c r="L136" s="40"/>
      <c r="M136" s="182"/>
      <c r="N136" s="183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155</v>
      </c>
      <c r="AU136" s="20" t="s">
        <v>153</v>
      </c>
    </row>
    <row r="137" s="13" customFormat="1">
      <c r="A137" s="13"/>
      <c r="B137" s="184"/>
      <c r="C137" s="13"/>
      <c r="D137" s="185" t="s">
        <v>157</v>
      </c>
      <c r="E137" s="186" t="s">
        <v>3</v>
      </c>
      <c r="F137" s="187" t="s">
        <v>190</v>
      </c>
      <c r="G137" s="13"/>
      <c r="H137" s="186" t="s">
        <v>3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157</v>
      </c>
      <c r="AU137" s="186" t="s">
        <v>153</v>
      </c>
      <c r="AV137" s="13" t="s">
        <v>79</v>
      </c>
      <c r="AW137" s="13" t="s">
        <v>33</v>
      </c>
      <c r="AX137" s="13" t="s">
        <v>71</v>
      </c>
      <c r="AY137" s="186" t="s">
        <v>144</v>
      </c>
    </row>
    <row r="138" s="14" customFormat="1">
      <c r="A138" s="14"/>
      <c r="B138" s="192"/>
      <c r="C138" s="14"/>
      <c r="D138" s="185" t="s">
        <v>157</v>
      </c>
      <c r="E138" s="193" t="s">
        <v>3</v>
      </c>
      <c r="F138" s="194" t="s">
        <v>202</v>
      </c>
      <c r="G138" s="14"/>
      <c r="H138" s="195">
        <v>5.2000000000000002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157</v>
      </c>
      <c r="AU138" s="193" t="s">
        <v>153</v>
      </c>
      <c r="AV138" s="14" t="s">
        <v>153</v>
      </c>
      <c r="AW138" s="14" t="s">
        <v>33</v>
      </c>
      <c r="AX138" s="14" t="s">
        <v>71</v>
      </c>
      <c r="AY138" s="193" t="s">
        <v>144</v>
      </c>
    </row>
    <row r="139" s="13" customFormat="1">
      <c r="A139" s="13"/>
      <c r="B139" s="184"/>
      <c r="C139" s="13"/>
      <c r="D139" s="185" t="s">
        <v>157</v>
      </c>
      <c r="E139" s="186" t="s">
        <v>3</v>
      </c>
      <c r="F139" s="187" t="s">
        <v>192</v>
      </c>
      <c r="G139" s="13"/>
      <c r="H139" s="186" t="s">
        <v>3</v>
      </c>
      <c r="I139" s="188"/>
      <c r="J139" s="13"/>
      <c r="K139" s="13"/>
      <c r="L139" s="184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157</v>
      </c>
      <c r="AU139" s="186" t="s">
        <v>153</v>
      </c>
      <c r="AV139" s="13" t="s">
        <v>79</v>
      </c>
      <c r="AW139" s="13" t="s">
        <v>33</v>
      </c>
      <c r="AX139" s="13" t="s">
        <v>71</v>
      </c>
      <c r="AY139" s="186" t="s">
        <v>144</v>
      </c>
    </row>
    <row r="140" s="14" customFormat="1">
      <c r="A140" s="14"/>
      <c r="B140" s="192"/>
      <c r="C140" s="14"/>
      <c r="D140" s="185" t="s">
        <v>157</v>
      </c>
      <c r="E140" s="193" t="s">
        <v>3</v>
      </c>
      <c r="F140" s="194" t="s">
        <v>203</v>
      </c>
      <c r="G140" s="14"/>
      <c r="H140" s="195">
        <v>4.7999999999999998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157</v>
      </c>
      <c r="AU140" s="193" t="s">
        <v>153</v>
      </c>
      <c r="AV140" s="14" t="s">
        <v>153</v>
      </c>
      <c r="AW140" s="14" t="s">
        <v>33</v>
      </c>
      <c r="AX140" s="14" t="s">
        <v>71</v>
      </c>
      <c r="AY140" s="193" t="s">
        <v>144</v>
      </c>
    </row>
    <row r="141" s="13" customFormat="1">
      <c r="A141" s="13"/>
      <c r="B141" s="184"/>
      <c r="C141" s="13"/>
      <c r="D141" s="185" t="s">
        <v>157</v>
      </c>
      <c r="E141" s="186" t="s">
        <v>3</v>
      </c>
      <c r="F141" s="187" t="s">
        <v>194</v>
      </c>
      <c r="G141" s="13"/>
      <c r="H141" s="186" t="s">
        <v>3</v>
      </c>
      <c r="I141" s="188"/>
      <c r="J141" s="13"/>
      <c r="K141" s="13"/>
      <c r="L141" s="184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6" t="s">
        <v>157</v>
      </c>
      <c r="AU141" s="186" t="s">
        <v>153</v>
      </c>
      <c r="AV141" s="13" t="s">
        <v>79</v>
      </c>
      <c r="AW141" s="13" t="s">
        <v>33</v>
      </c>
      <c r="AX141" s="13" t="s">
        <v>71</v>
      </c>
      <c r="AY141" s="186" t="s">
        <v>144</v>
      </c>
    </row>
    <row r="142" s="14" customFormat="1">
      <c r="A142" s="14"/>
      <c r="B142" s="192"/>
      <c r="C142" s="14"/>
      <c r="D142" s="185" t="s">
        <v>157</v>
      </c>
      <c r="E142" s="193" t="s">
        <v>3</v>
      </c>
      <c r="F142" s="194" t="s">
        <v>204</v>
      </c>
      <c r="G142" s="14"/>
      <c r="H142" s="195">
        <v>9.8000000000000007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157</v>
      </c>
      <c r="AU142" s="193" t="s">
        <v>153</v>
      </c>
      <c r="AV142" s="14" t="s">
        <v>153</v>
      </c>
      <c r="AW142" s="14" t="s">
        <v>33</v>
      </c>
      <c r="AX142" s="14" t="s">
        <v>71</v>
      </c>
      <c r="AY142" s="193" t="s">
        <v>144</v>
      </c>
    </row>
    <row r="143" s="15" customFormat="1">
      <c r="A143" s="15"/>
      <c r="B143" s="201"/>
      <c r="C143" s="15"/>
      <c r="D143" s="185" t="s">
        <v>157</v>
      </c>
      <c r="E143" s="202" t="s">
        <v>3</v>
      </c>
      <c r="F143" s="203" t="s">
        <v>181</v>
      </c>
      <c r="G143" s="15"/>
      <c r="H143" s="204">
        <v>19.800000000000001</v>
      </c>
      <c r="I143" s="205"/>
      <c r="J143" s="15"/>
      <c r="K143" s="15"/>
      <c r="L143" s="201"/>
      <c r="M143" s="206"/>
      <c r="N143" s="207"/>
      <c r="O143" s="207"/>
      <c r="P143" s="207"/>
      <c r="Q143" s="207"/>
      <c r="R143" s="207"/>
      <c r="S143" s="207"/>
      <c r="T143" s="2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2" t="s">
        <v>157</v>
      </c>
      <c r="AU143" s="202" t="s">
        <v>153</v>
      </c>
      <c r="AV143" s="15" t="s">
        <v>152</v>
      </c>
      <c r="AW143" s="15" t="s">
        <v>33</v>
      </c>
      <c r="AX143" s="15" t="s">
        <v>79</v>
      </c>
      <c r="AY143" s="202" t="s">
        <v>144</v>
      </c>
    </row>
    <row r="144" s="2" customFormat="1" ht="24.15" customHeight="1">
      <c r="A144" s="39"/>
      <c r="B144" s="165"/>
      <c r="C144" s="166" t="s">
        <v>159</v>
      </c>
      <c r="D144" s="166" t="s">
        <v>147</v>
      </c>
      <c r="E144" s="167" t="s">
        <v>205</v>
      </c>
      <c r="F144" s="168" t="s">
        <v>206</v>
      </c>
      <c r="G144" s="169" t="s">
        <v>163</v>
      </c>
      <c r="H144" s="170">
        <v>26.829999999999998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0.00025999999999999998</v>
      </c>
      <c r="R144" s="175">
        <f>Q144*H144</f>
        <v>0.006975799999999999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152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152</v>
      </c>
      <c r="BM144" s="177" t="s">
        <v>207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208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13" customFormat="1">
      <c r="A146" s="13"/>
      <c r="B146" s="184"/>
      <c r="C146" s="13"/>
      <c r="D146" s="185" t="s">
        <v>157</v>
      </c>
      <c r="E146" s="186" t="s">
        <v>3</v>
      </c>
      <c r="F146" s="187" t="s">
        <v>209</v>
      </c>
      <c r="G146" s="13"/>
      <c r="H146" s="186" t="s">
        <v>3</v>
      </c>
      <c r="I146" s="188"/>
      <c r="J146" s="13"/>
      <c r="K146" s="13"/>
      <c r="L146" s="184"/>
      <c r="M146" s="189"/>
      <c r="N146" s="190"/>
      <c r="O146" s="190"/>
      <c r="P146" s="190"/>
      <c r="Q146" s="190"/>
      <c r="R146" s="190"/>
      <c r="S146" s="190"/>
      <c r="T146" s="19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157</v>
      </c>
      <c r="AU146" s="186" t="s">
        <v>153</v>
      </c>
      <c r="AV146" s="13" t="s">
        <v>79</v>
      </c>
      <c r="AW146" s="13" t="s">
        <v>33</v>
      </c>
      <c r="AX146" s="13" t="s">
        <v>71</v>
      </c>
      <c r="AY146" s="186" t="s">
        <v>144</v>
      </c>
    </row>
    <row r="147" s="14" customFormat="1">
      <c r="A147" s="14"/>
      <c r="B147" s="192"/>
      <c r="C147" s="14"/>
      <c r="D147" s="185" t="s">
        <v>157</v>
      </c>
      <c r="E147" s="193" t="s">
        <v>3</v>
      </c>
      <c r="F147" s="194" t="s">
        <v>210</v>
      </c>
      <c r="G147" s="14"/>
      <c r="H147" s="195">
        <v>18.5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157</v>
      </c>
      <c r="AU147" s="193" t="s">
        <v>153</v>
      </c>
      <c r="AV147" s="14" t="s">
        <v>153</v>
      </c>
      <c r="AW147" s="14" t="s">
        <v>33</v>
      </c>
      <c r="AX147" s="14" t="s">
        <v>71</v>
      </c>
      <c r="AY147" s="193" t="s">
        <v>144</v>
      </c>
    </row>
    <row r="148" s="13" customFormat="1">
      <c r="A148" s="13"/>
      <c r="B148" s="184"/>
      <c r="C148" s="13"/>
      <c r="D148" s="185" t="s">
        <v>157</v>
      </c>
      <c r="E148" s="186" t="s">
        <v>3</v>
      </c>
      <c r="F148" s="187" t="s">
        <v>211</v>
      </c>
      <c r="G148" s="13"/>
      <c r="H148" s="186" t="s">
        <v>3</v>
      </c>
      <c r="I148" s="188"/>
      <c r="J148" s="13"/>
      <c r="K148" s="13"/>
      <c r="L148" s="184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157</v>
      </c>
      <c r="AU148" s="186" t="s">
        <v>153</v>
      </c>
      <c r="AV148" s="13" t="s">
        <v>79</v>
      </c>
      <c r="AW148" s="13" t="s">
        <v>33</v>
      </c>
      <c r="AX148" s="13" t="s">
        <v>71</v>
      </c>
      <c r="AY148" s="186" t="s">
        <v>144</v>
      </c>
    </row>
    <row r="149" s="14" customFormat="1">
      <c r="A149" s="14"/>
      <c r="B149" s="192"/>
      <c r="C149" s="14"/>
      <c r="D149" s="185" t="s">
        <v>157</v>
      </c>
      <c r="E149" s="193" t="s">
        <v>3</v>
      </c>
      <c r="F149" s="194" t="s">
        <v>212</v>
      </c>
      <c r="G149" s="14"/>
      <c r="H149" s="195">
        <v>1.3300000000000001</v>
      </c>
      <c r="I149" s="196"/>
      <c r="J149" s="14"/>
      <c r="K149" s="14"/>
      <c r="L149" s="192"/>
      <c r="M149" s="197"/>
      <c r="N149" s="198"/>
      <c r="O149" s="198"/>
      <c r="P149" s="198"/>
      <c r="Q149" s="198"/>
      <c r="R149" s="198"/>
      <c r="S149" s="198"/>
      <c r="T149" s="19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3" t="s">
        <v>157</v>
      </c>
      <c r="AU149" s="193" t="s">
        <v>153</v>
      </c>
      <c r="AV149" s="14" t="s">
        <v>153</v>
      </c>
      <c r="AW149" s="14" t="s">
        <v>33</v>
      </c>
      <c r="AX149" s="14" t="s">
        <v>71</v>
      </c>
      <c r="AY149" s="193" t="s">
        <v>144</v>
      </c>
    </row>
    <row r="150" s="13" customFormat="1">
      <c r="A150" s="13"/>
      <c r="B150" s="184"/>
      <c r="C150" s="13"/>
      <c r="D150" s="185" t="s">
        <v>157</v>
      </c>
      <c r="E150" s="186" t="s">
        <v>3</v>
      </c>
      <c r="F150" s="187" t="s">
        <v>213</v>
      </c>
      <c r="G150" s="13"/>
      <c r="H150" s="186" t="s">
        <v>3</v>
      </c>
      <c r="I150" s="188"/>
      <c r="J150" s="13"/>
      <c r="K150" s="13"/>
      <c r="L150" s="184"/>
      <c r="M150" s="189"/>
      <c r="N150" s="190"/>
      <c r="O150" s="190"/>
      <c r="P150" s="190"/>
      <c r="Q150" s="190"/>
      <c r="R150" s="190"/>
      <c r="S150" s="190"/>
      <c r="T150" s="19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157</v>
      </c>
      <c r="AU150" s="186" t="s">
        <v>153</v>
      </c>
      <c r="AV150" s="13" t="s">
        <v>79</v>
      </c>
      <c r="AW150" s="13" t="s">
        <v>33</v>
      </c>
      <c r="AX150" s="13" t="s">
        <v>71</v>
      </c>
      <c r="AY150" s="186" t="s">
        <v>144</v>
      </c>
    </row>
    <row r="151" s="14" customFormat="1">
      <c r="A151" s="14"/>
      <c r="B151" s="192"/>
      <c r="C151" s="14"/>
      <c r="D151" s="185" t="s">
        <v>157</v>
      </c>
      <c r="E151" s="193" t="s">
        <v>3</v>
      </c>
      <c r="F151" s="194" t="s">
        <v>214</v>
      </c>
      <c r="G151" s="14"/>
      <c r="H151" s="195">
        <v>7</v>
      </c>
      <c r="I151" s="196"/>
      <c r="J151" s="14"/>
      <c r="K151" s="14"/>
      <c r="L151" s="192"/>
      <c r="M151" s="197"/>
      <c r="N151" s="198"/>
      <c r="O151" s="198"/>
      <c r="P151" s="198"/>
      <c r="Q151" s="198"/>
      <c r="R151" s="198"/>
      <c r="S151" s="198"/>
      <c r="T151" s="19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3" t="s">
        <v>157</v>
      </c>
      <c r="AU151" s="193" t="s">
        <v>153</v>
      </c>
      <c r="AV151" s="14" t="s">
        <v>153</v>
      </c>
      <c r="AW151" s="14" t="s">
        <v>33</v>
      </c>
      <c r="AX151" s="14" t="s">
        <v>71</v>
      </c>
      <c r="AY151" s="193" t="s">
        <v>144</v>
      </c>
    </row>
    <row r="152" s="15" customFormat="1">
      <c r="A152" s="15"/>
      <c r="B152" s="201"/>
      <c r="C152" s="15"/>
      <c r="D152" s="185" t="s">
        <v>157</v>
      </c>
      <c r="E152" s="202" t="s">
        <v>3</v>
      </c>
      <c r="F152" s="203" t="s">
        <v>181</v>
      </c>
      <c r="G152" s="15"/>
      <c r="H152" s="204">
        <v>26.829999999999998</v>
      </c>
      <c r="I152" s="205"/>
      <c r="J152" s="15"/>
      <c r="K152" s="15"/>
      <c r="L152" s="201"/>
      <c r="M152" s="206"/>
      <c r="N152" s="207"/>
      <c r="O152" s="207"/>
      <c r="P152" s="207"/>
      <c r="Q152" s="207"/>
      <c r="R152" s="207"/>
      <c r="S152" s="207"/>
      <c r="T152" s="20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2" t="s">
        <v>157</v>
      </c>
      <c r="AU152" s="202" t="s">
        <v>153</v>
      </c>
      <c r="AV152" s="15" t="s">
        <v>152</v>
      </c>
      <c r="AW152" s="15" t="s">
        <v>33</v>
      </c>
      <c r="AX152" s="15" t="s">
        <v>79</v>
      </c>
      <c r="AY152" s="202" t="s">
        <v>144</v>
      </c>
    </row>
    <row r="153" s="2" customFormat="1" ht="33" customHeight="1">
      <c r="A153" s="39"/>
      <c r="B153" s="165"/>
      <c r="C153" s="166" t="s">
        <v>214</v>
      </c>
      <c r="D153" s="166" t="s">
        <v>147</v>
      </c>
      <c r="E153" s="167" t="s">
        <v>215</v>
      </c>
      <c r="F153" s="168" t="s">
        <v>216</v>
      </c>
      <c r="G153" s="169" t="s">
        <v>163</v>
      </c>
      <c r="H153" s="170">
        <v>18.5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0.0043800000000000002</v>
      </c>
      <c r="R153" s="175">
        <f>Q153*H153</f>
        <v>0.081030000000000005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152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152</v>
      </c>
      <c r="BM153" s="177" t="s">
        <v>217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218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13" customFormat="1">
      <c r="A155" s="13"/>
      <c r="B155" s="184"/>
      <c r="C155" s="13"/>
      <c r="D155" s="185" t="s">
        <v>157</v>
      </c>
      <c r="E155" s="186" t="s">
        <v>3</v>
      </c>
      <c r="F155" s="187" t="s">
        <v>209</v>
      </c>
      <c r="G155" s="13"/>
      <c r="H155" s="186" t="s">
        <v>3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157</v>
      </c>
      <c r="AU155" s="186" t="s">
        <v>153</v>
      </c>
      <c r="AV155" s="13" t="s">
        <v>79</v>
      </c>
      <c r="AW155" s="13" t="s">
        <v>33</v>
      </c>
      <c r="AX155" s="13" t="s">
        <v>71</v>
      </c>
      <c r="AY155" s="186" t="s">
        <v>144</v>
      </c>
    </row>
    <row r="156" s="14" customFormat="1">
      <c r="A156" s="14"/>
      <c r="B156" s="192"/>
      <c r="C156" s="14"/>
      <c r="D156" s="185" t="s">
        <v>157</v>
      </c>
      <c r="E156" s="193" t="s">
        <v>3</v>
      </c>
      <c r="F156" s="194" t="s">
        <v>210</v>
      </c>
      <c r="G156" s="14"/>
      <c r="H156" s="195">
        <v>18.5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157</v>
      </c>
      <c r="AU156" s="193" t="s">
        <v>153</v>
      </c>
      <c r="AV156" s="14" t="s">
        <v>153</v>
      </c>
      <c r="AW156" s="14" t="s">
        <v>33</v>
      </c>
      <c r="AX156" s="14" t="s">
        <v>71</v>
      </c>
      <c r="AY156" s="193" t="s">
        <v>144</v>
      </c>
    </row>
    <row r="157" s="15" customFormat="1">
      <c r="A157" s="15"/>
      <c r="B157" s="201"/>
      <c r="C157" s="15"/>
      <c r="D157" s="185" t="s">
        <v>157</v>
      </c>
      <c r="E157" s="202" t="s">
        <v>3</v>
      </c>
      <c r="F157" s="203" t="s">
        <v>181</v>
      </c>
      <c r="G157" s="15"/>
      <c r="H157" s="204">
        <v>18.5</v>
      </c>
      <c r="I157" s="205"/>
      <c r="J157" s="15"/>
      <c r="K157" s="15"/>
      <c r="L157" s="201"/>
      <c r="M157" s="206"/>
      <c r="N157" s="207"/>
      <c r="O157" s="207"/>
      <c r="P157" s="207"/>
      <c r="Q157" s="207"/>
      <c r="R157" s="207"/>
      <c r="S157" s="207"/>
      <c r="T157" s="2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2" t="s">
        <v>157</v>
      </c>
      <c r="AU157" s="202" t="s">
        <v>153</v>
      </c>
      <c r="AV157" s="15" t="s">
        <v>152</v>
      </c>
      <c r="AW157" s="15" t="s">
        <v>33</v>
      </c>
      <c r="AX157" s="15" t="s">
        <v>79</v>
      </c>
      <c r="AY157" s="202" t="s">
        <v>144</v>
      </c>
    </row>
    <row r="158" s="2" customFormat="1" ht="24.15" customHeight="1">
      <c r="A158" s="39"/>
      <c r="B158" s="165"/>
      <c r="C158" s="166" t="s">
        <v>219</v>
      </c>
      <c r="D158" s="166" t="s">
        <v>147</v>
      </c>
      <c r="E158" s="167" t="s">
        <v>220</v>
      </c>
      <c r="F158" s="168" t="s">
        <v>221</v>
      </c>
      <c r="G158" s="169" t="s">
        <v>163</v>
      </c>
      <c r="H158" s="170">
        <v>26.829999999999998</v>
      </c>
      <c r="I158" s="171"/>
      <c r="J158" s="172">
        <f>ROUND(I158*H158,2)</f>
        <v>0</v>
      </c>
      <c r="K158" s="168" t="s">
        <v>151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0.00013999999999999999</v>
      </c>
      <c r="R158" s="175">
        <f>Q158*H158</f>
        <v>0.0037561999999999995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152</v>
      </c>
      <c r="AT158" s="177" t="s">
        <v>147</v>
      </c>
      <c r="AU158" s="177" t="s">
        <v>153</v>
      </c>
      <c r="AY158" s="20" t="s">
        <v>144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153</v>
      </c>
      <c r="BK158" s="178">
        <f>ROUND(I158*H158,2)</f>
        <v>0</v>
      </c>
      <c r="BL158" s="20" t="s">
        <v>152</v>
      </c>
      <c r="BM158" s="177" t="s">
        <v>222</v>
      </c>
    </row>
    <row r="159" s="2" customFormat="1">
      <c r="A159" s="39"/>
      <c r="B159" s="40"/>
      <c r="C159" s="39"/>
      <c r="D159" s="179" t="s">
        <v>155</v>
      </c>
      <c r="E159" s="39"/>
      <c r="F159" s="180" t="s">
        <v>223</v>
      </c>
      <c r="G159" s="39"/>
      <c r="H159" s="39"/>
      <c r="I159" s="181"/>
      <c r="J159" s="39"/>
      <c r="K159" s="39"/>
      <c r="L159" s="40"/>
      <c r="M159" s="182"/>
      <c r="N159" s="18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155</v>
      </c>
      <c r="AU159" s="20" t="s">
        <v>153</v>
      </c>
    </row>
    <row r="160" s="13" customFormat="1">
      <c r="A160" s="13"/>
      <c r="B160" s="184"/>
      <c r="C160" s="13"/>
      <c r="D160" s="185" t="s">
        <v>157</v>
      </c>
      <c r="E160" s="186" t="s">
        <v>3</v>
      </c>
      <c r="F160" s="187" t="s">
        <v>209</v>
      </c>
      <c r="G160" s="13"/>
      <c r="H160" s="186" t="s">
        <v>3</v>
      </c>
      <c r="I160" s="188"/>
      <c r="J160" s="13"/>
      <c r="K160" s="13"/>
      <c r="L160" s="184"/>
      <c r="M160" s="189"/>
      <c r="N160" s="190"/>
      <c r="O160" s="190"/>
      <c r="P160" s="190"/>
      <c r="Q160" s="190"/>
      <c r="R160" s="190"/>
      <c r="S160" s="190"/>
      <c r="T160" s="19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157</v>
      </c>
      <c r="AU160" s="186" t="s">
        <v>153</v>
      </c>
      <c r="AV160" s="13" t="s">
        <v>79</v>
      </c>
      <c r="AW160" s="13" t="s">
        <v>33</v>
      </c>
      <c r="AX160" s="13" t="s">
        <v>71</v>
      </c>
      <c r="AY160" s="186" t="s">
        <v>144</v>
      </c>
    </row>
    <row r="161" s="14" customFormat="1">
      <c r="A161" s="14"/>
      <c r="B161" s="192"/>
      <c r="C161" s="14"/>
      <c r="D161" s="185" t="s">
        <v>157</v>
      </c>
      <c r="E161" s="193" t="s">
        <v>3</v>
      </c>
      <c r="F161" s="194" t="s">
        <v>210</v>
      </c>
      <c r="G161" s="14"/>
      <c r="H161" s="195">
        <v>18.5</v>
      </c>
      <c r="I161" s="196"/>
      <c r="J161" s="14"/>
      <c r="K161" s="14"/>
      <c r="L161" s="192"/>
      <c r="M161" s="197"/>
      <c r="N161" s="198"/>
      <c r="O161" s="198"/>
      <c r="P161" s="198"/>
      <c r="Q161" s="198"/>
      <c r="R161" s="198"/>
      <c r="S161" s="198"/>
      <c r="T161" s="19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3" t="s">
        <v>157</v>
      </c>
      <c r="AU161" s="193" t="s">
        <v>153</v>
      </c>
      <c r="AV161" s="14" t="s">
        <v>153</v>
      </c>
      <c r="AW161" s="14" t="s">
        <v>33</v>
      </c>
      <c r="AX161" s="14" t="s">
        <v>71</v>
      </c>
      <c r="AY161" s="193" t="s">
        <v>144</v>
      </c>
    </row>
    <row r="162" s="13" customFormat="1">
      <c r="A162" s="13"/>
      <c r="B162" s="184"/>
      <c r="C162" s="13"/>
      <c r="D162" s="185" t="s">
        <v>157</v>
      </c>
      <c r="E162" s="186" t="s">
        <v>3</v>
      </c>
      <c r="F162" s="187" t="s">
        <v>211</v>
      </c>
      <c r="G162" s="13"/>
      <c r="H162" s="186" t="s">
        <v>3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157</v>
      </c>
      <c r="AU162" s="186" t="s">
        <v>153</v>
      </c>
      <c r="AV162" s="13" t="s">
        <v>79</v>
      </c>
      <c r="AW162" s="13" t="s">
        <v>33</v>
      </c>
      <c r="AX162" s="13" t="s">
        <v>71</v>
      </c>
      <c r="AY162" s="186" t="s">
        <v>144</v>
      </c>
    </row>
    <row r="163" s="14" customFormat="1">
      <c r="A163" s="14"/>
      <c r="B163" s="192"/>
      <c r="C163" s="14"/>
      <c r="D163" s="185" t="s">
        <v>157</v>
      </c>
      <c r="E163" s="193" t="s">
        <v>3</v>
      </c>
      <c r="F163" s="194" t="s">
        <v>212</v>
      </c>
      <c r="G163" s="14"/>
      <c r="H163" s="195">
        <v>1.3300000000000001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157</v>
      </c>
      <c r="AU163" s="193" t="s">
        <v>153</v>
      </c>
      <c r="AV163" s="14" t="s">
        <v>153</v>
      </c>
      <c r="AW163" s="14" t="s">
        <v>33</v>
      </c>
      <c r="AX163" s="14" t="s">
        <v>71</v>
      </c>
      <c r="AY163" s="193" t="s">
        <v>144</v>
      </c>
    </row>
    <row r="164" s="13" customFormat="1">
      <c r="A164" s="13"/>
      <c r="B164" s="184"/>
      <c r="C164" s="13"/>
      <c r="D164" s="185" t="s">
        <v>157</v>
      </c>
      <c r="E164" s="186" t="s">
        <v>3</v>
      </c>
      <c r="F164" s="187" t="s">
        <v>213</v>
      </c>
      <c r="G164" s="13"/>
      <c r="H164" s="186" t="s">
        <v>3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157</v>
      </c>
      <c r="AU164" s="186" t="s">
        <v>153</v>
      </c>
      <c r="AV164" s="13" t="s">
        <v>79</v>
      </c>
      <c r="AW164" s="13" t="s">
        <v>33</v>
      </c>
      <c r="AX164" s="13" t="s">
        <v>71</v>
      </c>
      <c r="AY164" s="186" t="s">
        <v>144</v>
      </c>
    </row>
    <row r="165" s="14" customFormat="1">
      <c r="A165" s="14"/>
      <c r="B165" s="192"/>
      <c r="C165" s="14"/>
      <c r="D165" s="185" t="s">
        <v>157</v>
      </c>
      <c r="E165" s="193" t="s">
        <v>3</v>
      </c>
      <c r="F165" s="194" t="s">
        <v>214</v>
      </c>
      <c r="G165" s="14"/>
      <c r="H165" s="195">
        <v>7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157</v>
      </c>
      <c r="AU165" s="193" t="s">
        <v>153</v>
      </c>
      <c r="AV165" s="14" t="s">
        <v>153</v>
      </c>
      <c r="AW165" s="14" t="s">
        <v>33</v>
      </c>
      <c r="AX165" s="14" t="s">
        <v>71</v>
      </c>
      <c r="AY165" s="193" t="s">
        <v>144</v>
      </c>
    </row>
    <row r="166" s="15" customFormat="1">
      <c r="A166" s="15"/>
      <c r="B166" s="201"/>
      <c r="C166" s="15"/>
      <c r="D166" s="185" t="s">
        <v>157</v>
      </c>
      <c r="E166" s="202" t="s">
        <v>3</v>
      </c>
      <c r="F166" s="203" t="s">
        <v>181</v>
      </c>
      <c r="G166" s="15"/>
      <c r="H166" s="204">
        <v>26.829999999999998</v>
      </c>
      <c r="I166" s="205"/>
      <c r="J166" s="15"/>
      <c r="K166" s="15"/>
      <c r="L166" s="201"/>
      <c r="M166" s="206"/>
      <c r="N166" s="207"/>
      <c r="O166" s="207"/>
      <c r="P166" s="207"/>
      <c r="Q166" s="207"/>
      <c r="R166" s="207"/>
      <c r="S166" s="207"/>
      <c r="T166" s="2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2" t="s">
        <v>157</v>
      </c>
      <c r="AU166" s="202" t="s">
        <v>153</v>
      </c>
      <c r="AV166" s="15" t="s">
        <v>152</v>
      </c>
      <c r="AW166" s="15" t="s">
        <v>33</v>
      </c>
      <c r="AX166" s="15" t="s">
        <v>79</v>
      </c>
      <c r="AY166" s="202" t="s">
        <v>144</v>
      </c>
    </row>
    <row r="167" s="2" customFormat="1" ht="78" customHeight="1">
      <c r="A167" s="39"/>
      <c r="B167" s="165"/>
      <c r="C167" s="166" t="s">
        <v>224</v>
      </c>
      <c r="D167" s="166" t="s">
        <v>147</v>
      </c>
      <c r="E167" s="167" t="s">
        <v>225</v>
      </c>
      <c r="F167" s="168" t="s">
        <v>226</v>
      </c>
      <c r="G167" s="169" t="s">
        <v>163</v>
      </c>
      <c r="H167" s="170">
        <v>1.3300000000000001</v>
      </c>
      <c r="I167" s="171"/>
      <c r="J167" s="172">
        <f>ROUND(I167*H167,2)</f>
        <v>0</v>
      </c>
      <c r="K167" s="168" t="s">
        <v>151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0.011390000000000001</v>
      </c>
      <c r="R167" s="175">
        <f>Q167*H167</f>
        <v>0.015148700000000001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152</v>
      </c>
      <c r="AT167" s="177" t="s">
        <v>147</v>
      </c>
      <c r="AU167" s="177" t="s">
        <v>153</v>
      </c>
      <c r="AY167" s="20" t="s">
        <v>144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153</v>
      </c>
      <c r="BK167" s="178">
        <f>ROUND(I167*H167,2)</f>
        <v>0</v>
      </c>
      <c r="BL167" s="20" t="s">
        <v>152</v>
      </c>
      <c r="BM167" s="177" t="s">
        <v>227</v>
      </c>
    </row>
    <row r="168" s="2" customFormat="1">
      <c r="A168" s="39"/>
      <c r="B168" s="40"/>
      <c r="C168" s="39"/>
      <c r="D168" s="179" t="s">
        <v>155</v>
      </c>
      <c r="E168" s="39"/>
      <c r="F168" s="180" t="s">
        <v>228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155</v>
      </c>
      <c r="AU168" s="20" t="s">
        <v>153</v>
      </c>
    </row>
    <row r="169" s="13" customFormat="1">
      <c r="A169" s="13"/>
      <c r="B169" s="184"/>
      <c r="C169" s="13"/>
      <c r="D169" s="185" t="s">
        <v>157</v>
      </c>
      <c r="E169" s="186" t="s">
        <v>3</v>
      </c>
      <c r="F169" s="187" t="s">
        <v>211</v>
      </c>
      <c r="G169" s="13"/>
      <c r="H169" s="186" t="s">
        <v>3</v>
      </c>
      <c r="I169" s="188"/>
      <c r="J169" s="13"/>
      <c r="K169" s="13"/>
      <c r="L169" s="184"/>
      <c r="M169" s="189"/>
      <c r="N169" s="190"/>
      <c r="O169" s="190"/>
      <c r="P169" s="190"/>
      <c r="Q169" s="190"/>
      <c r="R169" s="190"/>
      <c r="S169" s="190"/>
      <c r="T169" s="19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157</v>
      </c>
      <c r="AU169" s="186" t="s">
        <v>153</v>
      </c>
      <c r="AV169" s="13" t="s">
        <v>79</v>
      </c>
      <c r="AW169" s="13" t="s">
        <v>33</v>
      </c>
      <c r="AX169" s="13" t="s">
        <v>71</v>
      </c>
      <c r="AY169" s="186" t="s">
        <v>144</v>
      </c>
    </row>
    <row r="170" s="14" customFormat="1">
      <c r="A170" s="14"/>
      <c r="B170" s="192"/>
      <c r="C170" s="14"/>
      <c r="D170" s="185" t="s">
        <v>157</v>
      </c>
      <c r="E170" s="193" t="s">
        <v>3</v>
      </c>
      <c r="F170" s="194" t="s">
        <v>212</v>
      </c>
      <c r="G170" s="14"/>
      <c r="H170" s="195">
        <v>1.3300000000000001</v>
      </c>
      <c r="I170" s="196"/>
      <c r="J170" s="14"/>
      <c r="K170" s="14"/>
      <c r="L170" s="192"/>
      <c r="M170" s="197"/>
      <c r="N170" s="198"/>
      <c r="O170" s="198"/>
      <c r="P170" s="198"/>
      <c r="Q170" s="198"/>
      <c r="R170" s="198"/>
      <c r="S170" s="198"/>
      <c r="T170" s="19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3" t="s">
        <v>157</v>
      </c>
      <c r="AU170" s="193" t="s">
        <v>153</v>
      </c>
      <c r="AV170" s="14" t="s">
        <v>153</v>
      </c>
      <c r="AW170" s="14" t="s">
        <v>33</v>
      </c>
      <c r="AX170" s="14" t="s">
        <v>71</v>
      </c>
      <c r="AY170" s="193" t="s">
        <v>144</v>
      </c>
    </row>
    <row r="171" s="15" customFormat="1">
      <c r="A171" s="15"/>
      <c r="B171" s="201"/>
      <c r="C171" s="15"/>
      <c r="D171" s="185" t="s">
        <v>157</v>
      </c>
      <c r="E171" s="202" t="s">
        <v>3</v>
      </c>
      <c r="F171" s="203" t="s">
        <v>181</v>
      </c>
      <c r="G171" s="15"/>
      <c r="H171" s="204">
        <v>1.3300000000000001</v>
      </c>
      <c r="I171" s="205"/>
      <c r="J171" s="15"/>
      <c r="K171" s="15"/>
      <c r="L171" s="201"/>
      <c r="M171" s="206"/>
      <c r="N171" s="207"/>
      <c r="O171" s="207"/>
      <c r="P171" s="207"/>
      <c r="Q171" s="207"/>
      <c r="R171" s="207"/>
      <c r="S171" s="207"/>
      <c r="T171" s="2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2" t="s">
        <v>157</v>
      </c>
      <c r="AU171" s="202" t="s">
        <v>153</v>
      </c>
      <c r="AV171" s="15" t="s">
        <v>152</v>
      </c>
      <c r="AW171" s="15" t="s">
        <v>33</v>
      </c>
      <c r="AX171" s="15" t="s">
        <v>79</v>
      </c>
      <c r="AY171" s="202" t="s">
        <v>144</v>
      </c>
    </row>
    <row r="172" s="2" customFormat="1" ht="24.15" customHeight="1">
      <c r="A172" s="39"/>
      <c r="B172" s="165"/>
      <c r="C172" s="209" t="s">
        <v>229</v>
      </c>
      <c r="D172" s="209" t="s">
        <v>230</v>
      </c>
      <c r="E172" s="210" t="s">
        <v>231</v>
      </c>
      <c r="F172" s="211" t="s">
        <v>232</v>
      </c>
      <c r="G172" s="212" t="s">
        <v>163</v>
      </c>
      <c r="H172" s="213">
        <v>1.4630000000000001</v>
      </c>
      <c r="I172" s="214"/>
      <c r="J172" s="215">
        <f>ROUND(I172*H172,2)</f>
        <v>0</v>
      </c>
      <c r="K172" s="211" t="s">
        <v>151</v>
      </c>
      <c r="L172" s="216"/>
      <c r="M172" s="217" t="s">
        <v>3</v>
      </c>
      <c r="N172" s="218" t="s">
        <v>43</v>
      </c>
      <c r="O172" s="73"/>
      <c r="P172" s="175">
        <f>O172*H172</f>
        <v>0</v>
      </c>
      <c r="Q172" s="175">
        <v>0.012</v>
      </c>
      <c r="R172" s="175">
        <f>Q172*H172</f>
        <v>0.017556000000000002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219</v>
      </c>
      <c r="AT172" s="177" t="s">
        <v>230</v>
      </c>
      <c r="AU172" s="177" t="s">
        <v>153</v>
      </c>
      <c r="AY172" s="20" t="s">
        <v>144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153</v>
      </c>
      <c r="BK172" s="178">
        <f>ROUND(I172*H172,2)</f>
        <v>0</v>
      </c>
      <c r="BL172" s="20" t="s">
        <v>152</v>
      </c>
      <c r="BM172" s="177" t="s">
        <v>233</v>
      </c>
    </row>
    <row r="173" s="13" customFormat="1">
      <c r="A173" s="13"/>
      <c r="B173" s="184"/>
      <c r="C173" s="13"/>
      <c r="D173" s="185" t="s">
        <v>157</v>
      </c>
      <c r="E173" s="186" t="s">
        <v>3</v>
      </c>
      <c r="F173" s="187" t="s">
        <v>211</v>
      </c>
      <c r="G173" s="13"/>
      <c r="H173" s="186" t="s">
        <v>3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157</v>
      </c>
      <c r="AU173" s="186" t="s">
        <v>153</v>
      </c>
      <c r="AV173" s="13" t="s">
        <v>79</v>
      </c>
      <c r="AW173" s="13" t="s">
        <v>33</v>
      </c>
      <c r="AX173" s="13" t="s">
        <v>71</v>
      </c>
      <c r="AY173" s="186" t="s">
        <v>144</v>
      </c>
    </row>
    <row r="174" s="14" customFormat="1">
      <c r="A174" s="14"/>
      <c r="B174" s="192"/>
      <c r="C174" s="14"/>
      <c r="D174" s="185" t="s">
        <v>157</v>
      </c>
      <c r="E174" s="193" t="s">
        <v>3</v>
      </c>
      <c r="F174" s="194" t="s">
        <v>212</v>
      </c>
      <c r="G174" s="14"/>
      <c r="H174" s="195">
        <v>1.3300000000000001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157</v>
      </c>
      <c r="AU174" s="193" t="s">
        <v>153</v>
      </c>
      <c r="AV174" s="14" t="s">
        <v>153</v>
      </c>
      <c r="AW174" s="14" t="s">
        <v>33</v>
      </c>
      <c r="AX174" s="14" t="s">
        <v>79</v>
      </c>
      <c r="AY174" s="193" t="s">
        <v>144</v>
      </c>
    </row>
    <row r="175" s="14" customFormat="1">
      <c r="A175" s="14"/>
      <c r="B175" s="192"/>
      <c r="C175" s="14"/>
      <c r="D175" s="185" t="s">
        <v>157</v>
      </c>
      <c r="E175" s="14"/>
      <c r="F175" s="194" t="s">
        <v>234</v>
      </c>
      <c r="G175" s="14"/>
      <c r="H175" s="195">
        <v>1.4630000000000001</v>
      </c>
      <c r="I175" s="196"/>
      <c r="J175" s="14"/>
      <c r="K175" s="14"/>
      <c r="L175" s="192"/>
      <c r="M175" s="197"/>
      <c r="N175" s="198"/>
      <c r="O175" s="198"/>
      <c r="P175" s="198"/>
      <c r="Q175" s="198"/>
      <c r="R175" s="198"/>
      <c r="S175" s="198"/>
      <c r="T175" s="19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3" t="s">
        <v>157</v>
      </c>
      <c r="AU175" s="193" t="s">
        <v>153</v>
      </c>
      <c r="AV175" s="14" t="s">
        <v>153</v>
      </c>
      <c r="AW175" s="14" t="s">
        <v>4</v>
      </c>
      <c r="AX175" s="14" t="s">
        <v>79</v>
      </c>
      <c r="AY175" s="193" t="s">
        <v>144</v>
      </c>
    </row>
    <row r="176" s="2" customFormat="1" ht="78" customHeight="1">
      <c r="A176" s="39"/>
      <c r="B176" s="165"/>
      <c r="C176" s="166" t="s">
        <v>235</v>
      </c>
      <c r="D176" s="166" t="s">
        <v>147</v>
      </c>
      <c r="E176" s="167" t="s">
        <v>236</v>
      </c>
      <c r="F176" s="168" t="s">
        <v>237</v>
      </c>
      <c r="G176" s="169" t="s">
        <v>163</v>
      </c>
      <c r="H176" s="170">
        <v>7</v>
      </c>
      <c r="I176" s="171"/>
      <c r="J176" s="172">
        <f>ROUND(I176*H176,2)</f>
        <v>0</v>
      </c>
      <c r="K176" s="168" t="s">
        <v>151</v>
      </c>
      <c r="L176" s="40"/>
      <c r="M176" s="173" t="s">
        <v>3</v>
      </c>
      <c r="N176" s="174" t="s">
        <v>43</v>
      </c>
      <c r="O176" s="73"/>
      <c r="P176" s="175">
        <f>O176*H176</f>
        <v>0</v>
      </c>
      <c r="Q176" s="175">
        <v>0.0117</v>
      </c>
      <c r="R176" s="175">
        <f>Q176*H176</f>
        <v>0.081900000000000001</v>
      </c>
      <c r="S176" s="175">
        <v>0</v>
      </c>
      <c r="T176" s="17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77" t="s">
        <v>152</v>
      </c>
      <c r="AT176" s="177" t="s">
        <v>147</v>
      </c>
      <c r="AU176" s="177" t="s">
        <v>153</v>
      </c>
      <c r="AY176" s="20" t="s">
        <v>144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20" t="s">
        <v>153</v>
      </c>
      <c r="BK176" s="178">
        <f>ROUND(I176*H176,2)</f>
        <v>0</v>
      </c>
      <c r="BL176" s="20" t="s">
        <v>152</v>
      </c>
      <c r="BM176" s="177" t="s">
        <v>238</v>
      </c>
    </row>
    <row r="177" s="2" customFormat="1">
      <c r="A177" s="39"/>
      <c r="B177" s="40"/>
      <c r="C177" s="39"/>
      <c r="D177" s="179" t="s">
        <v>155</v>
      </c>
      <c r="E177" s="39"/>
      <c r="F177" s="180" t="s">
        <v>239</v>
      </c>
      <c r="G177" s="39"/>
      <c r="H177" s="39"/>
      <c r="I177" s="181"/>
      <c r="J177" s="39"/>
      <c r="K177" s="39"/>
      <c r="L177" s="40"/>
      <c r="M177" s="182"/>
      <c r="N177" s="183"/>
      <c r="O177" s="73"/>
      <c r="P177" s="73"/>
      <c r="Q177" s="73"/>
      <c r="R177" s="73"/>
      <c r="S177" s="73"/>
      <c r="T177" s="7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0" t="s">
        <v>155</v>
      </c>
      <c r="AU177" s="20" t="s">
        <v>153</v>
      </c>
    </row>
    <row r="178" s="13" customFormat="1">
      <c r="A178" s="13"/>
      <c r="B178" s="184"/>
      <c r="C178" s="13"/>
      <c r="D178" s="185" t="s">
        <v>157</v>
      </c>
      <c r="E178" s="186" t="s">
        <v>3</v>
      </c>
      <c r="F178" s="187" t="s">
        <v>213</v>
      </c>
      <c r="G178" s="13"/>
      <c r="H178" s="186" t="s">
        <v>3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157</v>
      </c>
      <c r="AU178" s="186" t="s">
        <v>153</v>
      </c>
      <c r="AV178" s="13" t="s">
        <v>79</v>
      </c>
      <c r="AW178" s="13" t="s">
        <v>33</v>
      </c>
      <c r="AX178" s="13" t="s">
        <v>71</v>
      </c>
      <c r="AY178" s="186" t="s">
        <v>144</v>
      </c>
    </row>
    <row r="179" s="14" customFormat="1">
      <c r="A179" s="14"/>
      <c r="B179" s="192"/>
      <c r="C179" s="14"/>
      <c r="D179" s="185" t="s">
        <v>157</v>
      </c>
      <c r="E179" s="193" t="s">
        <v>3</v>
      </c>
      <c r="F179" s="194" t="s">
        <v>214</v>
      </c>
      <c r="G179" s="14"/>
      <c r="H179" s="195">
        <v>7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157</v>
      </c>
      <c r="AU179" s="193" t="s">
        <v>153</v>
      </c>
      <c r="AV179" s="14" t="s">
        <v>153</v>
      </c>
      <c r="AW179" s="14" t="s">
        <v>33</v>
      </c>
      <c r="AX179" s="14" t="s">
        <v>79</v>
      </c>
      <c r="AY179" s="193" t="s">
        <v>144</v>
      </c>
    </row>
    <row r="180" s="2" customFormat="1" ht="24.15" customHeight="1">
      <c r="A180" s="39"/>
      <c r="B180" s="165"/>
      <c r="C180" s="209" t="s">
        <v>9</v>
      </c>
      <c r="D180" s="209" t="s">
        <v>230</v>
      </c>
      <c r="E180" s="210" t="s">
        <v>240</v>
      </c>
      <c r="F180" s="211" t="s">
        <v>241</v>
      </c>
      <c r="G180" s="212" t="s">
        <v>163</v>
      </c>
      <c r="H180" s="213">
        <v>7.7000000000000002</v>
      </c>
      <c r="I180" s="214"/>
      <c r="J180" s="215">
        <f>ROUND(I180*H180,2)</f>
        <v>0</v>
      </c>
      <c r="K180" s="211" t="s">
        <v>151</v>
      </c>
      <c r="L180" s="216"/>
      <c r="M180" s="217" t="s">
        <v>3</v>
      </c>
      <c r="N180" s="218" t="s">
        <v>43</v>
      </c>
      <c r="O180" s="73"/>
      <c r="P180" s="175">
        <f>O180*H180</f>
        <v>0</v>
      </c>
      <c r="Q180" s="175">
        <v>0.016</v>
      </c>
      <c r="R180" s="175">
        <f>Q180*H180</f>
        <v>0.1232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219</v>
      </c>
      <c r="AT180" s="177" t="s">
        <v>230</v>
      </c>
      <c r="AU180" s="177" t="s">
        <v>153</v>
      </c>
      <c r="AY180" s="20" t="s">
        <v>144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153</v>
      </c>
      <c r="BK180" s="178">
        <f>ROUND(I180*H180,2)</f>
        <v>0</v>
      </c>
      <c r="BL180" s="20" t="s">
        <v>152</v>
      </c>
      <c r="BM180" s="177" t="s">
        <v>242</v>
      </c>
    </row>
    <row r="181" s="13" customFormat="1">
      <c r="A181" s="13"/>
      <c r="B181" s="184"/>
      <c r="C181" s="13"/>
      <c r="D181" s="185" t="s">
        <v>157</v>
      </c>
      <c r="E181" s="186" t="s">
        <v>3</v>
      </c>
      <c r="F181" s="187" t="s">
        <v>213</v>
      </c>
      <c r="G181" s="13"/>
      <c r="H181" s="186" t="s">
        <v>3</v>
      </c>
      <c r="I181" s="188"/>
      <c r="J181" s="13"/>
      <c r="K181" s="13"/>
      <c r="L181" s="184"/>
      <c r="M181" s="189"/>
      <c r="N181" s="190"/>
      <c r="O181" s="190"/>
      <c r="P181" s="190"/>
      <c r="Q181" s="190"/>
      <c r="R181" s="190"/>
      <c r="S181" s="190"/>
      <c r="T181" s="19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157</v>
      </c>
      <c r="AU181" s="186" t="s">
        <v>153</v>
      </c>
      <c r="AV181" s="13" t="s">
        <v>79</v>
      </c>
      <c r="AW181" s="13" t="s">
        <v>33</v>
      </c>
      <c r="AX181" s="13" t="s">
        <v>71</v>
      </c>
      <c r="AY181" s="186" t="s">
        <v>144</v>
      </c>
    </row>
    <row r="182" s="14" customFormat="1">
      <c r="A182" s="14"/>
      <c r="B182" s="192"/>
      <c r="C182" s="14"/>
      <c r="D182" s="185" t="s">
        <v>157</v>
      </c>
      <c r="E182" s="193" t="s">
        <v>3</v>
      </c>
      <c r="F182" s="194" t="s">
        <v>214</v>
      </c>
      <c r="G182" s="14"/>
      <c r="H182" s="195">
        <v>7</v>
      </c>
      <c r="I182" s="196"/>
      <c r="J182" s="14"/>
      <c r="K182" s="14"/>
      <c r="L182" s="192"/>
      <c r="M182" s="197"/>
      <c r="N182" s="198"/>
      <c r="O182" s="198"/>
      <c r="P182" s="198"/>
      <c r="Q182" s="198"/>
      <c r="R182" s="198"/>
      <c r="S182" s="198"/>
      <c r="T182" s="19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3" t="s">
        <v>157</v>
      </c>
      <c r="AU182" s="193" t="s">
        <v>153</v>
      </c>
      <c r="AV182" s="14" t="s">
        <v>153</v>
      </c>
      <c r="AW182" s="14" t="s">
        <v>33</v>
      </c>
      <c r="AX182" s="14" t="s">
        <v>79</v>
      </c>
      <c r="AY182" s="193" t="s">
        <v>144</v>
      </c>
    </row>
    <row r="183" s="14" customFormat="1">
      <c r="A183" s="14"/>
      <c r="B183" s="192"/>
      <c r="C183" s="14"/>
      <c r="D183" s="185" t="s">
        <v>157</v>
      </c>
      <c r="E183" s="14"/>
      <c r="F183" s="194" t="s">
        <v>243</v>
      </c>
      <c r="G183" s="14"/>
      <c r="H183" s="195">
        <v>7.7000000000000002</v>
      </c>
      <c r="I183" s="196"/>
      <c r="J183" s="14"/>
      <c r="K183" s="14"/>
      <c r="L183" s="192"/>
      <c r="M183" s="197"/>
      <c r="N183" s="198"/>
      <c r="O183" s="198"/>
      <c r="P183" s="198"/>
      <c r="Q183" s="198"/>
      <c r="R183" s="198"/>
      <c r="S183" s="198"/>
      <c r="T183" s="19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3" t="s">
        <v>157</v>
      </c>
      <c r="AU183" s="193" t="s">
        <v>153</v>
      </c>
      <c r="AV183" s="14" t="s">
        <v>153</v>
      </c>
      <c r="AW183" s="14" t="s">
        <v>4</v>
      </c>
      <c r="AX183" s="14" t="s">
        <v>79</v>
      </c>
      <c r="AY183" s="193" t="s">
        <v>144</v>
      </c>
    </row>
    <row r="184" s="2" customFormat="1" ht="37.8" customHeight="1">
      <c r="A184" s="39"/>
      <c r="B184" s="165"/>
      <c r="C184" s="166" t="s">
        <v>244</v>
      </c>
      <c r="D184" s="166" t="s">
        <v>147</v>
      </c>
      <c r="E184" s="167" t="s">
        <v>245</v>
      </c>
      <c r="F184" s="168" t="s">
        <v>246</v>
      </c>
      <c r="G184" s="169" t="s">
        <v>163</v>
      </c>
      <c r="H184" s="170">
        <v>26.829999999999998</v>
      </c>
      <c r="I184" s="171"/>
      <c r="J184" s="172">
        <f>ROUND(I184*H184,2)</f>
        <v>0</v>
      </c>
      <c r="K184" s="168" t="s">
        <v>151</v>
      </c>
      <c r="L184" s="40"/>
      <c r="M184" s="173" t="s">
        <v>3</v>
      </c>
      <c r="N184" s="174" t="s">
        <v>43</v>
      </c>
      <c r="O184" s="73"/>
      <c r="P184" s="175">
        <f>O184*H184</f>
        <v>0</v>
      </c>
      <c r="Q184" s="175">
        <v>0.0033600000000000001</v>
      </c>
      <c r="R184" s="175">
        <f>Q184*H184</f>
        <v>0.090148800000000001</v>
      </c>
      <c r="S184" s="175">
        <v>0</v>
      </c>
      <c r="T184" s="17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7" t="s">
        <v>152</v>
      </c>
      <c r="AT184" s="177" t="s">
        <v>147</v>
      </c>
      <c r="AU184" s="177" t="s">
        <v>153</v>
      </c>
      <c r="AY184" s="20" t="s">
        <v>144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20" t="s">
        <v>153</v>
      </c>
      <c r="BK184" s="178">
        <f>ROUND(I184*H184,2)</f>
        <v>0</v>
      </c>
      <c r="BL184" s="20" t="s">
        <v>152</v>
      </c>
      <c r="BM184" s="177" t="s">
        <v>247</v>
      </c>
    </row>
    <row r="185" s="2" customFormat="1">
      <c r="A185" s="39"/>
      <c r="B185" s="40"/>
      <c r="C185" s="39"/>
      <c r="D185" s="179" t="s">
        <v>155</v>
      </c>
      <c r="E185" s="39"/>
      <c r="F185" s="180" t="s">
        <v>248</v>
      </c>
      <c r="G185" s="39"/>
      <c r="H185" s="39"/>
      <c r="I185" s="181"/>
      <c r="J185" s="39"/>
      <c r="K185" s="39"/>
      <c r="L185" s="40"/>
      <c r="M185" s="182"/>
      <c r="N185" s="183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155</v>
      </c>
      <c r="AU185" s="20" t="s">
        <v>153</v>
      </c>
    </row>
    <row r="186" s="13" customFormat="1">
      <c r="A186" s="13"/>
      <c r="B186" s="184"/>
      <c r="C186" s="13"/>
      <c r="D186" s="185" t="s">
        <v>157</v>
      </c>
      <c r="E186" s="186" t="s">
        <v>3</v>
      </c>
      <c r="F186" s="187" t="s">
        <v>209</v>
      </c>
      <c r="G186" s="13"/>
      <c r="H186" s="186" t="s">
        <v>3</v>
      </c>
      <c r="I186" s="188"/>
      <c r="J186" s="13"/>
      <c r="K186" s="13"/>
      <c r="L186" s="184"/>
      <c r="M186" s="189"/>
      <c r="N186" s="190"/>
      <c r="O186" s="190"/>
      <c r="P186" s="190"/>
      <c r="Q186" s="190"/>
      <c r="R186" s="190"/>
      <c r="S186" s="190"/>
      <c r="T186" s="19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157</v>
      </c>
      <c r="AU186" s="186" t="s">
        <v>153</v>
      </c>
      <c r="AV186" s="13" t="s">
        <v>79</v>
      </c>
      <c r="AW186" s="13" t="s">
        <v>33</v>
      </c>
      <c r="AX186" s="13" t="s">
        <v>71</v>
      </c>
      <c r="AY186" s="186" t="s">
        <v>144</v>
      </c>
    </row>
    <row r="187" s="14" customFormat="1">
      <c r="A187" s="14"/>
      <c r="B187" s="192"/>
      <c r="C187" s="14"/>
      <c r="D187" s="185" t="s">
        <v>157</v>
      </c>
      <c r="E187" s="193" t="s">
        <v>3</v>
      </c>
      <c r="F187" s="194" t="s">
        <v>210</v>
      </c>
      <c r="G187" s="14"/>
      <c r="H187" s="195">
        <v>18.5</v>
      </c>
      <c r="I187" s="196"/>
      <c r="J187" s="14"/>
      <c r="K187" s="14"/>
      <c r="L187" s="192"/>
      <c r="M187" s="197"/>
      <c r="N187" s="198"/>
      <c r="O187" s="198"/>
      <c r="P187" s="198"/>
      <c r="Q187" s="198"/>
      <c r="R187" s="198"/>
      <c r="S187" s="198"/>
      <c r="T187" s="19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3" t="s">
        <v>157</v>
      </c>
      <c r="AU187" s="193" t="s">
        <v>153</v>
      </c>
      <c r="AV187" s="14" t="s">
        <v>153</v>
      </c>
      <c r="AW187" s="14" t="s">
        <v>33</v>
      </c>
      <c r="AX187" s="14" t="s">
        <v>71</v>
      </c>
      <c r="AY187" s="193" t="s">
        <v>144</v>
      </c>
    </row>
    <row r="188" s="13" customFormat="1">
      <c r="A188" s="13"/>
      <c r="B188" s="184"/>
      <c r="C188" s="13"/>
      <c r="D188" s="185" t="s">
        <v>157</v>
      </c>
      <c r="E188" s="186" t="s">
        <v>3</v>
      </c>
      <c r="F188" s="187" t="s">
        <v>211</v>
      </c>
      <c r="G188" s="13"/>
      <c r="H188" s="186" t="s">
        <v>3</v>
      </c>
      <c r="I188" s="188"/>
      <c r="J188" s="13"/>
      <c r="K188" s="13"/>
      <c r="L188" s="184"/>
      <c r="M188" s="189"/>
      <c r="N188" s="190"/>
      <c r="O188" s="190"/>
      <c r="P188" s="190"/>
      <c r="Q188" s="190"/>
      <c r="R188" s="190"/>
      <c r="S188" s="190"/>
      <c r="T188" s="19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157</v>
      </c>
      <c r="AU188" s="186" t="s">
        <v>153</v>
      </c>
      <c r="AV188" s="13" t="s">
        <v>79</v>
      </c>
      <c r="AW188" s="13" t="s">
        <v>33</v>
      </c>
      <c r="AX188" s="13" t="s">
        <v>71</v>
      </c>
      <c r="AY188" s="186" t="s">
        <v>144</v>
      </c>
    </row>
    <row r="189" s="14" customFormat="1">
      <c r="A189" s="14"/>
      <c r="B189" s="192"/>
      <c r="C189" s="14"/>
      <c r="D189" s="185" t="s">
        <v>157</v>
      </c>
      <c r="E189" s="193" t="s">
        <v>3</v>
      </c>
      <c r="F189" s="194" t="s">
        <v>212</v>
      </c>
      <c r="G189" s="14"/>
      <c r="H189" s="195">
        <v>1.3300000000000001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157</v>
      </c>
      <c r="AU189" s="193" t="s">
        <v>153</v>
      </c>
      <c r="AV189" s="14" t="s">
        <v>153</v>
      </c>
      <c r="AW189" s="14" t="s">
        <v>33</v>
      </c>
      <c r="AX189" s="14" t="s">
        <v>71</v>
      </c>
      <c r="AY189" s="193" t="s">
        <v>144</v>
      </c>
    </row>
    <row r="190" s="13" customFormat="1">
      <c r="A190" s="13"/>
      <c r="B190" s="184"/>
      <c r="C190" s="13"/>
      <c r="D190" s="185" t="s">
        <v>157</v>
      </c>
      <c r="E190" s="186" t="s">
        <v>3</v>
      </c>
      <c r="F190" s="187" t="s">
        <v>213</v>
      </c>
      <c r="G190" s="13"/>
      <c r="H190" s="186" t="s">
        <v>3</v>
      </c>
      <c r="I190" s="188"/>
      <c r="J190" s="13"/>
      <c r="K190" s="13"/>
      <c r="L190" s="184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157</v>
      </c>
      <c r="AU190" s="186" t="s">
        <v>153</v>
      </c>
      <c r="AV190" s="13" t="s">
        <v>79</v>
      </c>
      <c r="AW190" s="13" t="s">
        <v>33</v>
      </c>
      <c r="AX190" s="13" t="s">
        <v>71</v>
      </c>
      <c r="AY190" s="186" t="s">
        <v>144</v>
      </c>
    </row>
    <row r="191" s="14" customFormat="1">
      <c r="A191" s="14"/>
      <c r="B191" s="192"/>
      <c r="C191" s="14"/>
      <c r="D191" s="185" t="s">
        <v>157</v>
      </c>
      <c r="E191" s="193" t="s">
        <v>3</v>
      </c>
      <c r="F191" s="194" t="s">
        <v>214</v>
      </c>
      <c r="G191" s="14"/>
      <c r="H191" s="195">
        <v>7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157</v>
      </c>
      <c r="AU191" s="193" t="s">
        <v>153</v>
      </c>
      <c r="AV191" s="14" t="s">
        <v>153</v>
      </c>
      <c r="AW191" s="14" t="s">
        <v>33</v>
      </c>
      <c r="AX191" s="14" t="s">
        <v>71</v>
      </c>
      <c r="AY191" s="193" t="s">
        <v>144</v>
      </c>
    </row>
    <row r="192" s="15" customFormat="1">
      <c r="A192" s="15"/>
      <c r="B192" s="201"/>
      <c r="C192" s="15"/>
      <c r="D192" s="185" t="s">
        <v>157</v>
      </c>
      <c r="E192" s="202" t="s">
        <v>3</v>
      </c>
      <c r="F192" s="203" t="s">
        <v>181</v>
      </c>
      <c r="G192" s="15"/>
      <c r="H192" s="204">
        <v>26.829999999999998</v>
      </c>
      <c r="I192" s="205"/>
      <c r="J192" s="15"/>
      <c r="K192" s="15"/>
      <c r="L192" s="201"/>
      <c r="M192" s="206"/>
      <c r="N192" s="207"/>
      <c r="O192" s="207"/>
      <c r="P192" s="207"/>
      <c r="Q192" s="207"/>
      <c r="R192" s="207"/>
      <c r="S192" s="207"/>
      <c r="T192" s="20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2" t="s">
        <v>157</v>
      </c>
      <c r="AU192" s="202" t="s">
        <v>153</v>
      </c>
      <c r="AV192" s="15" t="s">
        <v>152</v>
      </c>
      <c r="AW192" s="15" t="s">
        <v>33</v>
      </c>
      <c r="AX192" s="15" t="s">
        <v>79</v>
      </c>
      <c r="AY192" s="202" t="s">
        <v>144</v>
      </c>
    </row>
    <row r="193" s="2" customFormat="1" ht="24.15" customHeight="1">
      <c r="A193" s="39"/>
      <c r="B193" s="165"/>
      <c r="C193" s="166" t="s">
        <v>249</v>
      </c>
      <c r="D193" s="166" t="s">
        <v>147</v>
      </c>
      <c r="E193" s="167" t="s">
        <v>250</v>
      </c>
      <c r="F193" s="168" t="s">
        <v>251</v>
      </c>
      <c r="G193" s="169" t="s">
        <v>163</v>
      </c>
      <c r="H193" s="170">
        <v>418.67000000000002</v>
      </c>
      <c r="I193" s="171"/>
      <c r="J193" s="172">
        <f>ROUND(I193*H193,2)</f>
        <v>0</v>
      </c>
      <c r="K193" s="168" t="s">
        <v>151</v>
      </c>
      <c r="L193" s="40"/>
      <c r="M193" s="173" t="s">
        <v>3</v>
      </c>
      <c r="N193" s="174" t="s">
        <v>43</v>
      </c>
      <c r="O193" s="73"/>
      <c r="P193" s="175">
        <f>O193*H193</f>
        <v>0</v>
      </c>
      <c r="Q193" s="175">
        <v>0.00025999999999999998</v>
      </c>
      <c r="R193" s="175">
        <f>Q193*H193</f>
        <v>0.1088542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152</v>
      </c>
      <c r="AT193" s="177" t="s">
        <v>147</v>
      </c>
      <c r="AU193" s="177" t="s">
        <v>153</v>
      </c>
      <c r="AY193" s="20" t="s">
        <v>144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153</v>
      </c>
      <c r="BK193" s="178">
        <f>ROUND(I193*H193,2)</f>
        <v>0</v>
      </c>
      <c r="BL193" s="20" t="s">
        <v>152</v>
      </c>
      <c r="BM193" s="177" t="s">
        <v>252</v>
      </c>
    </row>
    <row r="194" s="2" customFormat="1">
      <c r="A194" s="39"/>
      <c r="B194" s="40"/>
      <c r="C194" s="39"/>
      <c r="D194" s="179" t="s">
        <v>155</v>
      </c>
      <c r="E194" s="39"/>
      <c r="F194" s="180" t="s">
        <v>253</v>
      </c>
      <c r="G194" s="39"/>
      <c r="H194" s="39"/>
      <c r="I194" s="181"/>
      <c r="J194" s="39"/>
      <c r="K194" s="39"/>
      <c r="L194" s="40"/>
      <c r="M194" s="182"/>
      <c r="N194" s="183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155</v>
      </c>
      <c r="AU194" s="20" t="s">
        <v>153</v>
      </c>
    </row>
    <row r="195" s="13" customFormat="1">
      <c r="A195" s="13"/>
      <c r="B195" s="184"/>
      <c r="C195" s="13"/>
      <c r="D195" s="185" t="s">
        <v>157</v>
      </c>
      <c r="E195" s="186" t="s">
        <v>3</v>
      </c>
      <c r="F195" s="187" t="s">
        <v>254</v>
      </c>
      <c r="G195" s="13"/>
      <c r="H195" s="186" t="s">
        <v>3</v>
      </c>
      <c r="I195" s="188"/>
      <c r="J195" s="13"/>
      <c r="K195" s="13"/>
      <c r="L195" s="184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157</v>
      </c>
      <c r="AU195" s="186" t="s">
        <v>153</v>
      </c>
      <c r="AV195" s="13" t="s">
        <v>79</v>
      </c>
      <c r="AW195" s="13" t="s">
        <v>33</v>
      </c>
      <c r="AX195" s="13" t="s">
        <v>71</v>
      </c>
      <c r="AY195" s="186" t="s">
        <v>144</v>
      </c>
    </row>
    <row r="196" s="14" customFormat="1">
      <c r="A196" s="14"/>
      <c r="B196" s="192"/>
      <c r="C196" s="14"/>
      <c r="D196" s="185" t="s">
        <v>157</v>
      </c>
      <c r="E196" s="193" t="s">
        <v>3</v>
      </c>
      <c r="F196" s="194" t="s">
        <v>255</v>
      </c>
      <c r="G196" s="14"/>
      <c r="H196" s="195">
        <v>9.4499999999999993</v>
      </c>
      <c r="I196" s="196"/>
      <c r="J196" s="14"/>
      <c r="K196" s="14"/>
      <c r="L196" s="192"/>
      <c r="M196" s="197"/>
      <c r="N196" s="198"/>
      <c r="O196" s="198"/>
      <c r="P196" s="198"/>
      <c r="Q196" s="198"/>
      <c r="R196" s="198"/>
      <c r="S196" s="198"/>
      <c r="T196" s="19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3" t="s">
        <v>157</v>
      </c>
      <c r="AU196" s="193" t="s">
        <v>153</v>
      </c>
      <c r="AV196" s="14" t="s">
        <v>153</v>
      </c>
      <c r="AW196" s="14" t="s">
        <v>33</v>
      </c>
      <c r="AX196" s="14" t="s">
        <v>71</v>
      </c>
      <c r="AY196" s="193" t="s">
        <v>144</v>
      </c>
    </row>
    <row r="197" s="13" customFormat="1">
      <c r="A197" s="13"/>
      <c r="B197" s="184"/>
      <c r="C197" s="13"/>
      <c r="D197" s="185" t="s">
        <v>157</v>
      </c>
      <c r="E197" s="186" t="s">
        <v>3</v>
      </c>
      <c r="F197" s="187" t="s">
        <v>256</v>
      </c>
      <c r="G197" s="13"/>
      <c r="H197" s="186" t="s">
        <v>3</v>
      </c>
      <c r="I197" s="188"/>
      <c r="J197" s="13"/>
      <c r="K197" s="13"/>
      <c r="L197" s="184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157</v>
      </c>
      <c r="AU197" s="186" t="s">
        <v>153</v>
      </c>
      <c r="AV197" s="13" t="s">
        <v>79</v>
      </c>
      <c r="AW197" s="13" t="s">
        <v>33</v>
      </c>
      <c r="AX197" s="13" t="s">
        <v>71</v>
      </c>
      <c r="AY197" s="186" t="s">
        <v>144</v>
      </c>
    </row>
    <row r="198" s="13" customFormat="1">
      <c r="A198" s="13"/>
      <c r="B198" s="184"/>
      <c r="C198" s="13"/>
      <c r="D198" s="185" t="s">
        <v>157</v>
      </c>
      <c r="E198" s="186" t="s">
        <v>3</v>
      </c>
      <c r="F198" s="187" t="s">
        <v>167</v>
      </c>
      <c r="G198" s="13"/>
      <c r="H198" s="186" t="s">
        <v>3</v>
      </c>
      <c r="I198" s="188"/>
      <c r="J198" s="13"/>
      <c r="K198" s="13"/>
      <c r="L198" s="184"/>
      <c r="M198" s="189"/>
      <c r="N198" s="190"/>
      <c r="O198" s="190"/>
      <c r="P198" s="190"/>
      <c r="Q198" s="190"/>
      <c r="R198" s="190"/>
      <c r="S198" s="190"/>
      <c r="T198" s="19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157</v>
      </c>
      <c r="AU198" s="186" t="s">
        <v>153</v>
      </c>
      <c r="AV198" s="13" t="s">
        <v>79</v>
      </c>
      <c r="AW198" s="13" t="s">
        <v>33</v>
      </c>
      <c r="AX198" s="13" t="s">
        <v>71</v>
      </c>
      <c r="AY198" s="186" t="s">
        <v>144</v>
      </c>
    </row>
    <row r="199" s="14" customFormat="1">
      <c r="A199" s="14"/>
      <c r="B199" s="192"/>
      <c r="C199" s="14"/>
      <c r="D199" s="185" t="s">
        <v>157</v>
      </c>
      <c r="E199" s="193" t="s">
        <v>3</v>
      </c>
      <c r="F199" s="194" t="s">
        <v>257</v>
      </c>
      <c r="G199" s="14"/>
      <c r="H199" s="195">
        <v>21.399999999999999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157</v>
      </c>
      <c r="AU199" s="193" t="s">
        <v>153</v>
      </c>
      <c r="AV199" s="14" t="s">
        <v>153</v>
      </c>
      <c r="AW199" s="14" t="s">
        <v>33</v>
      </c>
      <c r="AX199" s="14" t="s">
        <v>71</v>
      </c>
      <c r="AY199" s="193" t="s">
        <v>144</v>
      </c>
    </row>
    <row r="200" s="14" customFormat="1">
      <c r="A200" s="14"/>
      <c r="B200" s="192"/>
      <c r="C200" s="14"/>
      <c r="D200" s="185" t="s">
        <v>157</v>
      </c>
      <c r="E200" s="193" t="s">
        <v>3</v>
      </c>
      <c r="F200" s="194" t="s">
        <v>258</v>
      </c>
      <c r="G200" s="14"/>
      <c r="H200" s="195">
        <v>9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157</v>
      </c>
      <c r="AU200" s="193" t="s">
        <v>153</v>
      </c>
      <c r="AV200" s="14" t="s">
        <v>153</v>
      </c>
      <c r="AW200" s="14" t="s">
        <v>33</v>
      </c>
      <c r="AX200" s="14" t="s">
        <v>71</v>
      </c>
      <c r="AY200" s="193" t="s">
        <v>144</v>
      </c>
    </row>
    <row r="201" s="13" customFormat="1">
      <c r="A201" s="13"/>
      <c r="B201" s="184"/>
      <c r="C201" s="13"/>
      <c r="D201" s="185" t="s">
        <v>157</v>
      </c>
      <c r="E201" s="186" t="s">
        <v>3</v>
      </c>
      <c r="F201" s="187" t="s">
        <v>169</v>
      </c>
      <c r="G201" s="13"/>
      <c r="H201" s="186" t="s">
        <v>3</v>
      </c>
      <c r="I201" s="188"/>
      <c r="J201" s="13"/>
      <c r="K201" s="13"/>
      <c r="L201" s="184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157</v>
      </c>
      <c r="AU201" s="186" t="s">
        <v>153</v>
      </c>
      <c r="AV201" s="13" t="s">
        <v>79</v>
      </c>
      <c r="AW201" s="13" t="s">
        <v>33</v>
      </c>
      <c r="AX201" s="13" t="s">
        <v>71</v>
      </c>
      <c r="AY201" s="186" t="s">
        <v>144</v>
      </c>
    </row>
    <row r="202" s="14" customFormat="1">
      <c r="A202" s="14"/>
      <c r="B202" s="192"/>
      <c r="C202" s="14"/>
      <c r="D202" s="185" t="s">
        <v>157</v>
      </c>
      <c r="E202" s="193" t="s">
        <v>3</v>
      </c>
      <c r="F202" s="194" t="s">
        <v>259</v>
      </c>
      <c r="G202" s="14"/>
      <c r="H202" s="195">
        <v>19.5</v>
      </c>
      <c r="I202" s="196"/>
      <c r="J202" s="14"/>
      <c r="K202" s="14"/>
      <c r="L202" s="192"/>
      <c r="M202" s="197"/>
      <c r="N202" s="198"/>
      <c r="O202" s="198"/>
      <c r="P202" s="198"/>
      <c r="Q202" s="198"/>
      <c r="R202" s="198"/>
      <c r="S202" s="198"/>
      <c r="T202" s="19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3" t="s">
        <v>157</v>
      </c>
      <c r="AU202" s="193" t="s">
        <v>153</v>
      </c>
      <c r="AV202" s="14" t="s">
        <v>153</v>
      </c>
      <c r="AW202" s="14" t="s">
        <v>33</v>
      </c>
      <c r="AX202" s="14" t="s">
        <v>71</v>
      </c>
      <c r="AY202" s="193" t="s">
        <v>144</v>
      </c>
    </row>
    <row r="203" s="13" customFormat="1">
      <c r="A203" s="13"/>
      <c r="B203" s="184"/>
      <c r="C203" s="13"/>
      <c r="D203" s="185" t="s">
        <v>157</v>
      </c>
      <c r="E203" s="186" t="s">
        <v>3</v>
      </c>
      <c r="F203" s="187" t="s">
        <v>256</v>
      </c>
      <c r="G203" s="13"/>
      <c r="H203" s="186" t="s">
        <v>3</v>
      </c>
      <c r="I203" s="188"/>
      <c r="J203" s="13"/>
      <c r="K203" s="13"/>
      <c r="L203" s="184"/>
      <c r="M203" s="189"/>
      <c r="N203" s="190"/>
      <c r="O203" s="190"/>
      <c r="P203" s="190"/>
      <c r="Q203" s="190"/>
      <c r="R203" s="190"/>
      <c r="S203" s="190"/>
      <c r="T203" s="19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157</v>
      </c>
      <c r="AU203" s="186" t="s">
        <v>153</v>
      </c>
      <c r="AV203" s="13" t="s">
        <v>79</v>
      </c>
      <c r="AW203" s="13" t="s">
        <v>33</v>
      </c>
      <c r="AX203" s="13" t="s">
        <v>71</v>
      </c>
      <c r="AY203" s="186" t="s">
        <v>144</v>
      </c>
    </row>
    <row r="204" s="13" customFormat="1">
      <c r="A204" s="13"/>
      <c r="B204" s="184"/>
      <c r="C204" s="13"/>
      <c r="D204" s="185" t="s">
        <v>157</v>
      </c>
      <c r="E204" s="186" t="s">
        <v>3</v>
      </c>
      <c r="F204" s="187" t="s">
        <v>167</v>
      </c>
      <c r="G204" s="13"/>
      <c r="H204" s="186" t="s">
        <v>3</v>
      </c>
      <c r="I204" s="188"/>
      <c r="J204" s="13"/>
      <c r="K204" s="13"/>
      <c r="L204" s="184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157</v>
      </c>
      <c r="AU204" s="186" t="s">
        <v>153</v>
      </c>
      <c r="AV204" s="13" t="s">
        <v>79</v>
      </c>
      <c r="AW204" s="13" t="s">
        <v>33</v>
      </c>
      <c r="AX204" s="13" t="s">
        <v>71</v>
      </c>
      <c r="AY204" s="186" t="s">
        <v>144</v>
      </c>
    </row>
    <row r="205" s="14" customFormat="1">
      <c r="A205" s="14"/>
      <c r="B205" s="192"/>
      <c r="C205" s="14"/>
      <c r="D205" s="185" t="s">
        <v>157</v>
      </c>
      <c r="E205" s="193" t="s">
        <v>3</v>
      </c>
      <c r="F205" s="194" t="s">
        <v>260</v>
      </c>
      <c r="G205" s="14"/>
      <c r="H205" s="195">
        <v>32.100000000000001</v>
      </c>
      <c r="I205" s="196"/>
      <c r="J205" s="14"/>
      <c r="K205" s="14"/>
      <c r="L205" s="192"/>
      <c r="M205" s="197"/>
      <c r="N205" s="198"/>
      <c r="O205" s="198"/>
      <c r="P205" s="198"/>
      <c r="Q205" s="198"/>
      <c r="R205" s="198"/>
      <c r="S205" s="198"/>
      <c r="T205" s="19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3" t="s">
        <v>157</v>
      </c>
      <c r="AU205" s="193" t="s">
        <v>153</v>
      </c>
      <c r="AV205" s="14" t="s">
        <v>153</v>
      </c>
      <c r="AW205" s="14" t="s">
        <v>33</v>
      </c>
      <c r="AX205" s="14" t="s">
        <v>71</v>
      </c>
      <c r="AY205" s="193" t="s">
        <v>144</v>
      </c>
    </row>
    <row r="206" s="13" customFormat="1">
      <c r="A206" s="13"/>
      <c r="B206" s="184"/>
      <c r="C206" s="13"/>
      <c r="D206" s="185" t="s">
        <v>157</v>
      </c>
      <c r="E206" s="186" t="s">
        <v>3</v>
      </c>
      <c r="F206" s="187" t="s">
        <v>169</v>
      </c>
      <c r="G206" s="13"/>
      <c r="H206" s="186" t="s">
        <v>3</v>
      </c>
      <c r="I206" s="188"/>
      <c r="J206" s="13"/>
      <c r="K206" s="13"/>
      <c r="L206" s="184"/>
      <c r="M206" s="189"/>
      <c r="N206" s="190"/>
      <c r="O206" s="190"/>
      <c r="P206" s="190"/>
      <c r="Q206" s="190"/>
      <c r="R206" s="190"/>
      <c r="S206" s="190"/>
      <c r="T206" s="19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157</v>
      </c>
      <c r="AU206" s="186" t="s">
        <v>153</v>
      </c>
      <c r="AV206" s="13" t="s">
        <v>79</v>
      </c>
      <c r="AW206" s="13" t="s">
        <v>33</v>
      </c>
      <c r="AX206" s="13" t="s">
        <v>71</v>
      </c>
      <c r="AY206" s="186" t="s">
        <v>144</v>
      </c>
    </row>
    <row r="207" s="14" customFormat="1">
      <c r="A207" s="14"/>
      <c r="B207" s="192"/>
      <c r="C207" s="14"/>
      <c r="D207" s="185" t="s">
        <v>157</v>
      </c>
      <c r="E207" s="193" t="s">
        <v>3</v>
      </c>
      <c r="F207" s="194" t="s">
        <v>261</v>
      </c>
      <c r="G207" s="14"/>
      <c r="H207" s="195">
        <v>29.25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157</v>
      </c>
      <c r="AU207" s="193" t="s">
        <v>153</v>
      </c>
      <c r="AV207" s="14" t="s">
        <v>153</v>
      </c>
      <c r="AW207" s="14" t="s">
        <v>33</v>
      </c>
      <c r="AX207" s="14" t="s">
        <v>71</v>
      </c>
      <c r="AY207" s="193" t="s">
        <v>144</v>
      </c>
    </row>
    <row r="208" s="13" customFormat="1">
      <c r="A208" s="13"/>
      <c r="B208" s="184"/>
      <c r="C208" s="13"/>
      <c r="D208" s="185" t="s">
        <v>157</v>
      </c>
      <c r="E208" s="186" t="s">
        <v>3</v>
      </c>
      <c r="F208" s="187" t="s">
        <v>167</v>
      </c>
      <c r="G208" s="13"/>
      <c r="H208" s="186" t="s">
        <v>3</v>
      </c>
      <c r="I208" s="188"/>
      <c r="J208" s="13"/>
      <c r="K208" s="13"/>
      <c r="L208" s="184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157</v>
      </c>
      <c r="AU208" s="186" t="s">
        <v>153</v>
      </c>
      <c r="AV208" s="13" t="s">
        <v>79</v>
      </c>
      <c r="AW208" s="13" t="s">
        <v>33</v>
      </c>
      <c r="AX208" s="13" t="s">
        <v>71</v>
      </c>
      <c r="AY208" s="186" t="s">
        <v>144</v>
      </c>
    </row>
    <row r="209" s="14" customFormat="1">
      <c r="A209" s="14"/>
      <c r="B209" s="192"/>
      <c r="C209" s="14"/>
      <c r="D209" s="185" t="s">
        <v>157</v>
      </c>
      <c r="E209" s="193" t="s">
        <v>3</v>
      </c>
      <c r="F209" s="194" t="s">
        <v>168</v>
      </c>
      <c r="G209" s="14"/>
      <c r="H209" s="195">
        <v>149.80000000000001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157</v>
      </c>
      <c r="AU209" s="193" t="s">
        <v>153</v>
      </c>
      <c r="AV209" s="14" t="s">
        <v>153</v>
      </c>
      <c r="AW209" s="14" t="s">
        <v>33</v>
      </c>
      <c r="AX209" s="14" t="s">
        <v>71</v>
      </c>
      <c r="AY209" s="193" t="s">
        <v>144</v>
      </c>
    </row>
    <row r="210" s="13" customFormat="1">
      <c r="A210" s="13"/>
      <c r="B210" s="184"/>
      <c r="C210" s="13"/>
      <c r="D210" s="185" t="s">
        <v>157</v>
      </c>
      <c r="E210" s="186" t="s">
        <v>3</v>
      </c>
      <c r="F210" s="187" t="s">
        <v>169</v>
      </c>
      <c r="G210" s="13"/>
      <c r="H210" s="186" t="s">
        <v>3</v>
      </c>
      <c r="I210" s="188"/>
      <c r="J210" s="13"/>
      <c r="K210" s="13"/>
      <c r="L210" s="184"/>
      <c r="M210" s="189"/>
      <c r="N210" s="190"/>
      <c r="O210" s="190"/>
      <c r="P210" s="190"/>
      <c r="Q210" s="190"/>
      <c r="R210" s="190"/>
      <c r="S210" s="190"/>
      <c r="T210" s="19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157</v>
      </c>
      <c r="AU210" s="186" t="s">
        <v>153</v>
      </c>
      <c r="AV210" s="13" t="s">
        <v>79</v>
      </c>
      <c r="AW210" s="13" t="s">
        <v>33</v>
      </c>
      <c r="AX210" s="13" t="s">
        <v>71</v>
      </c>
      <c r="AY210" s="186" t="s">
        <v>144</v>
      </c>
    </row>
    <row r="211" s="14" customFormat="1">
      <c r="A211" s="14"/>
      <c r="B211" s="192"/>
      <c r="C211" s="14"/>
      <c r="D211" s="185" t="s">
        <v>157</v>
      </c>
      <c r="E211" s="193" t="s">
        <v>3</v>
      </c>
      <c r="F211" s="194" t="s">
        <v>170</v>
      </c>
      <c r="G211" s="14"/>
      <c r="H211" s="195">
        <v>136.5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157</v>
      </c>
      <c r="AU211" s="193" t="s">
        <v>153</v>
      </c>
      <c r="AV211" s="14" t="s">
        <v>153</v>
      </c>
      <c r="AW211" s="14" t="s">
        <v>33</v>
      </c>
      <c r="AX211" s="14" t="s">
        <v>71</v>
      </c>
      <c r="AY211" s="193" t="s">
        <v>144</v>
      </c>
    </row>
    <row r="212" s="13" customFormat="1">
      <c r="A212" s="13"/>
      <c r="B212" s="184"/>
      <c r="C212" s="13"/>
      <c r="D212" s="185" t="s">
        <v>157</v>
      </c>
      <c r="E212" s="186" t="s">
        <v>3</v>
      </c>
      <c r="F212" s="187" t="s">
        <v>171</v>
      </c>
      <c r="G212" s="13"/>
      <c r="H212" s="186" t="s">
        <v>3</v>
      </c>
      <c r="I212" s="188"/>
      <c r="J212" s="13"/>
      <c r="K212" s="13"/>
      <c r="L212" s="184"/>
      <c r="M212" s="189"/>
      <c r="N212" s="190"/>
      <c r="O212" s="190"/>
      <c r="P212" s="190"/>
      <c r="Q212" s="190"/>
      <c r="R212" s="190"/>
      <c r="S212" s="190"/>
      <c r="T212" s="19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157</v>
      </c>
      <c r="AU212" s="186" t="s">
        <v>153</v>
      </c>
      <c r="AV212" s="13" t="s">
        <v>79</v>
      </c>
      <c r="AW212" s="13" t="s">
        <v>33</v>
      </c>
      <c r="AX212" s="13" t="s">
        <v>71</v>
      </c>
      <c r="AY212" s="186" t="s">
        <v>144</v>
      </c>
    </row>
    <row r="213" s="14" customFormat="1">
      <c r="A213" s="14"/>
      <c r="B213" s="192"/>
      <c r="C213" s="14"/>
      <c r="D213" s="185" t="s">
        <v>157</v>
      </c>
      <c r="E213" s="193" t="s">
        <v>3</v>
      </c>
      <c r="F213" s="194" t="s">
        <v>172</v>
      </c>
      <c r="G213" s="14"/>
      <c r="H213" s="195">
        <v>-45</v>
      </c>
      <c r="I213" s="196"/>
      <c r="J213" s="14"/>
      <c r="K213" s="14"/>
      <c r="L213" s="192"/>
      <c r="M213" s="197"/>
      <c r="N213" s="198"/>
      <c r="O213" s="198"/>
      <c r="P213" s="198"/>
      <c r="Q213" s="198"/>
      <c r="R213" s="198"/>
      <c r="S213" s="198"/>
      <c r="T213" s="19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3" t="s">
        <v>157</v>
      </c>
      <c r="AU213" s="193" t="s">
        <v>153</v>
      </c>
      <c r="AV213" s="14" t="s">
        <v>153</v>
      </c>
      <c r="AW213" s="14" t="s">
        <v>33</v>
      </c>
      <c r="AX213" s="14" t="s">
        <v>71</v>
      </c>
      <c r="AY213" s="193" t="s">
        <v>144</v>
      </c>
    </row>
    <row r="214" s="14" customFormat="1">
      <c r="A214" s="14"/>
      <c r="B214" s="192"/>
      <c r="C214" s="14"/>
      <c r="D214" s="185" t="s">
        <v>157</v>
      </c>
      <c r="E214" s="193" t="s">
        <v>3</v>
      </c>
      <c r="F214" s="194" t="s">
        <v>173</v>
      </c>
      <c r="G214" s="14"/>
      <c r="H214" s="195">
        <v>-5.4000000000000004</v>
      </c>
      <c r="I214" s="196"/>
      <c r="J214" s="14"/>
      <c r="K214" s="14"/>
      <c r="L214" s="192"/>
      <c r="M214" s="197"/>
      <c r="N214" s="198"/>
      <c r="O214" s="198"/>
      <c r="P214" s="198"/>
      <c r="Q214" s="198"/>
      <c r="R214" s="198"/>
      <c r="S214" s="198"/>
      <c r="T214" s="19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3" t="s">
        <v>157</v>
      </c>
      <c r="AU214" s="193" t="s">
        <v>153</v>
      </c>
      <c r="AV214" s="14" t="s">
        <v>153</v>
      </c>
      <c r="AW214" s="14" t="s">
        <v>33</v>
      </c>
      <c r="AX214" s="14" t="s">
        <v>71</v>
      </c>
      <c r="AY214" s="193" t="s">
        <v>144</v>
      </c>
    </row>
    <row r="215" s="14" customFormat="1">
      <c r="A215" s="14"/>
      <c r="B215" s="192"/>
      <c r="C215" s="14"/>
      <c r="D215" s="185" t="s">
        <v>157</v>
      </c>
      <c r="E215" s="193" t="s">
        <v>3</v>
      </c>
      <c r="F215" s="194" t="s">
        <v>174</v>
      </c>
      <c r="G215" s="14"/>
      <c r="H215" s="195">
        <v>-1.76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157</v>
      </c>
      <c r="AU215" s="193" t="s">
        <v>153</v>
      </c>
      <c r="AV215" s="14" t="s">
        <v>153</v>
      </c>
      <c r="AW215" s="14" t="s">
        <v>33</v>
      </c>
      <c r="AX215" s="14" t="s">
        <v>71</v>
      </c>
      <c r="AY215" s="193" t="s">
        <v>144</v>
      </c>
    </row>
    <row r="216" s="14" customFormat="1">
      <c r="A216" s="14"/>
      <c r="B216" s="192"/>
      <c r="C216" s="14"/>
      <c r="D216" s="185" t="s">
        <v>157</v>
      </c>
      <c r="E216" s="193" t="s">
        <v>3</v>
      </c>
      <c r="F216" s="194" t="s">
        <v>175</v>
      </c>
      <c r="G216" s="14"/>
      <c r="H216" s="195">
        <v>-0.64000000000000001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157</v>
      </c>
      <c r="AU216" s="193" t="s">
        <v>153</v>
      </c>
      <c r="AV216" s="14" t="s">
        <v>153</v>
      </c>
      <c r="AW216" s="14" t="s">
        <v>33</v>
      </c>
      <c r="AX216" s="14" t="s">
        <v>71</v>
      </c>
      <c r="AY216" s="193" t="s">
        <v>144</v>
      </c>
    </row>
    <row r="217" s="13" customFormat="1">
      <c r="A217" s="13"/>
      <c r="B217" s="184"/>
      <c r="C217" s="13"/>
      <c r="D217" s="185" t="s">
        <v>157</v>
      </c>
      <c r="E217" s="186" t="s">
        <v>3</v>
      </c>
      <c r="F217" s="187" t="s">
        <v>176</v>
      </c>
      <c r="G217" s="13"/>
      <c r="H217" s="186" t="s">
        <v>3</v>
      </c>
      <c r="I217" s="188"/>
      <c r="J217" s="13"/>
      <c r="K217" s="13"/>
      <c r="L217" s="184"/>
      <c r="M217" s="189"/>
      <c r="N217" s="190"/>
      <c r="O217" s="190"/>
      <c r="P217" s="190"/>
      <c r="Q217" s="190"/>
      <c r="R217" s="190"/>
      <c r="S217" s="190"/>
      <c r="T217" s="19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157</v>
      </c>
      <c r="AU217" s="186" t="s">
        <v>153</v>
      </c>
      <c r="AV217" s="13" t="s">
        <v>79</v>
      </c>
      <c r="AW217" s="13" t="s">
        <v>33</v>
      </c>
      <c r="AX217" s="13" t="s">
        <v>71</v>
      </c>
      <c r="AY217" s="186" t="s">
        <v>144</v>
      </c>
    </row>
    <row r="218" s="14" customFormat="1">
      <c r="A218" s="14"/>
      <c r="B218" s="192"/>
      <c r="C218" s="14"/>
      <c r="D218" s="185" t="s">
        <v>157</v>
      </c>
      <c r="E218" s="193" t="s">
        <v>3</v>
      </c>
      <c r="F218" s="194" t="s">
        <v>177</v>
      </c>
      <c r="G218" s="14"/>
      <c r="H218" s="195">
        <v>36.75</v>
      </c>
      <c r="I218" s="196"/>
      <c r="J218" s="14"/>
      <c r="K218" s="14"/>
      <c r="L218" s="192"/>
      <c r="M218" s="197"/>
      <c r="N218" s="198"/>
      <c r="O218" s="198"/>
      <c r="P218" s="198"/>
      <c r="Q218" s="198"/>
      <c r="R218" s="198"/>
      <c r="S218" s="198"/>
      <c r="T218" s="19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3" t="s">
        <v>157</v>
      </c>
      <c r="AU218" s="193" t="s">
        <v>153</v>
      </c>
      <c r="AV218" s="14" t="s">
        <v>153</v>
      </c>
      <c r="AW218" s="14" t="s">
        <v>33</v>
      </c>
      <c r="AX218" s="14" t="s">
        <v>71</v>
      </c>
      <c r="AY218" s="193" t="s">
        <v>144</v>
      </c>
    </row>
    <row r="219" s="14" customFormat="1">
      <c r="A219" s="14"/>
      <c r="B219" s="192"/>
      <c r="C219" s="14"/>
      <c r="D219" s="185" t="s">
        <v>157</v>
      </c>
      <c r="E219" s="193" t="s">
        <v>3</v>
      </c>
      <c r="F219" s="194" t="s">
        <v>178</v>
      </c>
      <c r="G219" s="14"/>
      <c r="H219" s="195">
        <v>3.3599999999999999</v>
      </c>
      <c r="I219" s="196"/>
      <c r="J219" s="14"/>
      <c r="K219" s="14"/>
      <c r="L219" s="192"/>
      <c r="M219" s="197"/>
      <c r="N219" s="198"/>
      <c r="O219" s="198"/>
      <c r="P219" s="198"/>
      <c r="Q219" s="198"/>
      <c r="R219" s="198"/>
      <c r="S219" s="198"/>
      <c r="T219" s="19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3" t="s">
        <v>157</v>
      </c>
      <c r="AU219" s="193" t="s">
        <v>153</v>
      </c>
      <c r="AV219" s="14" t="s">
        <v>153</v>
      </c>
      <c r="AW219" s="14" t="s">
        <v>33</v>
      </c>
      <c r="AX219" s="14" t="s">
        <v>71</v>
      </c>
      <c r="AY219" s="193" t="s">
        <v>144</v>
      </c>
    </row>
    <row r="220" s="14" customFormat="1">
      <c r="A220" s="14"/>
      <c r="B220" s="192"/>
      <c r="C220" s="14"/>
      <c r="D220" s="185" t="s">
        <v>157</v>
      </c>
      <c r="E220" s="193" t="s">
        <v>3</v>
      </c>
      <c r="F220" s="194" t="s">
        <v>179</v>
      </c>
      <c r="G220" s="14"/>
      <c r="H220" s="195">
        <v>3.0099999999999998</v>
      </c>
      <c r="I220" s="196"/>
      <c r="J220" s="14"/>
      <c r="K220" s="14"/>
      <c r="L220" s="192"/>
      <c r="M220" s="197"/>
      <c r="N220" s="198"/>
      <c r="O220" s="198"/>
      <c r="P220" s="198"/>
      <c r="Q220" s="198"/>
      <c r="R220" s="198"/>
      <c r="S220" s="198"/>
      <c r="T220" s="19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3" t="s">
        <v>157</v>
      </c>
      <c r="AU220" s="193" t="s">
        <v>153</v>
      </c>
      <c r="AV220" s="14" t="s">
        <v>153</v>
      </c>
      <c r="AW220" s="14" t="s">
        <v>33</v>
      </c>
      <c r="AX220" s="14" t="s">
        <v>71</v>
      </c>
      <c r="AY220" s="193" t="s">
        <v>144</v>
      </c>
    </row>
    <row r="221" s="14" customFormat="1">
      <c r="A221" s="14"/>
      <c r="B221" s="192"/>
      <c r="C221" s="14"/>
      <c r="D221" s="185" t="s">
        <v>157</v>
      </c>
      <c r="E221" s="193" t="s">
        <v>3</v>
      </c>
      <c r="F221" s="194" t="s">
        <v>180</v>
      </c>
      <c r="G221" s="14"/>
      <c r="H221" s="195">
        <v>1.3999999999999999</v>
      </c>
      <c r="I221" s="196"/>
      <c r="J221" s="14"/>
      <c r="K221" s="14"/>
      <c r="L221" s="192"/>
      <c r="M221" s="197"/>
      <c r="N221" s="198"/>
      <c r="O221" s="198"/>
      <c r="P221" s="198"/>
      <c r="Q221" s="198"/>
      <c r="R221" s="198"/>
      <c r="S221" s="198"/>
      <c r="T221" s="19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3" t="s">
        <v>157</v>
      </c>
      <c r="AU221" s="193" t="s">
        <v>153</v>
      </c>
      <c r="AV221" s="14" t="s">
        <v>153</v>
      </c>
      <c r="AW221" s="14" t="s">
        <v>33</v>
      </c>
      <c r="AX221" s="14" t="s">
        <v>71</v>
      </c>
      <c r="AY221" s="193" t="s">
        <v>144</v>
      </c>
    </row>
    <row r="222" s="13" customFormat="1">
      <c r="A222" s="13"/>
      <c r="B222" s="184"/>
      <c r="C222" s="13"/>
      <c r="D222" s="185" t="s">
        <v>157</v>
      </c>
      <c r="E222" s="186" t="s">
        <v>3</v>
      </c>
      <c r="F222" s="187" t="s">
        <v>262</v>
      </c>
      <c r="G222" s="13"/>
      <c r="H222" s="186" t="s">
        <v>3</v>
      </c>
      <c r="I222" s="188"/>
      <c r="J222" s="13"/>
      <c r="K222" s="13"/>
      <c r="L222" s="184"/>
      <c r="M222" s="189"/>
      <c r="N222" s="190"/>
      <c r="O222" s="190"/>
      <c r="P222" s="190"/>
      <c r="Q222" s="190"/>
      <c r="R222" s="190"/>
      <c r="S222" s="190"/>
      <c r="T222" s="19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157</v>
      </c>
      <c r="AU222" s="186" t="s">
        <v>153</v>
      </c>
      <c r="AV222" s="13" t="s">
        <v>79</v>
      </c>
      <c r="AW222" s="13" t="s">
        <v>33</v>
      </c>
      <c r="AX222" s="13" t="s">
        <v>71</v>
      </c>
      <c r="AY222" s="186" t="s">
        <v>144</v>
      </c>
    </row>
    <row r="223" s="14" customFormat="1">
      <c r="A223" s="14"/>
      <c r="B223" s="192"/>
      <c r="C223" s="14"/>
      <c r="D223" s="185" t="s">
        <v>157</v>
      </c>
      <c r="E223" s="193" t="s">
        <v>3</v>
      </c>
      <c r="F223" s="194" t="s">
        <v>263</v>
      </c>
      <c r="G223" s="14"/>
      <c r="H223" s="195">
        <v>5.04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157</v>
      </c>
      <c r="AU223" s="193" t="s">
        <v>153</v>
      </c>
      <c r="AV223" s="14" t="s">
        <v>153</v>
      </c>
      <c r="AW223" s="14" t="s">
        <v>33</v>
      </c>
      <c r="AX223" s="14" t="s">
        <v>71</v>
      </c>
      <c r="AY223" s="193" t="s">
        <v>144</v>
      </c>
    </row>
    <row r="224" s="14" customFormat="1">
      <c r="A224" s="14"/>
      <c r="B224" s="192"/>
      <c r="C224" s="14"/>
      <c r="D224" s="185" t="s">
        <v>157</v>
      </c>
      <c r="E224" s="193" t="s">
        <v>3</v>
      </c>
      <c r="F224" s="194" t="s">
        <v>264</v>
      </c>
      <c r="G224" s="14"/>
      <c r="H224" s="195">
        <v>2.52</v>
      </c>
      <c r="I224" s="196"/>
      <c r="J224" s="14"/>
      <c r="K224" s="14"/>
      <c r="L224" s="192"/>
      <c r="M224" s="197"/>
      <c r="N224" s="198"/>
      <c r="O224" s="198"/>
      <c r="P224" s="198"/>
      <c r="Q224" s="198"/>
      <c r="R224" s="198"/>
      <c r="S224" s="198"/>
      <c r="T224" s="19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3" t="s">
        <v>157</v>
      </c>
      <c r="AU224" s="193" t="s">
        <v>153</v>
      </c>
      <c r="AV224" s="14" t="s">
        <v>153</v>
      </c>
      <c r="AW224" s="14" t="s">
        <v>33</v>
      </c>
      <c r="AX224" s="14" t="s">
        <v>71</v>
      </c>
      <c r="AY224" s="193" t="s">
        <v>144</v>
      </c>
    </row>
    <row r="225" s="14" customFormat="1">
      <c r="A225" s="14"/>
      <c r="B225" s="192"/>
      <c r="C225" s="14"/>
      <c r="D225" s="185" t="s">
        <v>157</v>
      </c>
      <c r="E225" s="193" t="s">
        <v>3</v>
      </c>
      <c r="F225" s="194" t="s">
        <v>265</v>
      </c>
      <c r="G225" s="14"/>
      <c r="H225" s="195">
        <v>0.77000000000000002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157</v>
      </c>
      <c r="AU225" s="193" t="s">
        <v>153</v>
      </c>
      <c r="AV225" s="14" t="s">
        <v>153</v>
      </c>
      <c r="AW225" s="14" t="s">
        <v>33</v>
      </c>
      <c r="AX225" s="14" t="s">
        <v>71</v>
      </c>
      <c r="AY225" s="193" t="s">
        <v>144</v>
      </c>
    </row>
    <row r="226" s="14" customFormat="1">
      <c r="A226" s="14"/>
      <c r="B226" s="192"/>
      <c r="C226" s="14"/>
      <c r="D226" s="185" t="s">
        <v>157</v>
      </c>
      <c r="E226" s="193" t="s">
        <v>3</v>
      </c>
      <c r="F226" s="194" t="s">
        <v>266</v>
      </c>
      <c r="G226" s="14"/>
      <c r="H226" s="195">
        <v>0.28000000000000003</v>
      </c>
      <c r="I226" s="196"/>
      <c r="J226" s="14"/>
      <c r="K226" s="14"/>
      <c r="L226" s="192"/>
      <c r="M226" s="197"/>
      <c r="N226" s="198"/>
      <c r="O226" s="198"/>
      <c r="P226" s="198"/>
      <c r="Q226" s="198"/>
      <c r="R226" s="198"/>
      <c r="S226" s="198"/>
      <c r="T226" s="19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3" t="s">
        <v>157</v>
      </c>
      <c r="AU226" s="193" t="s">
        <v>153</v>
      </c>
      <c r="AV226" s="14" t="s">
        <v>153</v>
      </c>
      <c r="AW226" s="14" t="s">
        <v>33</v>
      </c>
      <c r="AX226" s="14" t="s">
        <v>71</v>
      </c>
      <c r="AY226" s="193" t="s">
        <v>144</v>
      </c>
    </row>
    <row r="227" s="13" customFormat="1">
      <c r="A227" s="13"/>
      <c r="B227" s="184"/>
      <c r="C227" s="13"/>
      <c r="D227" s="185" t="s">
        <v>157</v>
      </c>
      <c r="E227" s="186" t="s">
        <v>3</v>
      </c>
      <c r="F227" s="187" t="s">
        <v>267</v>
      </c>
      <c r="G227" s="13"/>
      <c r="H227" s="186" t="s">
        <v>3</v>
      </c>
      <c r="I227" s="188"/>
      <c r="J227" s="13"/>
      <c r="K227" s="13"/>
      <c r="L227" s="184"/>
      <c r="M227" s="189"/>
      <c r="N227" s="190"/>
      <c r="O227" s="190"/>
      <c r="P227" s="190"/>
      <c r="Q227" s="190"/>
      <c r="R227" s="190"/>
      <c r="S227" s="190"/>
      <c r="T227" s="19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157</v>
      </c>
      <c r="AU227" s="186" t="s">
        <v>153</v>
      </c>
      <c r="AV227" s="13" t="s">
        <v>79</v>
      </c>
      <c r="AW227" s="13" t="s">
        <v>33</v>
      </c>
      <c r="AX227" s="13" t="s">
        <v>71</v>
      </c>
      <c r="AY227" s="186" t="s">
        <v>144</v>
      </c>
    </row>
    <row r="228" s="14" customFormat="1">
      <c r="A228" s="14"/>
      <c r="B228" s="192"/>
      <c r="C228" s="14"/>
      <c r="D228" s="185" t="s">
        <v>157</v>
      </c>
      <c r="E228" s="193" t="s">
        <v>3</v>
      </c>
      <c r="F228" s="194" t="s">
        <v>268</v>
      </c>
      <c r="G228" s="14"/>
      <c r="H228" s="195">
        <v>5.04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157</v>
      </c>
      <c r="AU228" s="193" t="s">
        <v>153</v>
      </c>
      <c r="AV228" s="14" t="s">
        <v>153</v>
      </c>
      <c r="AW228" s="14" t="s">
        <v>33</v>
      </c>
      <c r="AX228" s="14" t="s">
        <v>71</v>
      </c>
      <c r="AY228" s="193" t="s">
        <v>144</v>
      </c>
    </row>
    <row r="229" s="14" customFormat="1">
      <c r="A229" s="14"/>
      <c r="B229" s="192"/>
      <c r="C229" s="14"/>
      <c r="D229" s="185" t="s">
        <v>157</v>
      </c>
      <c r="E229" s="193" t="s">
        <v>3</v>
      </c>
      <c r="F229" s="194" t="s">
        <v>269</v>
      </c>
      <c r="G229" s="14"/>
      <c r="H229" s="195">
        <v>4.8600000000000003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157</v>
      </c>
      <c r="AU229" s="193" t="s">
        <v>153</v>
      </c>
      <c r="AV229" s="14" t="s">
        <v>153</v>
      </c>
      <c r="AW229" s="14" t="s">
        <v>33</v>
      </c>
      <c r="AX229" s="14" t="s">
        <v>71</v>
      </c>
      <c r="AY229" s="193" t="s">
        <v>144</v>
      </c>
    </row>
    <row r="230" s="13" customFormat="1">
      <c r="A230" s="13"/>
      <c r="B230" s="184"/>
      <c r="C230" s="13"/>
      <c r="D230" s="185" t="s">
        <v>157</v>
      </c>
      <c r="E230" s="186" t="s">
        <v>3</v>
      </c>
      <c r="F230" s="187" t="s">
        <v>192</v>
      </c>
      <c r="G230" s="13"/>
      <c r="H230" s="186" t="s">
        <v>3</v>
      </c>
      <c r="I230" s="188"/>
      <c r="J230" s="13"/>
      <c r="K230" s="13"/>
      <c r="L230" s="184"/>
      <c r="M230" s="189"/>
      <c r="N230" s="190"/>
      <c r="O230" s="190"/>
      <c r="P230" s="190"/>
      <c r="Q230" s="190"/>
      <c r="R230" s="190"/>
      <c r="S230" s="190"/>
      <c r="T230" s="19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6" t="s">
        <v>157</v>
      </c>
      <c r="AU230" s="186" t="s">
        <v>153</v>
      </c>
      <c r="AV230" s="13" t="s">
        <v>79</v>
      </c>
      <c r="AW230" s="13" t="s">
        <v>33</v>
      </c>
      <c r="AX230" s="13" t="s">
        <v>71</v>
      </c>
      <c r="AY230" s="186" t="s">
        <v>144</v>
      </c>
    </row>
    <row r="231" s="14" customFormat="1">
      <c r="A231" s="14"/>
      <c r="B231" s="192"/>
      <c r="C231" s="14"/>
      <c r="D231" s="185" t="s">
        <v>157</v>
      </c>
      <c r="E231" s="193" t="s">
        <v>3</v>
      </c>
      <c r="F231" s="194" t="s">
        <v>270</v>
      </c>
      <c r="G231" s="14"/>
      <c r="H231" s="195">
        <v>1.44</v>
      </c>
      <c r="I231" s="196"/>
      <c r="J231" s="14"/>
      <c r="K231" s="14"/>
      <c r="L231" s="192"/>
      <c r="M231" s="197"/>
      <c r="N231" s="198"/>
      <c r="O231" s="198"/>
      <c r="P231" s="198"/>
      <c r="Q231" s="198"/>
      <c r="R231" s="198"/>
      <c r="S231" s="198"/>
      <c r="T231" s="19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3" t="s">
        <v>157</v>
      </c>
      <c r="AU231" s="193" t="s">
        <v>153</v>
      </c>
      <c r="AV231" s="14" t="s">
        <v>153</v>
      </c>
      <c r="AW231" s="14" t="s">
        <v>33</v>
      </c>
      <c r="AX231" s="14" t="s">
        <v>71</v>
      </c>
      <c r="AY231" s="193" t="s">
        <v>144</v>
      </c>
    </row>
    <row r="232" s="15" customFormat="1">
      <c r="A232" s="15"/>
      <c r="B232" s="201"/>
      <c r="C232" s="15"/>
      <c r="D232" s="185" t="s">
        <v>157</v>
      </c>
      <c r="E232" s="202" t="s">
        <v>3</v>
      </c>
      <c r="F232" s="203" t="s">
        <v>181</v>
      </c>
      <c r="G232" s="15"/>
      <c r="H232" s="204">
        <v>418.67000000000002</v>
      </c>
      <c r="I232" s="205"/>
      <c r="J232" s="15"/>
      <c r="K232" s="15"/>
      <c r="L232" s="201"/>
      <c r="M232" s="206"/>
      <c r="N232" s="207"/>
      <c r="O232" s="207"/>
      <c r="P232" s="207"/>
      <c r="Q232" s="207"/>
      <c r="R232" s="207"/>
      <c r="S232" s="207"/>
      <c r="T232" s="20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2" t="s">
        <v>157</v>
      </c>
      <c r="AU232" s="202" t="s">
        <v>153</v>
      </c>
      <c r="AV232" s="15" t="s">
        <v>152</v>
      </c>
      <c r="AW232" s="15" t="s">
        <v>33</v>
      </c>
      <c r="AX232" s="15" t="s">
        <v>79</v>
      </c>
      <c r="AY232" s="202" t="s">
        <v>144</v>
      </c>
    </row>
    <row r="233" s="2" customFormat="1" ht="24.15" customHeight="1">
      <c r="A233" s="39"/>
      <c r="B233" s="165"/>
      <c r="C233" s="166" t="s">
        <v>271</v>
      </c>
      <c r="D233" s="166" t="s">
        <v>147</v>
      </c>
      <c r="E233" s="167" t="s">
        <v>272</v>
      </c>
      <c r="F233" s="168" t="s">
        <v>273</v>
      </c>
      <c r="G233" s="169" t="s">
        <v>163</v>
      </c>
      <c r="H233" s="170">
        <v>350.18000000000001</v>
      </c>
      <c r="I233" s="171"/>
      <c r="J233" s="172">
        <f>ROUND(I233*H233,2)</f>
        <v>0</v>
      </c>
      <c r="K233" s="168" t="s">
        <v>151</v>
      </c>
      <c r="L233" s="40"/>
      <c r="M233" s="173" t="s">
        <v>3</v>
      </c>
      <c r="N233" s="174" t="s">
        <v>43</v>
      </c>
      <c r="O233" s="73"/>
      <c r="P233" s="175">
        <f>O233*H233</f>
        <v>0</v>
      </c>
      <c r="Q233" s="175">
        <v>0.0025000000000000001</v>
      </c>
      <c r="R233" s="175">
        <f>Q233*H233</f>
        <v>0.87545000000000006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152</v>
      </c>
      <c r="AT233" s="177" t="s">
        <v>147</v>
      </c>
      <c r="AU233" s="177" t="s">
        <v>153</v>
      </c>
      <c r="AY233" s="20" t="s">
        <v>144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153</v>
      </c>
      <c r="BK233" s="178">
        <f>ROUND(I233*H233,2)</f>
        <v>0</v>
      </c>
      <c r="BL233" s="20" t="s">
        <v>152</v>
      </c>
      <c r="BM233" s="177" t="s">
        <v>274</v>
      </c>
    </row>
    <row r="234" s="2" customFormat="1">
      <c r="A234" s="39"/>
      <c r="B234" s="40"/>
      <c r="C234" s="39"/>
      <c r="D234" s="179" t="s">
        <v>155</v>
      </c>
      <c r="E234" s="39"/>
      <c r="F234" s="180" t="s">
        <v>275</v>
      </c>
      <c r="G234" s="39"/>
      <c r="H234" s="39"/>
      <c r="I234" s="181"/>
      <c r="J234" s="39"/>
      <c r="K234" s="39"/>
      <c r="L234" s="40"/>
      <c r="M234" s="182"/>
      <c r="N234" s="183"/>
      <c r="O234" s="73"/>
      <c r="P234" s="73"/>
      <c r="Q234" s="73"/>
      <c r="R234" s="73"/>
      <c r="S234" s="73"/>
      <c r="T234" s="7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0" t="s">
        <v>155</v>
      </c>
      <c r="AU234" s="20" t="s">
        <v>153</v>
      </c>
    </row>
    <row r="235" s="13" customFormat="1">
      <c r="A235" s="13"/>
      <c r="B235" s="184"/>
      <c r="C235" s="13"/>
      <c r="D235" s="185" t="s">
        <v>157</v>
      </c>
      <c r="E235" s="186" t="s">
        <v>3</v>
      </c>
      <c r="F235" s="187" t="s">
        <v>254</v>
      </c>
      <c r="G235" s="13"/>
      <c r="H235" s="186" t="s">
        <v>3</v>
      </c>
      <c r="I235" s="188"/>
      <c r="J235" s="13"/>
      <c r="K235" s="13"/>
      <c r="L235" s="184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157</v>
      </c>
      <c r="AU235" s="186" t="s">
        <v>153</v>
      </c>
      <c r="AV235" s="13" t="s">
        <v>79</v>
      </c>
      <c r="AW235" s="13" t="s">
        <v>33</v>
      </c>
      <c r="AX235" s="13" t="s">
        <v>71</v>
      </c>
      <c r="AY235" s="186" t="s">
        <v>144</v>
      </c>
    </row>
    <row r="236" s="14" customFormat="1">
      <c r="A236" s="14"/>
      <c r="B236" s="192"/>
      <c r="C236" s="14"/>
      <c r="D236" s="185" t="s">
        <v>157</v>
      </c>
      <c r="E236" s="193" t="s">
        <v>3</v>
      </c>
      <c r="F236" s="194" t="s">
        <v>255</v>
      </c>
      <c r="G236" s="14"/>
      <c r="H236" s="195">
        <v>9.4499999999999993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157</v>
      </c>
      <c r="AU236" s="193" t="s">
        <v>153</v>
      </c>
      <c r="AV236" s="14" t="s">
        <v>153</v>
      </c>
      <c r="AW236" s="14" t="s">
        <v>33</v>
      </c>
      <c r="AX236" s="14" t="s">
        <v>71</v>
      </c>
      <c r="AY236" s="193" t="s">
        <v>144</v>
      </c>
    </row>
    <row r="237" s="13" customFormat="1">
      <c r="A237" s="13"/>
      <c r="B237" s="184"/>
      <c r="C237" s="13"/>
      <c r="D237" s="185" t="s">
        <v>157</v>
      </c>
      <c r="E237" s="186" t="s">
        <v>3</v>
      </c>
      <c r="F237" s="187" t="s">
        <v>256</v>
      </c>
      <c r="G237" s="13"/>
      <c r="H237" s="186" t="s">
        <v>3</v>
      </c>
      <c r="I237" s="188"/>
      <c r="J237" s="13"/>
      <c r="K237" s="13"/>
      <c r="L237" s="184"/>
      <c r="M237" s="189"/>
      <c r="N237" s="190"/>
      <c r="O237" s="190"/>
      <c r="P237" s="190"/>
      <c r="Q237" s="190"/>
      <c r="R237" s="190"/>
      <c r="S237" s="190"/>
      <c r="T237" s="19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157</v>
      </c>
      <c r="AU237" s="186" t="s">
        <v>153</v>
      </c>
      <c r="AV237" s="13" t="s">
        <v>79</v>
      </c>
      <c r="AW237" s="13" t="s">
        <v>33</v>
      </c>
      <c r="AX237" s="13" t="s">
        <v>71</v>
      </c>
      <c r="AY237" s="186" t="s">
        <v>144</v>
      </c>
    </row>
    <row r="238" s="13" customFormat="1">
      <c r="A238" s="13"/>
      <c r="B238" s="184"/>
      <c r="C238" s="13"/>
      <c r="D238" s="185" t="s">
        <v>157</v>
      </c>
      <c r="E238" s="186" t="s">
        <v>3</v>
      </c>
      <c r="F238" s="187" t="s">
        <v>167</v>
      </c>
      <c r="G238" s="13"/>
      <c r="H238" s="186" t="s">
        <v>3</v>
      </c>
      <c r="I238" s="188"/>
      <c r="J238" s="13"/>
      <c r="K238" s="13"/>
      <c r="L238" s="184"/>
      <c r="M238" s="189"/>
      <c r="N238" s="190"/>
      <c r="O238" s="190"/>
      <c r="P238" s="190"/>
      <c r="Q238" s="190"/>
      <c r="R238" s="190"/>
      <c r="S238" s="190"/>
      <c r="T238" s="19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157</v>
      </c>
      <c r="AU238" s="186" t="s">
        <v>153</v>
      </c>
      <c r="AV238" s="13" t="s">
        <v>79</v>
      </c>
      <c r="AW238" s="13" t="s">
        <v>33</v>
      </c>
      <c r="AX238" s="13" t="s">
        <v>71</v>
      </c>
      <c r="AY238" s="186" t="s">
        <v>144</v>
      </c>
    </row>
    <row r="239" s="14" customFormat="1">
      <c r="A239" s="14"/>
      <c r="B239" s="192"/>
      <c r="C239" s="14"/>
      <c r="D239" s="185" t="s">
        <v>157</v>
      </c>
      <c r="E239" s="193" t="s">
        <v>3</v>
      </c>
      <c r="F239" s="194" t="s">
        <v>257</v>
      </c>
      <c r="G239" s="14"/>
      <c r="H239" s="195">
        <v>21.399999999999999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157</v>
      </c>
      <c r="AU239" s="193" t="s">
        <v>153</v>
      </c>
      <c r="AV239" s="14" t="s">
        <v>153</v>
      </c>
      <c r="AW239" s="14" t="s">
        <v>33</v>
      </c>
      <c r="AX239" s="14" t="s">
        <v>71</v>
      </c>
      <c r="AY239" s="193" t="s">
        <v>144</v>
      </c>
    </row>
    <row r="240" s="14" customFormat="1">
      <c r="A240" s="14"/>
      <c r="B240" s="192"/>
      <c r="C240" s="14"/>
      <c r="D240" s="185" t="s">
        <v>157</v>
      </c>
      <c r="E240" s="193" t="s">
        <v>3</v>
      </c>
      <c r="F240" s="194" t="s">
        <v>258</v>
      </c>
      <c r="G240" s="14"/>
      <c r="H240" s="195">
        <v>9</v>
      </c>
      <c r="I240" s="196"/>
      <c r="J240" s="14"/>
      <c r="K240" s="14"/>
      <c r="L240" s="192"/>
      <c r="M240" s="197"/>
      <c r="N240" s="198"/>
      <c r="O240" s="198"/>
      <c r="P240" s="198"/>
      <c r="Q240" s="198"/>
      <c r="R240" s="198"/>
      <c r="S240" s="198"/>
      <c r="T240" s="19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3" t="s">
        <v>157</v>
      </c>
      <c r="AU240" s="193" t="s">
        <v>153</v>
      </c>
      <c r="AV240" s="14" t="s">
        <v>153</v>
      </c>
      <c r="AW240" s="14" t="s">
        <v>33</v>
      </c>
      <c r="AX240" s="14" t="s">
        <v>71</v>
      </c>
      <c r="AY240" s="193" t="s">
        <v>144</v>
      </c>
    </row>
    <row r="241" s="13" customFormat="1">
      <c r="A241" s="13"/>
      <c r="B241" s="184"/>
      <c r="C241" s="13"/>
      <c r="D241" s="185" t="s">
        <v>157</v>
      </c>
      <c r="E241" s="186" t="s">
        <v>3</v>
      </c>
      <c r="F241" s="187" t="s">
        <v>169</v>
      </c>
      <c r="G241" s="13"/>
      <c r="H241" s="186" t="s">
        <v>3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157</v>
      </c>
      <c r="AU241" s="186" t="s">
        <v>153</v>
      </c>
      <c r="AV241" s="13" t="s">
        <v>79</v>
      </c>
      <c r="AW241" s="13" t="s">
        <v>33</v>
      </c>
      <c r="AX241" s="13" t="s">
        <v>71</v>
      </c>
      <c r="AY241" s="186" t="s">
        <v>144</v>
      </c>
    </row>
    <row r="242" s="14" customFormat="1">
      <c r="A242" s="14"/>
      <c r="B242" s="192"/>
      <c r="C242" s="14"/>
      <c r="D242" s="185" t="s">
        <v>157</v>
      </c>
      <c r="E242" s="193" t="s">
        <v>3</v>
      </c>
      <c r="F242" s="194" t="s">
        <v>259</v>
      </c>
      <c r="G242" s="14"/>
      <c r="H242" s="195">
        <v>19.5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157</v>
      </c>
      <c r="AU242" s="193" t="s">
        <v>153</v>
      </c>
      <c r="AV242" s="14" t="s">
        <v>153</v>
      </c>
      <c r="AW242" s="14" t="s">
        <v>33</v>
      </c>
      <c r="AX242" s="14" t="s">
        <v>71</v>
      </c>
      <c r="AY242" s="193" t="s">
        <v>144</v>
      </c>
    </row>
    <row r="243" s="13" customFormat="1">
      <c r="A243" s="13"/>
      <c r="B243" s="184"/>
      <c r="C243" s="13"/>
      <c r="D243" s="185" t="s">
        <v>157</v>
      </c>
      <c r="E243" s="186" t="s">
        <v>3</v>
      </c>
      <c r="F243" s="187" t="s">
        <v>167</v>
      </c>
      <c r="G243" s="13"/>
      <c r="H243" s="186" t="s">
        <v>3</v>
      </c>
      <c r="I243" s="188"/>
      <c r="J243" s="13"/>
      <c r="K243" s="13"/>
      <c r="L243" s="184"/>
      <c r="M243" s="189"/>
      <c r="N243" s="190"/>
      <c r="O243" s="190"/>
      <c r="P243" s="190"/>
      <c r="Q243" s="190"/>
      <c r="R243" s="190"/>
      <c r="S243" s="190"/>
      <c r="T243" s="19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157</v>
      </c>
      <c r="AU243" s="186" t="s">
        <v>153</v>
      </c>
      <c r="AV243" s="13" t="s">
        <v>79</v>
      </c>
      <c r="AW243" s="13" t="s">
        <v>33</v>
      </c>
      <c r="AX243" s="13" t="s">
        <v>71</v>
      </c>
      <c r="AY243" s="186" t="s">
        <v>144</v>
      </c>
    </row>
    <row r="244" s="14" customFormat="1">
      <c r="A244" s="14"/>
      <c r="B244" s="192"/>
      <c r="C244" s="14"/>
      <c r="D244" s="185" t="s">
        <v>157</v>
      </c>
      <c r="E244" s="193" t="s">
        <v>3</v>
      </c>
      <c r="F244" s="194" t="s">
        <v>168</v>
      </c>
      <c r="G244" s="14"/>
      <c r="H244" s="195">
        <v>149.80000000000001</v>
      </c>
      <c r="I244" s="196"/>
      <c r="J244" s="14"/>
      <c r="K244" s="14"/>
      <c r="L244" s="192"/>
      <c r="M244" s="197"/>
      <c r="N244" s="198"/>
      <c r="O244" s="198"/>
      <c r="P244" s="198"/>
      <c r="Q244" s="198"/>
      <c r="R244" s="198"/>
      <c r="S244" s="198"/>
      <c r="T244" s="19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3" t="s">
        <v>157</v>
      </c>
      <c r="AU244" s="193" t="s">
        <v>153</v>
      </c>
      <c r="AV244" s="14" t="s">
        <v>153</v>
      </c>
      <c r="AW244" s="14" t="s">
        <v>33</v>
      </c>
      <c r="AX244" s="14" t="s">
        <v>71</v>
      </c>
      <c r="AY244" s="193" t="s">
        <v>144</v>
      </c>
    </row>
    <row r="245" s="13" customFormat="1">
      <c r="A245" s="13"/>
      <c r="B245" s="184"/>
      <c r="C245" s="13"/>
      <c r="D245" s="185" t="s">
        <v>157</v>
      </c>
      <c r="E245" s="186" t="s">
        <v>3</v>
      </c>
      <c r="F245" s="187" t="s">
        <v>169</v>
      </c>
      <c r="G245" s="13"/>
      <c r="H245" s="186" t="s">
        <v>3</v>
      </c>
      <c r="I245" s="188"/>
      <c r="J245" s="13"/>
      <c r="K245" s="13"/>
      <c r="L245" s="184"/>
      <c r="M245" s="189"/>
      <c r="N245" s="190"/>
      <c r="O245" s="190"/>
      <c r="P245" s="190"/>
      <c r="Q245" s="190"/>
      <c r="R245" s="190"/>
      <c r="S245" s="190"/>
      <c r="T245" s="19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157</v>
      </c>
      <c r="AU245" s="186" t="s">
        <v>153</v>
      </c>
      <c r="AV245" s="13" t="s">
        <v>79</v>
      </c>
      <c r="AW245" s="13" t="s">
        <v>33</v>
      </c>
      <c r="AX245" s="13" t="s">
        <v>71</v>
      </c>
      <c r="AY245" s="186" t="s">
        <v>144</v>
      </c>
    </row>
    <row r="246" s="14" customFormat="1">
      <c r="A246" s="14"/>
      <c r="B246" s="192"/>
      <c r="C246" s="14"/>
      <c r="D246" s="185" t="s">
        <v>157</v>
      </c>
      <c r="E246" s="193" t="s">
        <v>3</v>
      </c>
      <c r="F246" s="194" t="s">
        <v>170</v>
      </c>
      <c r="G246" s="14"/>
      <c r="H246" s="195">
        <v>136.5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157</v>
      </c>
      <c r="AU246" s="193" t="s">
        <v>153</v>
      </c>
      <c r="AV246" s="14" t="s">
        <v>153</v>
      </c>
      <c r="AW246" s="14" t="s">
        <v>33</v>
      </c>
      <c r="AX246" s="14" t="s">
        <v>71</v>
      </c>
      <c r="AY246" s="193" t="s">
        <v>144</v>
      </c>
    </row>
    <row r="247" s="13" customFormat="1">
      <c r="A247" s="13"/>
      <c r="B247" s="184"/>
      <c r="C247" s="13"/>
      <c r="D247" s="185" t="s">
        <v>157</v>
      </c>
      <c r="E247" s="186" t="s">
        <v>3</v>
      </c>
      <c r="F247" s="187" t="s">
        <v>171</v>
      </c>
      <c r="G247" s="13"/>
      <c r="H247" s="186" t="s">
        <v>3</v>
      </c>
      <c r="I247" s="188"/>
      <c r="J247" s="13"/>
      <c r="K247" s="13"/>
      <c r="L247" s="184"/>
      <c r="M247" s="189"/>
      <c r="N247" s="190"/>
      <c r="O247" s="190"/>
      <c r="P247" s="190"/>
      <c r="Q247" s="190"/>
      <c r="R247" s="190"/>
      <c r="S247" s="190"/>
      <c r="T247" s="19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157</v>
      </c>
      <c r="AU247" s="186" t="s">
        <v>153</v>
      </c>
      <c r="AV247" s="13" t="s">
        <v>79</v>
      </c>
      <c r="AW247" s="13" t="s">
        <v>33</v>
      </c>
      <c r="AX247" s="13" t="s">
        <v>71</v>
      </c>
      <c r="AY247" s="186" t="s">
        <v>144</v>
      </c>
    </row>
    <row r="248" s="14" customFormat="1">
      <c r="A248" s="14"/>
      <c r="B248" s="192"/>
      <c r="C248" s="14"/>
      <c r="D248" s="185" t="s">
        <v>157</v>
      </c>
      <c r="E248" s="193" t="s">
        <v>3</v>
      </c>
      <c r="F248" s="194" t="s">
        <v>172</v>
      </c>
      <c r="G248" s="14"/>
      <c r="H248" s="195">
        <v>-45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157</v>
      </c>
      <c r="AU248" s="193" t="s">
        <v>153</v>
      </c>
      <c r="AV248" s="14" t="s">
        <v>153</v>
      </c>
      <c r="AW248" s="14" t="s">
        <v>33</v>
      </c>
      <c r="AX248" s="14" t="s">
        <v>71</v>
      </c>
      <c r="AY248" s="193" t="s">
        <v>144</v>
      </c>
    </row>
    <row r="249" s="14" customFormat="1">
      <c r="A249" s="14"/>
      <c r="B249" s="192"/>
      <c r="C249" s="14"/>
      <c r="D249" s="185" t="s">
        <v>157</v>
      </c>
      <c r="E249" s="193" t="s">
        <v>3</v>
      </c>
      <c r="F249" s="194" t="s">
        <v>173</v>
      </c>
      <c r="G249" s="14"/>
      <c r="H249" s="195">
        <v>-5.4000000000000004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157</v>
      </c>
      <c r="AU249" s="193" t="s">
        <v>153</v>
      </c>
      <c r="AV249" s="14" t="s">
        <v>153</v>
      </c>
      <c r="AW249" s="14" t="s">
        <v>33</v>
      </c>
      <c r="AX249" s="14" t="s">
        <v>71</v>
      </c>
      <c r="AY249" s="193" t="s">
        <v>144</v>
      </c>
    </row>
    <row r="250" s="14" customFormat="1">
      <c r="A250" s="14"/>
      <c r="B250" s="192"/>
      <c r="C250" s="14"/>
      <c r="D250" s="185" t="s">
        <v>157</v>
      </c>
      <c r="E250" s="193" t="s">
        <v>3</v>
      </c>
      <c r="F250" s="194" t="s">
        <v>174</v>
      </c>
      <c r="G250" s="14"/>
      <c r="H250" s="195">
        <v>-1.76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157</v>
      </c>
      <c r="AU250" s="193" t="s">
        <v>153</v>
      </c>
      <c r="AV250" s="14" t="s">
        <v>153</v>
      </c>
      <c r="AW250" s="14" t="s">
        <v>33</v>
      </c>
      <c r="AX250" s="14" t="s">
        <v>71</v>
      </c>
      <c r="AY250" s="193" t="s">
        <v>144</v>
      </c>
    </row>
    <row r="251" s="14" customFormat="1">
      <c r="A251" s="14"/>
      <c r="B251" s="192"/>
      <c r="C251" s="14"/>
      <c r="D251" s="185" t="s">
        <v>157</v>
      </c>
      <c r="E251" s="193" t="s">
        <v>3</v>
      </c>
      <c r="F251" s="194" t="s">
        <v>175</v>
      </c>
      <c r="G251" s="14"/>
      <c r="H251" s="195">
        <v>-0.64000000000000001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157</v>
      </c>
      <c r="AU251" s="193" t="s">
        <v>153</v>
      </c>
      <c r="AV251" s="14" t="s">
        <v>153</v>
      </c>
      <c r="AW251" s="14" t="s">
        <v>33</v>
      </c>
      <c r="AX251" s="14" t="s">
        <v>71</v>
      </c>
      <c r="AY251" s="193" t="s">
        <v>144</v>
      </c>
    </row>
    <row r="252" s="13" customFormat="1">
      <c r="A252" s="13"/>
      <c r="B252" s="184"/>
      <c r="C252" s="13"/>
      <c r="D252" s="185" t="s">
        <v>157</v>
      </c>
      <c r="E252" s="186" t="s">
        <v>3</v>
      </c>
      <c r="F252" s="187" t="s">
        <v>176</v>
      </c>
      <c r="G252" s="13"/>
      <c r="H252" s="186" t="s">
        <v>3</v>
      </c>
      <c r="I252" s="188"/>
      <c r="J252" s="13"/>
      <c r="K252" s="13"/>
      <c r="L252" s="184"/>
      <c r="M252" s="189"/>
      <c r="N252" s="190"/>
      <c r="O252" s="190"/>
      <c r="P252" s="190"/>
      <c r="Q252" s="190"/>
      <c r="R252" s="190"/>
      <c r="S252" s="190"/>
      <c r="T252" s="19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157</v>
      </c>
      <c r="AU252" s="186" t="s">
        <v>153</v>
      </c>
      <c r="AV252" s="13" t="s">
        <v>79</v>
      </c>
      <c r="AW252" s="13" t="s">
        <v>33</v>
      </c>
      <c r="AX252" s="13" t="s">
        <v>71</v>
      </c>
      <c r="AY252" s="186" t="s">
        <v>144</v>
      </c>
    </row>
    <row r="253" s="14" customFormat="1">
      <c r="A253" s="14"/>
      <c r="B253" s="192"/>
      <c r="C253" s="14"/>
      <c r="D253" s="185" t="s">
        <v>157</v>
      </c>
      <c r="E253" s="193" t="s">
        <v>3</v>
      </c>
      <c r="F253" s="194" t="s">
        <v>177</v>
      </c>
      <c r="G253" s="14"/>
      <c r="H253" s="195">
        <v>36.75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157</v>
      </c>
      <c r="AU253" s="193" t="s">
        <v>153</v>
      </c>
      <c r="AV253" s="14" t="s">
        <v>153</v>
      </c>
      <c r="AW253" s="14" t="s">
        <v>33</v>
      </c>
      <c r="AX253" s="14" t="s">
        <v>71</v>
      </c>
      <c r="AY253" s="193" t="s">
        <v>144</v>
      </c>
    </row>
    <row r="254" s="14" customFormat="1">
      <c r="A254" s="14"/>
      <c r="B254" s="192"/>
      <c r="C254" s="14"/>
      <c r="D254" s="185" t="s">
        <v>157</v>
      </c>
      <c r="E254" s="193" t="s">
        <v>3</v>
      </c>
      <c r="F254" s="194" t="s">
        <v>178</v>
      </c>
      <c r="G254" s="14"/>
      <c r="H254" s="195">
        <v>3.3599999999999999</v>
      </c>
      <c r="I254" s="196"/>
      <c r="J254" s="14"/>
      <c r="K254" s="14"/>
      <c r="L254" s="192"/>
      <c r="M254" s="197"/>
      <c r="N254" s="198"/>
      <c r="O254" s="198"/>
      <c r="P254" s="198"/>
      <c r="Q254" s="198"/>
      <c r="R254" s="198"/>
      <c r="S254" s="198"/>
      <c r="T254" s="19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3" t="s">
        <v>157</v>
      </c>
      <c r="AU254" s="193" t="s">
        <v>153</v>
      </c>
      <c r="AV254" s="14" t="s">
        <v>153</v>
      </c>
      <c r="AW254" s="14" t="s">
        <v>33</v>
      </c>
      <c r="AX254" s="14" t="s">
        <v>71</v>
      </c>
      <c r="AY254" s="193" t="s">
        <v>144</v>
      </c>
    </row>
    <row r="255" s="14" customFormat="1">
      <c r="A255" s="14"/>
      <c r="B255" s="192"/>
      <c r="C255" s="14"/>
      <c r="D255" s="185" t="s">
        <v>157</v>
      </c>
      <c r="E255" s="193" t="s">
        <v>3</v>
      </c>
      <c r="F255" s="194" t="s">
        <v>179</v>
      </c>
      <c r="G255" s="14"/>
      <c r="H255" s="195">
        <v>3.0099999999999998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157</v>
      </c>
      <c r="AU255" s="193" t="s">
        <v>153</v>
      </c>
      <c r="AV255" s="14" t="s">
        <v>153</v>
      </c>
      <c r="AW255" s="14" t="s">
        <v>33</v>
      </c>
      <c r="AX255" s="14" t="s">
        <v>71</v>
      </c>
      <c r="AY255" s="193" t="s">
        <v>144</v>
      </c>
    </row>
    <row r="256" s="14" customFormat="1">
      <c r="A256" s="14"/>
      <c r="B256" s="192"/>
      <c r="C256" s="14"/>
      <c r="D256" s="185" t="s">
        <v>157</v>
      </c>
      <c r="E256" s="193" t="s">
        <v>3</v>
      </c>
      <c r="F256" s="194" t="s">
        <v>180</v>
      </c>
      <c r="G256" s="14"/>
      <c r="H256" s="195">
        <v>1.3999999999999999</v>
      </c>
      <c r="I256" s="196"/>
      <c r="J256" s="14"/>
      <c r="K256" s="14"/>
      <c r="L256" s="192"/>
      <c r="M256" s="197"/>
      <c r="N256" s="198"/>
      <c r="O256" s="198"/>
      <c r="P256" s="198"/>
      <c r="Q256" s="198"/>
      <c r="R256" s="198"/>
      <c r="S256" s="198"/>
      <c r="T256" s="19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3" t="s">
        <v>157</v>
      </c>
      <c r="AU256" s="193" t="s">
        <v>153</v>
      </c>
      <c r="AV256" s="14" t="s">
        <v>153</v>
      </c>
      <c r="AW256" s="14" t="s">
        <v>33</v>
      </c>
      <c r="AX256" s="14" t="s">
        <v>71</v>
      </c>
      <c r="AY256" s="193" t="s">
        <v>144</v>
      </c>
    </row>
    <row r="257" s="13" customFormat="1">
      <c r="A257" s="13"/>
      <c r="B257" s="184"/>
      <c r="C257" s="13"/>
      <c r="D257" s="185" t="s">
        <v>157</v>
      </c>
      <c r="E257" s="186" t="s">
        <v>3</v>
      </c>
      <c r="F257" s="187" t="s">
        <v>262</v>
      </c>
      <c r="G257" s="13"/>
      <c r="H257" s="186" t="s">
        <v>3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157</v>
      </c>
      <c r="AU257" s="186" t="s">
        <v>153</v>
      </c>
      <c r="AV257" s="13" t="s">
        <v>79</v>
      </c>
      <c r="AW257" s="13" t="s">
        <v>33</v>
      </c>
      <c r="AX257" s="13" t="s">
        <v>71</v>
      </c>
      <c r="AY257" s="186" t="s">
        <v>144</v>
      </c>
    </row>
    <row r="258" s="14" customFormat="1">
      <c r="A258" s="14"/>
      <c r="B258" s="192"/>
      <c r="C258" s="14"/>
      <c r="D258" s="185" t="s">
        <v>157</v>
      </c>
      <c r="E258" s="193" t="s">
        <v>3</v>
      </c>
      <c r="F258" s="194" t="s">
        <v>276</v>
      </c>
      <c r="G258" s="14"/>
      <c r="H258" s="195">
        <v>10.5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157</v>
      </c>
      <c r="AU258" s="193" t="s">
        <v>153</v>
      </c>
      <c r="AV258" s="14" t="s">
        <v>153</v>
      </c>
      <c r="AW258" s="14" t="s">
        <v>33</v>
      </c>
      <c r="AX258" s="14" t="s">
        <v>71</v>
      </c>
      <c r="AY258" s="193" t="s">
        <v>144</v>
      </c>
    </row>
    <row r="259" s="14" customFormat="1">
      <c r="A259" s="14"/>
      <c r="B259" s="192"/>
      <c r="C259" s="14"/>
      <c r="D259" s="185" t="s">
        <v>157</v>
      </c>
      <c r="E259" s="193" t="s">
        <v>3</v>
      </c>
      <c r="F259" s="194" t="s">
        <v>277</v>
      </c>
      <c r="G259" s="14"/>
      <c r="H259" s="195">
        <v>1.26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157</v>
      </c>
      <c r="AU259" s="193" t="s">
        <v>153</v>
      </c>
      <c r="AV259" s="14" t="s">
        <v>153</v>
      </c>
      <c r="AW259" s="14" t="s">
        <v>33</v>
      </c>
      <c r="AX259" s="14" t="s">
        <v>71</v>
      </c>
      <c r="AY259" s="193" t="s">
        <v>144</v>
      </c>
    </row>
    <row r="260" s="14" customFormat="1">
      <c r="A260" s="14"/>
      <c r="B260" s="192"/>
      <c r="C260" s="14"/>
      <c r="D260" s="185" t="s">
        <v>157</v>
      </c>
      <c r="E260" s="193" t="s">
        <v>3</v>
      </c>
      <c r="F260" s="194" t="s">
        <v>265</v>
      </c>
      <c r="G260" s="14"/>
      <c r="H260" s="195">
        <v>0.77000000000000002</v>
      </c>
      <c r="I260" s="196"/>
      <c r="J260" s="14"/>
      <c r="K260" s="14"/>
      <c r="L260" s="192"/>
      <c r="M260" s="197"/>
      <c r="N260" s="198"/>
      <c r="O260" s="198"/>
      <c r="P260" s="198"/>
      <c r="Q260" s="198"/>
      <c r="R260" s="198"/>
      <c r="S260" s="198"/>
      <c r="T260" s="19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3" t="s">
        <v>157</v>
      </c>
      <c r="AU260" s="193" t="s">
        <v>153</v>
      </c>
      <c r="AV260" s="14" t="s">
        <v>153</v>
      </c>
      <c r="AW260" s="14" t="s">
        <v>33</v>
      </c>
      <c r="AX260" s="14" t="s">
        <v>71</v>
      </c>
      <c r="AY260" s="193" t="s">
        <v>144</v>
      </c>
    </row>
    <row r="261" s="14" customFormat="1">
      <c r="A261" s="14"/>
      <c r="B261" s="192"/>
      <c r="C261" s="14"/>
      <c r="D261" s="185" t="s">
        <v>157</v>
      </c>
      <c r="E261" s="193" t="s">
        <v>3</v>
      </c>
      <c r="F261" s="194" t="s">
        <v>266</v>
      </c>
      <c r="G261" s="14"/>
      <c r="H261" s="195">
        <v>0.28000000000000003</v>
      </c>
      <c r="I261" s="196"/>
      <c r="J261" s="14"/>
      <c r="K261" s="14"/>
      <c r="L261" s="192"/>
      <c r="M261" s="197"/>
      <c r="N261" s="198"/>
      <c r="O261" s="198"/>
      <c r="P261" s="198"/>
      <c r="Q261" s="198"/>
      <c r="R261" s="198"/>
      <c r="S261" s="198"/>
      <c r="T261" s="19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3" t="s">
        <v>157</v>
      </c>
      <c r="AU261" s="193" t="s">
        <v>153</v>
      </c>
      <c r="AV261" s="14" t="s">
        <v>153</v>
      </c>
      <c r="AW261" s="14" t="s">
        <v>33</v>
      </c>
      <c r="AX261" s="14" t="s">
        <v>71</v>
      </c>
      <c r="AY261" s="193" t="s">
        <v>144</v>
      </c>
    </row>
    <row r="262" s="15" customFormat="1">
      <c r="A262" s="15"/>
      <c r="B262" s="201"/>
      <c r="C262" s="15"/>
      <c r="D262" s="185" t="s">
        <v>157</v>
      </c>
      <c r="E262" s="202" t="s">
        <v>3</v>
      </c>
      <c r="F262" s="203" t="s">
        <v>181</v>
      </c>
      <c r="G262" s="15"/>
      <c r="H262" s="204">
        <v>350.17999999999995</v>
      </c>
      <c r="I262" s="205"/>
      <c r="J262" s="15"/>
      <c r="K262" s="15"/>
      <c r="L262" s="201"/>
      <c r="M262" s="206"/>
      <c r="N262" s="207"/>
      <c r="O262" s="207"/>
      <c r="P262" s="207"/>
      <c r="Q262" s="207"/>
      <c r="R262" s="207"/>
      <c r="S262" s="207"/>
      <c r="T262" s="20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2" t="s">
        <v>157</v>
      </c>
      <c r="AU262" s="202" t="s">
        <v>153</v>
      </c>
      <c r="AV262" s="15" t="s">
        <v>152</v>
      </c>
      <c r="AW262" s="15" t="s">
        <v>33</v>
      </c>
      <c r="AX262" s="15" t="s">
        <v>79</v>
      </c>
      <c r="AY262" s="202" t="s">
        <v>144</v>
      </c>
    </row>
    <row r="263" s="2" customFormat="1" ht="49.05" customHeight="1">
      <c r="A263" s="39"/>
      <c r="B263" s="165"/>
      <c r="C263" s="166" t="s">
        <v>278</v>
      </c>
      <c r="D263" s="166" t="s">
        <v>147</v>
      </c>
      <c r="E263" s="167" t="s">
        <v>279</v>
      </c>
      <c r="F263" s="168" t="s">
        <v>280</v>
      </c>
      <c r="G263" s="169" t="s">
        <v>163</v>
      </c>
      <c r="H263" s="170">
        <v>1050.54</v>
      </c>
      <c r="I263" s="171"/>
      <c r="J263" s="172">
        <f>ROUND(I263*H263,2)</f>
        <v>0</v>
      </c>
      <c r="K263" s="168" t="s">
        <v>151</v>
      </c>
      <c r="L263" s="40"/>
      <c r="M263" s="173" t="s">
        <v>3</v>
      </c>
      <c r="N263" s="174" t="s">
        <v>43</v>
      </c>
      <c r="O263" s="73"/>
      <c r="P263" s="175">
        <f>O263*H263</f>
        <v>0</v>
      </c>
      <c r="Q263" s="175">
        <v>0.00125</v>
      </c>
      <c r="R263" s="175">
        <f>Q263*H263</f>
        <v>1.313175</v>
      </c>
      <c r="S263" s="175">
        <v>0</v>
      </c>
      <c r="T263" s="17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77" t="s">
        <v>152</v>
      </c>
      <c r="AT263" s="177" t="s">
        <v>147</v>
      </c>
      <c r="AU263" s="177" t="s">
        <v>153</v>
      </c>
      <c r="AY263" s="20" t="s">
        <v>144</v>
      </c>
      <c r="BE263" s="178">
        <f>IF(N263="základní",J263,0)</f>
        <v>0</v>
      </c>
      <c r="BF263" s="178">
        <f>IF(N263="snížená",J263,0)</f>
        <v>0</v>
      </c>
      <c r="BG263" s="178">
        <f>IF(N263="zákl. přenesená",J263,0)</f>
        <v>0</v>
      </c>
      <c r="BH263" s="178">
        <f>IF(N263="sníž. přenesená",J263,0)</f>
        <v>0</v>
      </c>
      <c r="BI263" s="178">
        <f>IF(N263="nulová",J263,0)</f>
        <v>0</v>
      </c>
      <c r="BJ263" s="20" t="s">
        <v>153</v>
      </c>
      <c r="BK263" s="178">
        <f>ROUND(I263*H263,2)</f>
        <v>0</v>
      </c>
      <c r="BL263" s="20" t="s">
        <v>152</v>
      </c>
      <c r="BM263" s="177" t="s">
        <v>281</v>
      </c>
    </row>
    <row r="264" s="2" customFormat="1">
      <c r="A264" s="39"/>
      <c r="B264" s="40"/>
      <c r="C264" s="39"/>
      <c r="D264" s="179" t="s">
        <v>155</v>
      </c>
      <c r="E264" s="39"/>
      <c r="F264" s="180" t="s">
        <v>282</v>
      </c>
      <c r="G264" s="39"/>
      <c r="H264" s="39"/>
      <c r="I264" s="181"/>
      <c r="J264" s="39"/>
      <c r="K264" s="39"/>
      <c r="L264" s="40"/>
      <c r="M264" s="182"/>
      <c r="N264" s="183"/>
      <c r="O264" s="73"/>
      <c r="P264" s="73"/>
      <c r="Q264" s="73"/>
      <c r="R264" s="73"/>
      <c r="S264" s="73"/>
      <c r="T264" s="74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20" t="s">
        <v>155</v>
      </c>
      <c r="AU264" s="20" t="s">
        <v>153</v>
      </c>
    </row>
    <row r="265" s="13" customFormat="1">
      <c r="A265" s="13"/>
      <c r="B265" s="184"/>
      <c r="C265" s="13"/>
      <c r="D265" s="185" t="s">
        <v>157</v>
      </c>
      <c r="E265" s="186" t="s">
        <v>3</v>
      </c>
      <c r="F265" s="187" t="s">
        <v>254</v>
      </c>
      <c r="G265" s="13"/>
      <c r="H265" s="186" t="s">
        <v>3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157</v>
      </c>
      <c r="AU265" s="186" t="s">
        <v>153</v>
      </c>
      <c r="AV265" s="13" t="s">
        <v>79</v>
      </c>
      <c r="AW265" s="13" t="s">
        <v>33</v>
      </c>
      <c r="AX265" s="13" t="s">
        <v>71</v>
      </c>
      <c r="AY265" s="186" t="s">
        <v>144</v>
      </c>
    </row>
    <row r="266" s="14" customFormat="1">
      <c r="A266" s="14"/>
      <c r="B266" s="192"/>
      <c r="C266" s="14"/>
      <c r="D266" s="185" t="s">
        <v>157</v>
      </c>
      <c r="E266" s="193" t="s">
        <v>3</v>
      </c>
      <c r="F266" s="194" t="s">
        <v>255</v>
      </c>
      <c r="G266" s="14"/>
      <c r="H266" s="195">
        <v>9.4499999999999993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157</v>
      </c>
      <c r="AU266" s="193" t="s">
        <v>153</v>
      </c>
      <c r="AV266" s="14" t="s">
        <v>153</v>
      </c>
      <c r="AW266" s="14" t="s">
        <v>33</v>
      </c>
      <c r="AX266" s="14" t="s">
        <v>71</v>
      </c>
      <c r="AY266" s="193" t="s">
        <v>144</v>
      </c>
    </row>
    <row r="267" s="13" customFormat="1">
      <c r="A267" s="13"/>
      <c r="B267" s="184"/>
      <c r="C267" s="13"/>
      <c r="D267" s="185" t="s">
        <v>157</v>
      </c>
      <c r="E267" s="186" t="s">
        <v>3</v>
      </c>
      <c r="F267" s="187" t="s">
        <v>256</v>
      </c>
      <c r="G267" s="13"/>
      <c r="H267" s="186" t="s">
        <v>3</v>
      </c>
      <c r="I267" s="188"/>
      <c r="J267" s="13"/>
      <c r="K267" s="13"/>
      <c r="L267" s="184"/>
      <c r="M267" s="189"/>
      <c r="N267" s="190"/>
      <c r="O267" s="190"/>
      <c r="P267" s="190"/>
      <c r="Q267" s="190"/>
      <c r="R267" s="190"/>
      <c r="S267" s="190"/>
      <c r="T267" s="19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157</v>
      </c>
      <c r="AU267" s="186" t="s">
        <v>153</v>
      </c>
      <c r="AV267" s="13" t="s">
        <v>79</v>
      </c>
      <c r="AW267" s="13" t="s">
        <v>33</v>
      </c>
      <c r="AX267" s="13" t="s">
        <v>71</v>
      </c>
      <c r="AY267" s="186" t="s">
        <v>144</v>
      </c>
    </row>
    <row r="268" s="13" customFormat="1">
      <c r="A268" s="13"/>
      <c r="B268" s="184"/>
      <c r="C268" s="13"/>
      <c r="D268" s="185" t="s">
        <v>157</v>
      </c>
      <c r="E268" s="186" t="s">
        <v>3</v>
      </c>
      <c r="F268" s="187" t="s">
        <v>167</v>
      </c>
      <c r="G268" s="13"/>
      <c r="H268" s="186" t="s">
        <v>3</v>
      </c>
      <c r="I268" s="188"/>
      <c r="J268" s="13"/>
      <c r="K268" s="13"/>
      <c r="L268" s="184"/>
      <c r="M268" s="189"/>
      <c r="N268" s="190"/>
      <c r="O268" s="190"/>
      <c r="P268" s="190"/>
      <c r="Q268" s="190"/>
      <c r="R268" s="190"/>
      <c r="S268" s="190"/>
      <c r="T268" s="19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157</v>
      </c>
      <c r="AU268" s="186" t="s">
        <v>153</v>
      </c>
      <c r="AV268" s="13" t="s">
        <v>79</v>
      </c>
      <c r="AW268" s="13" t="s">
        <v>33</v>
      </c>
      <c r="AX268" s="13" t="s">
        <v>71</v>
      </c>
      <c r="AY268" s="186" t="s">
        <v>144</v>
      </c>
    </row>
    <row r="269" s="14" customFormat="1">
      <c r="A269" s="14"/>
      <c r="B269" s="192"/>
      <c r="C269" s="14"/>
      <c r="D269" s="185" t="s">
        <v>157</v>
      </c>
      <c r="E269" s="193" t="s">
        <v>3</v>
      </c>
      <c r="F269" s="194" t="s">
        <v>257</v>
      </c>
      <c r="G269" s="14"/>
      <c r="H269" s="195">
        <v>21.399999999999999</v>
      </c>
      <c r="I269" s="196"/>
      <c r="J269" s="14"/>
      <c r="K269" s="14"/>
      <c r="L269" s="192"/>
      <c r="M269" s="197"/>
      <c r="N269" s="198"/>
      <c r="O269" s="198"/>
      <c r="P269" s="198"/>
      <c r="Q269" s="198"/>
      <c r="R269" s="198"/>
      <c r="S269" s="198"/>
      <c r="T269" s="19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3" t="s">
        <v>157</v>
      </c>
      <c r="AU269" s="193" t="s">
        <v>153</v>
      </c>
      <c r="AV269" s="14" t="s">
        <v>153</v>
      </c>
      <c r="AW269" s="14" t="s">
        <v>33</v>
      </c>
      <c r="AX269" s="14" t="s">
        <v>71</v>
      </c>
      <c r="AY269" s="193" t="s">
        <v>144</v>
      </c>
    </row>
    <row r="270" s="14" customFormat="1">
      <c r="A270" s="14"/>
      <c r="B270" s="192"/>
      <c r="C270" s="14"/>
      <c r="D270" s="185" t="s">
        <v>157</v>
      </c>
      <c r="E270" s="193" t="s">
        <v>3</v>
      </c>
      <c r="F270" s="194" t="s">
        <v>258</v>
      </c>
      <c r="G270" s="14"/>
      <c r="H270" s="195">
        <v>9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157</v>
      </c>
      <c r="AU270" s="193" t="s">
        <v>153</v>
      </c>
      <c r="AV270" s="14" t="s">
        <v>153</v>
      </c>
      <c r="AW270" s="14" t="s">
        <v>33</v>
      </c>
      <c r="AX270" s="14" t="s">
        <v>71</v>
      </c>
      <c r="AY270" s="193" t="s">
        <v>144</v>
      </c>
    </row>
    <row r="271" s="13" customFormat="1">
      <c r="A271" s="13"/>
      <c r="B271" s="184"/>
      <c r="C271" s="13"/>
      <c r="D271" s="185" t="s">
        <v>157</v>
      </c>
      <c r="E271" s="186" t="s">
        <v>3</v>
      </c>
      <c r="F271" s="187" t="s">
        <v>169</v>
      </c>
      <c r="G271" s="13"/>
      <c r="H271" s="186" t="s">
        <v>3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157</v>
      </c>
      <c r="AU271" s="186" t="s">
        <v>153</v>
      </c>
      <c r="AV271" s="13" t="s">
        <v>79</v>
      </c>
      <c r="AW271" s="13" t="s">
        <v>33</v>
      </c>
      <c r="AX271" s="13" t="s">
        <v>71</v>
      </c>
      <c r="AY271" s="186" t="s">
        <v>144</v>
      </c>
    </row>
    <row r="272" s="14" customFormat="1">
      <c r="A272" s="14"/>
      <c r="B272" s="192"/>
      <c r="C272" s="14"/>
      <c r="D272" s="185" t="s">
        <v>157</v>
      </c>
      <c r="E272" s="193" t="s">
        <v>3</v>
      </c>
      <c r="F272" s="194" t="s">
        <v>259</v>
      </c>
      <c r="G272" s="14"/>
      <c r="H272" s="195">
        <v>19.5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157</v>
      </c>
      <c r="AU272" s="193" t="s">
        <v>153</v>
      </c>
      <c r="AV272" s="14" t="s">
        <v>153</v>
      </c>
      <c r="AW272" s="14" t="s">
        <v>33</v>
      </c>
      <c r="AX272" s="14" t="s">
        <v>71</v>
      </c>
      <c r="AY272" s="193" t="s">
        <v>144</v>
      </c>
    </row>
    <row r="273" s="13" customFormat="1">
      <c r="A273" s="13"/>
      <c r="B273" s="184"/>
      <c r="C273" s="13"/>
      <c r="D273" s="185" t="s">
        <v>157</v>
      </c>
      <c r="E273" s="186" t="s">
        <v>3</v>
      </c>
      <c r="F273" s="187" t="s">
        <v>167</v>
      </c>
      <c r="G273" s="13"/>
      <c r="H273" s="186" t="s">
        <v>3</v>
      </c>
      <c r="I273" s="188"/>
      <c r="J273" s="13"/>
      <c r="K273" s="13"/>
      <c r="L273" s="184"/>
      <c r="M273" s="189"/>
      <c r="N273" s="190"/>
      <c r="O273" s="190"/>
      <c r="P273" s="190"/>
      <c r="Q273" s="190"/>
      <c r="R273" s="190"/>
      <c r="S273" s="190"/>
      <c r="T273" s="19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157</v>
      </c>
      <c r="AU273" s="186" t="s">
        <v>153</v>
      </c>
      <c r="AV273" s="13" t="s">
        <v>79</v>
      </c>
      <c r="AW273" s="13" t="s">
        <v>33</v>
      </c>
      <c r="AX273" s="13" t="s">
        <v>71</v>
      </c>
      <c r="AY273" s="186" t="s">
        <v>144</v>
      </c>
    </row>
    <row r="274" s="14" customFormat="1">
      <c r="A274" s="14"/>
      <c r="B274" s="192"/>
      <c r="C274" s="14"/>
      <c r="D274" s="185" t="s">
        <v>157</v>
      </c>
      <c r="E274" s="193" t="s">
        <v>3</v>
      </c>
      <c r="F274" s="194" t="s">
        <v>168</v>
      </c>
      <c r="G274" s="14"/>
      <c r="H274" s="195">
        <v>149.80000000000001</v>
      </c>
      <c r="I274" s="196"/>
      <c r="J274" s="14"/>
      <c r="K274" s="14"/>
      <c r="L274" s="192"/>
      <c r="M274" s="197"/>
      <c r="N274" s="198"/>
      <c r="O274" s="198"/>
      <c r="P274" s="198"/>
      <c r="Q274" s="198"/>
      <c r="R274" s="198"/>
      <c r="S274" s="198"/>
      <c r="T274" s="19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3" t="s">
        <v>157</v>
      </c>
      <c r="AU274" s="193" t="s">
        <v>153</v>
      </c>
      <c r="AV274" s="14" t="s">
        <v>153</v>
      </c>
      <c r="AW274" s="14" t="s">
        <v>33</v>
      </c>
      <c r="AX274" s="14" t="s">
        <v>71</v>
      </c>
      <c r="AY274" s="193" t="s">
        <v>144</v>
      </c>
    </row>
    <row r="275" s="13" customFormat="1">
      <c r="A275" s="13"/>
      <c r="B275" s="184"/>
      <c r="C275" s="13"/>
      <c r="D275" s="185" t="s">
        <v>157</v>
      </c>
      <c r="E275" s="186" t="s">
        <v>3</v>
      </c>
      <c r="F275" s="187" t="s">
        <v>169</v>
      </c>
      <c r="G275" s="13"/>
      <c r="H275" s="186" t="s">
        <v>3</v>
      </c>
      <c r="I275" s="188"/>
      <c r="J275" s="13"/>
      <c r="K275" s="13"/>
      <c r="L275" s="184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157</v>
      </c>
      <c r="AU275" s="186" t="s">
        <v>153</v>
      </c>
      <c r="AV275" s="13" t="s">
        <v>79</v>
      </c>
      <c r="AW275" s="13" t="s">
        <v>33</v>
      </c>
      <c r="AX275" s="13" t="s">
        <v>71</v>
      </c>
      <c r="AY275" s="186" t="s">
        <v>144</v>
      </c>
    </row>
    <row r="276" s="14" customFormat="1">
      <c r="A276" s="14"/>
      <c r="B276" s="192"/>
      <c r="C276" s="14"/>
      <c r="D276" s="185" t="s">
        <v>157</v>
      </c>
      <c r="E276" s="193" t="s">
        <v>3</v>
      </c>
      <c r="F276" s="194" t="s">
        <v>170</v>
      </c>
      <c r="G276" s="14"/>
      <c r="H276" s="195">
        <v>136.5</v>
      </c>
      <c r="I276" s="196"/>
      <c r="J276" s="14"/>
      <c r="K276" s="14"/>
      <c r="L276" s="192"/>
      <c r="M276" s="197"/>
      <c r="N276" s="198"/>
      <c r="O276" s="198"/>
      <c r="P276" s="198"/>
      <c r="Q276" s="198"/>
      <c r="R276" s="198"/>
      <c r="S276" s="198"/>
      <c r="T276" s="19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3" t="s">
        <v>157</v>
      </c>
      <c r="AU276" s="193" t="s">
        <v>153</v>
      </c>
      <c r="AV276" s="14" t="s">
        <v>153</v>
      </c>
      <c r="AW276" s="14" t="s">
        <v>33</v>
      </c>
      <c r="AX276" s="14" t="s">
        <v>71</v>
      </c>
      <c r="AY276" s="193" t="s">
        <v>144</v>
      </c>
    </row>
    <row r="277" s="13" customFormat="1">
      <c r="A277" s="13"/>
      <c r="B277" s="184"/>
      <c r="C277" s="13"/>
      <c r="D277" s="185" t="s">
        <v>157</v>
      </c>
      <c r="E277" s="186" t="s">
        <v>3</v>
      </c>
      <c r="F277" s="187" t="s">
        <v>171</v>
      </c>
      <c r="G277" s="13"/>
      <c r="H277" s="186" t="s">
        <v>3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157</v>
      </c>
      <c r="AU277" s="186" t="s">
        <v>153</v>
      </c>
      <c r="AV277" s="13" t="s">
        <v>79</v>
      </c>
      <c r="AW277" s="13" t="s">
        <v>33</v>
      </c>
      <c r="AX277" s="13" t="s">
        <v>71</v>
      </c>
      <c r="AY277" s="186" t="s">
        <v>144</v>
      </c>
    </row>
    <row r="278" s="14" customFormat="1">
      <c r="A278" s="14"/>
      <c r="B278" s="192"/>
      <c r="C278" s="14"/>
      <c r="D278" s="185" t="s">
        <v>157</v>
      </c>
      <c r="E278" s="193" t="s">
        <v>3</v>
      </c>
      <c r="F278" s="194" t="s">
        <v>172</v>
      </c>
      <c r="G278" s="14"/>
      <c r="H278" s="195">
        <v>-45</v>
      </c>
      <c r="I278" s="196"/>
      <c r="J278" s="14"/>
      <c r="K278" s="14"/>
      <c r="L278" s="192"/>
      <c r="M278" s="197"/>
      <c r="N278" s="198"/>
      <c r="O278" s="198"/>
      <c r="P278" s="198"/>
      <c r="Q278" s="198"/>
      <c r="R278" s="198"/>
      <c r="S278" s="198"/>
      <c r="T278" s="19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3" t="s">
        <v>157</v>
      </c>
      <c r="AU278" s="193" t="s">
        <v>153</v>
      </c>
      <c r="AV278" s="14" t="s">
        <v>153</v>
      </c>
      <c r="AW278" s="14" t="s">
        <v>33</v>
      </c>
      <c r="AX278" s="14" t="s">
        <v>71</v>
      </c>
      <c r="AY278" s="193" t="s">
        <v>144</v>
      </c>
    </row>
    <row r="279" s="14" customFormat="1">
      <c r="A279" s="14"/>
      <c r="B279" s="192"/>
      <c r="C279" s="14"/>
      <c r="D279" s="185" t="s">
        <v>157</v>
      </c>
      <c r="E279" s="193" t="s">
        <v>3</v>
      </c>
      <c r="F279" s="194" t="s">
        <v>173</v>
      </c>
      <c r="G279" s="14"/>
      <c r="H279" s="195">
        <v>-5.4000000000000004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157</v>
      </c>
      <c r="AU279" s="193" t="s">
        <v>153</v>
      </c>
      <c r="AV279" s="14" t="s">
        <v>153</v>
      </c>
      <c r="AW279" s="14" t="s">
        <v>33</v>
      </c>
      <c r="AX279" s="14" t="s">
        <v>71</v>
      </c>
      <c r="AY279" s="193" t="s">
        <v>144</v>
      </c>
    </row>
    <row r="280" s="14" customFormat="1">
      <c r="A280" s="14"/>
      <c r="B280" s="192"/>
      <c r="C280" s="14"/>
      <c r="D280" s="185" t="s">
        <v>157</v>
      </c>
      <c r="E280" s="193" t="s">
        <v>3</v>
      </c>
      <c r="F280" s="194" t="s">
        <v>174</v>
      </c>
      <c r="G280" s="14"/>
      <c r="H280" s="195">
        <v>-1.76</v>
      </c>
      <c r="I280" s="196"/>
      <c r="J280" s="14"/>
      <c r="K280" s="14"/>
      <c r="L280" s="192"/>
      <c r="M280" s="197"/>
      <c r="N280" s="198"/>
      <c r="O280" s="198"/>
      <c r="P280" s="198"/>
      <c r="Q280" s="198"/>
      <c r="R280" s="198"/>
      <c r="S280" s="198"/>
      <c r="T280" s="19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3" t="s">
        <v>157</v>
      </c>
      <c r="AU280" s="193" t="s">
        <v>153</v>
      </c>
      <c r="AV280" s="14" t="s">
        <v>153</v>
      </c>
      <c r="AW280" s="14" t="s">
        <v>33</v>
      </c>
      <c r="AX280" s="14" t="s">
        <v>71</v>
      </c>
      <c r="AY280" s="193" t="s">
        <v>144</v>
      </c>
    </row>
    <row r="281" s="14" customFormat="1">
      <c r="A281" s="14"/>
      <c r="B281" s="192"/>
      <c r="C281" s="14"/>
      <c r="D281" s="185" t="s">
        <v>157</v>
      </c>
      <c r="E281" s="193" t="s">
        <v>3</v>
      </c>
      <c r="F281" s="194" t="s">
        <v>175</v>
      </c>
      <c r="G281" s="14"/>
      <c r="H281" s="195">
        <v>-0.64000000000000001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157</v>
      </c>
      <c r="AU281" s="193" t="s">
        <v>153</v>
      </c>
      <c r="AV281" s="14" t="s">
        <v>153</v>
      </c>
      <c r="AW281" s="14" t="s">
        <v>33</v>
      </c>
      <c r="AX281" s="14" t="s">
        <v>71</v>
      </c>
      <c r="AY281" s="193" t="s">
        <v>144</v>
      </c>
    </row>
    <row r="282" s="13" customFormat="1">
      <c r="A282" s="13"/>
      <c r="B282" s="184"/>
      <c r="C282" s="13"/>
      <c r="D282" s="185" t="s">
        <v>157</v>
      </c>
      <c r="E282" s="186" t="s">
        <v>3</v>
      </c>
      <c r="F282" s="187" t="s">
        <v>176</v>
      </c>
      <c r="G282" s="13"/>
      <c r="H282" s="186" t="s">
        <v>3</v>
      </c>
      <c r="I282" s="188"/>
      <c r="J282" s="13"/>
      <c r="K282" s="13"/>
      <c r="L282" s="184"/>
      <c r="M282" s="189"/>
      <c r="N282" s="190"/>
      <c r="O282" s="190"/>
      <c r="P282" s="190"/>
      <c r="Q282" s="190"/>
      <c r="R282" s="190"/>
      <c r="S282" s="190"/>
      <c r="T282" s="19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6" t="s">
        <v>157</v>
      </c>
      <c r="AU282" s="186" t="s">
        <v>153</v>
      </c>
      <c r="AV282" s="13" t="s">
        <v>79</v>
      </c>
      <c r="AW282" s="13" t="s">
        <v>33</v>
      </c>
      <c r="AX282" s="13" t="s">
        <v>71</v>
      </c>
      <c r="AY282" s="186" t="s">
        <v>144</v>
      </c>
    </row>
    <row r="283" s="14" customFormat="1">
      <c r="A283" s="14"/>
      <c r="B283" s="192"/>
      <c r="C283" s="14"/>
      <c r="D283" s="185" t="s">
        <v>157</v>
      </c>
      <c r="E283" s="193" t="s">
        <v>3</v>
      </c>
      <c r="F283" s="194" t="s">
        <v>177</v>
      </c>
      <c r="G283" s="14"/>
      <c r="H283" s="195">
        <v>36.75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157</v>
      </c>
      <c r="AU283" s="193" t="s">
        <v>153</v>
      </c>
      <c r="AV283" s="14" t="s">
        <v>153</v>
      </c>
      <c r="AW283" s="14" t="s">
        <v>33</v>
      </c>
      <c r="AX283" s="14" t="s">
        <v>71</v>
      </c>
      <c r="AY283" s="193" t="s">
        <v>144</v>
      </c>
    </row>
    <row r="284" s="14" customFormat="1">
      <c r="A284" s="14"/>
      <c r="B284" s="192"/>
      <c r="C284" s="14"/>
      <c r="D284" s="185" t="s">
        <v>157</v>
      </c>
      <c r="E284" s="193" t="s">
        <v>3</v>
      </c>
      <c r="F284" s="194" t="s">
        <v>178</v>
      </c>
      <c r="G284" s="14"/>
      <c r="H284" s="195">
        <v>3.3599999999999999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157</v>
      </c>
      <c r="AU284" s="193" t="s">
        <v>153</v>
      </c>
      <c r="AV284" s="14" t="s">
        <v>153</v>
      </c>
      <c r="AW284" s="14" t="s">
        <v>33</v>
      </c>
      <c r="AX284" s="14" t="s">
        <v>71</v>
      </c>
      <c r="AY284" s="193" t="s">
        <v>144</v>
      </c>
    </row>
    <row r="285" s="14" customFormat="1">
      <c r="A285" s="14"/>
      <c r="B285" s="192"/>
      <c r="C285" s="14"/>
      <c r="D285" s="185" t="s">
        <v>157</v>
      </c>
      <c r="E285" s="193" t="s">
        <v>3</v>
      </c>
      <c r="F285" s="194" t="s">
        <v>179</v>
      </c>
      <c r="G285" s="14"/>
      <c r="H285" s="195">
        <v>3.0099999999999998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157</v>
      </c>
      <c r="AU285" s="193" t="s">
        <v>153</v>
      </c>
      <c r="AV285" s="14" t="s">
        <v>153</v>
      </c>
      <c r="AW285" s="14" t="s">
        <v>33</v>
      </c>
      <c r="AX285" s="14" t="s">
        <v>71</v>
      </c>
      <c r="AY285" s="193" t="s">
        <v>144</v>
      </c>
    </row>
    <row r="286" s="14" customFormat="1">
      <c r="A286" s="14"/>
      <c r="B286" s="192"/>
      <c r="C286" s="14"/>
      <c r="D286" s="185" t="s">
        <v>157</v>
      </c>
      <c r="E286" s="193" t="s">
        <v>3</v>
      </c>
      <c r="F286" s="194" t="s">
        <v>180</v>
      </c>
      <c r="G286" s="14"/>
      <c r="H286" s="195">
        <v>1.3999999999999999</v>
      </c>
      <c r="I286" s="196"/>
      <c r="J286" s="14"/>
      <c r="K286" s="14"/>
      <c r="L286" s="192"/>
      <c r="M286" s="197"/>
      <c r="N286" s="198"/>
      <c r="O286" s="198"/>
      <c r="P286" s="198"/>
      <c r="Q286" s="198"/>
      <c r="R286" s="198"/>
      <c r="S286" s="198"/>
      <c r="T286" s="19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3" t="s">
        <v>157</v>
      </c>
      <c r="AU286" s="193" t="s">
        <v>153</v>
      </c>
      <c r="AV286" s="14" t="s">
        <v>153</v>
      </c>
      <c r="AW286" s="14" t="s">
        <v>33</v>
      </c>
      <c r="AX286" s="14" t="s">
        <v>71</v>
      </c>
      <c r="AY286" s="193" t="s">
        <v>144</v>
      </c>
    </row>
    <row r="287" s="13" customFormat="1">
      <c r="A287" s="13"/>
      <c r="B287" s="184"/>
      <c r="C287" s="13"/>
      <c r="D287" s="185" t="s">
        <v>157</v>
      </c>
      <c r="E287" s="186" t="s">
        <v>3</v>
      </c>
      <c r="F287" s="187" t="s">
        <v>262</v>
      </c>
      <c r="G287" s="13"/>
      <c r="H287" s="186" t="s">
        <v>3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157</v>
      </c>
      <c r="AU287" s="186" t="s">
        <v>153</v>
      </c>
      <c r="AV287" s="13" t="s">
        <v>79</v>
      </c>
      <c r="AW287" s="13" t="s">
        <v>33</v>
      </c>
      <c r="AX287" s="13" t="s">
        <v>71</v>
      </c>
      <c r="AY287" s="186" t="s">
        <v>144</v>
      </c>
    </row>
    <row r="288" s="14" customFormat="1">
      <c r="A288" s="14"/>
      <c r="B288" s="192"/>
      <c r="C288" s="14"/>
      <c r="D288" s="185" t="s">
        <v>157</v>
      </c>
      <c r="E288" s="193" t="s">
        <v>3</v>
      </c>
      <c r="F288" s="194" t="s">
        <v>276</v>
      </c>
      <c r="G288" s="14"/>
      <c r="H288" s="195">
        <v>10.5</v>
      </c>
      <c r="I288" s="196"/>
      <c r="J288" s="14"/>
      <c r="K288" s="14"/>
      <c r="L288" s="192"/>
      <c r="M288" s="197"/>
      <c r="N288" s="198"/>
      <c r="O288" s="198"/>
      <c r="P288" s="198"/>
      <c r="Q288" s="198"/>
      <c r="R288" s="198"/>
      <c r="S288" s="198"/>
      <c r="T288" s="19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3" t="s">
        <v>157</v>
      </c>
      <c r="AU288" s="193" t="s">
        <v>153</v>
      </c>
      <c r="AV288" s="14" t="s">
        <v>153</v>
      </c>
      <c r="AW288" s="14" t="s">
        <v>33</v>
      </c>
      <c r="AX288" s="14" t="s">
        <v>71</v>
      </c>
      <c r="AY288" s="193" t="s">
        <v>144</v>
      </c>
    </row>
    <row r="289" s="14" customFormat="1">
      <c r="A289" s="14"/>
      <c r="B289" s="192"/>
      <c r="C289" s="14"/>
      <c r="D289" s="185" t="s">
        <v>157</v>
      </c>
      <c r="E289" s="193" t="s">
        <v>3</v>
      </c>
      <c r="F289" s="194" t="s">
        <v>277</v>
      </c>
      <c r="G289" s="14"/>
      <c r="H289" s="195">
        <v>1.26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157</v>
      </c>
      <c r="AU289" s="193" t="s">
        <v>153</v>
      </c>
      <c r="AV289" s="14" t="s">
        <v>153</v>
      </c>
      <c r="AW289" s="14" t="s">
        <v>33</v>
      </c>
      <c r="AX289" s="14" t="s">
        <v>71</v>
      </c>
      <c r="AY289" s="193" t="s">
        <v>144</v>
      </c>
    </row>
    <row r="290" s="14" customFormat="1">
      <c r="A290" s="14"/>
      <c r="B290" s="192"/>
      <c r="C290" s="14"/>
      <c r="D290" s="185" t="s">
        <v>157</v>
      </c>
      <c r="E290" s="193" t="s">
        <v>3</v>
      </c>
      <c r="F290" s="194" t="s">
        <v>265</v>
      </c>
      <c r="G290" s="14"/>
      <c r="H290" s="195">
        <v>0.77000000000000002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157</v>
      </c>
      <c r="AU290" s="193" t="s">
        <v>153</v>
      </c>
      <c r="AV290" s="14" t="s">
        <v>153</v>
      </c>
      <c r="AW290" s="14" t="s">
        <v>33</v>
      </c>
      <c r="AX290" s="14" t="s">
        <v>71</v>
      </c>
      <c r="AY290" s="193" t="s">
        <v>144</v>
      </c>
    </row>
    <row r="291" s="14" customFormat="1">
      <c r="A291" s="14"/>
      <c r="B291" s="192"/>
      <c r="C291" s="14"/>
      <c r="D291" s="185" t="s">
        <v>157</v>
      </c>
      <c r="E291" s="193" t="s">
        <v>3</v>
      </c>
      <c r="F291" s="194" t="s">
        <v>266</v>
      </c>
      <c r="G291" s="14"/>
      <c r="H291" s="195">
        <v>0.28000000000000003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157</v>
      </c>
      <c r="AU291" s="193" t="s">
        <v>153</v>
      </c>
      <c r="AV291" s="14" t="s">
        <v>153</v>
      </c>
      <c r="AW291" s="14" t="s">
        <v>33</v>
      </c>
      <c r="AX291" s="14" t="s">
        <v>71</v>
      </c>
      <c r="AY291" s="193" t="s">
        <v>144</v>
      </c>
    </row>
    <row r="292" s="15" customFormat="1">
      <c r="A292" s="15"/>
      <c r="B292" s="201"/>
      <c r="C292" s="15"/>
      <c r="D292" s="185" t="s">
        <v>157</v>
      </c>
      <c r="E292" s="202" t="s">
        <v>3</v>
      </c>
      <c r="F292" s="203" t="s">
        <v>181</v>
      </c>
      <c r="G292" s="15"/>
      <c r="H292" s="204">
        <v>350.17999999999995</v>
      </c>
      <c r="I292" s="205"/>
      <c r="J292" s="15"/>
      <c r="K292" s="15"/>
      <c r="L292" s="201"/>
      <c r="M292" s="206"/>
      <c r="N292" s="207"/>
      <c r="O292" s="207"/>
      <c r="P292" s="207"/>
      <c r="Q292" s="207"/>
      <c r="R292" s="207"/>
      <c r="S292" s="207"/>
      <c r="T292" s="20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2" t="s">
        <v>157</v>
      </c>
      <c r="AU292" s="202" t="s">
        <v>153</v>
      </c>
      <c r="AV292" s="15" t="s">
        <v>152</v>
      </c>
      <c r="AW292" s="15" t="s">
        <v>33</v>
      </c>
      <c r="AX292" s="15" t="s">
        <v>79</v>
      </c>
      <c r="AY292" s="202" t="s">
        <v>144</v>
      </c>
    </row>
    <row r="293" s="14" customFormat="1">
      <c r="A293" s="14"/>
      <c r="B293" s="192"/>
      <c r="C293" s="14"/>
      <c r="D293" s="185" t="s">
        <v>157</v>
      </c>
      <c r="E293" s="14"/>
      <c r="F293" s="194" t="s">
        <v>283</v>
      </c>
      <c r="G293" s="14"/>
      <c r="H293" s="195">
        <v>1050.54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157</v>
      </c>
      <c r="AU293" s="193" t="s">
        <v>153</v>
      </c>
      <c r="AV293" s="14" t="s">
        <v>153</v>
      </c>
      <c r="AW293" s="14" t="s">
        <v>4</v>
      </c>
      <c r="AX293" s="14" t="s">
        <v>79</v>
      </c>
      <c r="AY293" s="193" t="s">
        <v>144</v>
      </c>
    </row>
    <row r="294" s="2" customFormat="1" ht="33" customHeight="1">
      <c r="A294" s="39"/>
      <c r="B294" s="165"/>
      <c r="C294" s="166" t="s">
        <v>284</v>
      </c>
      <c r="D294" s="166" t="s">
        <v>147</v>
      </c>
      <c r="E294" s="167" t="s">
        <v>285</v>
      </c>
      <c r="F294" s="168" t="s">
        <v>286</v>
      </c>
      <c r="G294" s="169" t="s">
        <v>163</v>
      </c>
      <c r="H294" s="170">
        <v>9.4499999999999993</v>
      </c>
      <c r="I294" s="171"/>
      <c r="J294" s="172">
        <f>ROUND(I294*H294,2)</f>
        <v>0</v>
      </c>
      <c r="K294" s="168" t="s">
        <v>151</v>
      </c>
      <c r="L294" s="40"/>
      <c r="M294" s="173" t="s">
        <v>3</v>
      </c>
      <c r="N294" s="174" t="s">
        <v>43</v>
      </c>
      <c r="O294" s="73"/>
      <c r="P294" s="175">
        <f>O294*H294</f>
        <v>0</v>
      </c>
      <c r="Q294" s="175">
        <v>0.0043800000000000002</v>
      </c>
      <c r="R294" s="175">
        <f>Q294*H294</f>
        <v>0.041390999999999997</v>
      </c>
      <c r="S294" s="175">
        <v>0</v>
      </c>
      <c r="T294" s="17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77" t="s">
        <v>152</v>
      </c>
      <c r="AT294" s="177" t="s">
        <v>147</v>
      </c>
      <c r="AU294" s="177" t="s">
        <v>153</v>
      </c>
      <c r="AY294" s="20" t="s">
        <v>144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20" t="s">
        <v>153</v>
      </c>
      <c r="BK294" s="178">
        <f>ROUND(I294*H294,2)</f>
        <v>0</v>
      </c>
      <c r="BL294" s="20" t="s">
        <v>152</v>
      </c>
      <c r="BM294" s="177" t="s">
        <v>287</v>
      </c>
    </row>
    <row r="295" s="2" customFormat="1">
      <c r="A295" s="39"/>
      <c r="B295" s="40"/>
      <c r="C295" s="39"/>
      <c r="D295" s="179" t="s">
        <v>155</v>
      </c>
      <c r="E295" s="39"/>
      <c r="F295" s="180" t="s">
        <v>288</v>
      </c>
      <c r="G295" s="39"/>
      <c r="H295" s="39"/>
      <c r="I295" s="181"/>
      <c r="J295" s="39"/>
      <c r="K295" s="39"/>
      <c r="L295" s="40"/>
      <c r="M295" s="182"/>
      <c r="N295" s="183"/>
      <c r="O295" s="73"/>
      <c r="P295" s="73"/>
      <c r="Q295" s="73"/>
      <c r="R295" s="73"/>
      <c r="S295" s="73"/>
      <c r="T295" s="7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20" t="s">
        <v>155</v>
      </c>
      <c r="AU295" s="20" t="s">
        <v>153</v>
      </c>
    </row>
    <row r="296" s="13" customFormat="1">
      <c r="A296" s="13"/>
      <c r="B296" s="184"/>
      <c r="C296" s="13"/>
      <c r="D296" s="185" t="s">
        <v>157</v>
      </c>
      <c r="E296" s="186" t="s">
        <v>3</v>
      </c>
      <c r="F296" s="187" t="s">
        <v>254</v>
      </c>
      <c r="G296" s="13"/>
      <c r="H296" s="186" t="s">
        <v>3</v>
      </c>
      <c r="I296" s="188"/>
      <c r="J296" s="13"/>
      <c r="K296" s="13"/>
      <c r="L296" s="184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157</v>
      </c>
      <c r="AU296" s="186" t="s">
        <v>153</v>
      </c>
      <c r="AV296" s="13" t="s">
        <v>79</v>
      </c>
      <c r="AW296" s="13" t="s">
        <v>33</v>
      </c>
      <c r="AX296" s="13" t="s">
        <v>71</v>
      </c>
      <c r="AY296" s="186" t="s">
        <v>144</v>
      </c>
    </row>
    <row r="297" s="14" customFormat="1">
      <c r="A297" s="14"/>
      <c r="B297" s="192"/>
      <c r="C297" s="14"/>
      <c r="D297" s="185" t="s">
        <v>157</v>
      </c>
      <c r="E297" s="193" t="s">
        <v>3</v>
      </c>
      <c r="F297" s="194" t="s">
        <v>255</v>
      </c>
      <c r="G297" s="14"/>
      <c r="H297" s="195">
        <v>9.4499999999999993</v>
      </c>
      <c r="I297" s="196"/>
      <c r="J297" s="14"/>
      <c r="K297" s="14"/>
      <c r="L297" s="192"/>
      <c r="M297" s="197"/>
      <c r="N297" s="198"/>
      <c r="O297" s="198"/>
      <c r="P297" s="198"/>
      <c r="Q297" s="198"/>
      <c r="R297" s="198"/>
      <c r="S297" s="198"/>
      <c r="T297" s="19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3" t="s">
        <v>157</v>
      </c>
      <c r="AU297" s="193" t="s">
        <v>153</v>
      </c>
      <c r="AV297" s="14" t="s">
        <v>153</v>
      </c>
      <c r="AW297" s="14" t="s">
        <v>33</v>
      </c>
      <c r="AX297" s="14" t="s">
        <v>79</v>
      </c>
      <c r="AY297" s="193" t="s">
        <v>144</v>
      </c>
    </row>
    <row r="298" s="2" customFormat="1" ht="55.5" customHeight="1">
      <c r="A298" s="39"/>
      <c r="B298" s="165"/>
      <c r="C298" s="166" t="s">
        <v>289</v>
      </c>
      <c r="D298" s="166" t="s">
        <v>147</v>
      </c>
      <c r="E298" s="167" t="s">
        <v>290</v>
      </c>
      <c r="F298" s="168" t="s">
        <v>291</v>
      </c>
      <c r="G298" s="169" t="s">
        <v>199</v>
      </c>
      <c r="H298" s="170">
        <v>201.59999999999999</v>
      </c>
      <c r="I298" s="171"/>
      <c r="J298" s="172">
        <f>ROUND(I298*H298,2)</f>
        <v>0</v>
      </c>
      <c r="K298" s="168" t="s">
        <v>151</v>
      </c>
      <c r="L298" s="40"/>
      <c r="M298" s="173" t="s">
        <v>3</v>
      </c>
      <c r="N298" s="174" t="s">
        <v>43</v>
      </c>
      <c r="O298" s="73"/>
      <c r="P298" s="175">
        <f>O298*H298</f>
        <v>0</v>
      </c>
      <c r="Q298" s="175">
        <v>0</v>
      </c>
      <c r="R298" s="175">
        <f>Q298*H298</f>
        <v>0</v>
      </c>
      <c r="S298" s="175">
        <v>0</v>
      </c>
      <c r="T298" s="17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77" t="s">
        <v>152</v>
      </c>
      <c r="AT298" s="177" t="s">
        <v>147</v>
      </c>
      <c r="AU298" s="177" t="s">
        <v>153</v>
      </c>
      <c r="AY298" s="20" t="s">
        <v>144</v>
      </c>
      <c r="BE298" s="178">
        <f>IF(N298="základní",J298,0)</f>
        <v>0</v>
      </c>
      <c r="BF298" s="178">
        <f>IF(N298="snížená",J298,0)</f>
        <v>0</v>
      </c>
      <c r="BG298" s="178">
        <f>IF(N298="zákl. přenesená",J298,0)</f>
        <v>0</v>
      </c>
      <c r="BH298" s="178">
        <f>IF(N298="sníž. přenesená",J298,0)</f>
        <v>0</v>
      </c>
      <c r="BI298" s="178">
        <f>IF(N298="nulová",J298,0)</f>
        <v>0</v>
      </c>
      <c r="BJ298" s="20" t="s">
        <v>153</v>
      </c>
      <c r="BK298" s="178">
        <f>ROUND(I298*H298,2)</f>
        <v>0</v>
      </c>
      <c r="BL298" s="20" t="s">
        <v>152</v>
      </c>
      <c r="BM298" s="177" t="s">
        <v>292</v>
      </c>
    </row>
    <row r="299" s="2" customFormat="1">
      <c r="A299" s="39"/>
      <c r="B299" s="40"/>
      <c r="C299" s="39"/>
      <c r="D299" s="179" t="s">
        <v>155</v>
      </c>
      <c r="E299" s="39"/>
      <c r="F299" s="180" t="s">
        <v>293</v>
      </c>
      <c r="G299" s="39"/>
      <c r="H299" s="39"/>
      <c r="I299" s="181"/>
      <c r="J299" s="39"/>
      <c r="K299" s="39"/>
      <c r="L299" s="40"/>
      <c r="M299" s="182"/>
      <c r="N299" s="183"/>
      <c r="O299" s="73"/>
      <c r="P299" s="73"/>
      <c r="Q299" s="73"/>
      <c r="R299" s="73"/>
      <c r="S299" s="73"/>
      <c r="T299" s="7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20" t="s">
        <v>155</v>
      </c>
      <c r="AU299" s="20" t="s">
        <v>153</v>
      </c>
    </row>
    <row r="300" s="13" customFormat="1">
      <c r="A300" s="13"/>
      <c r="B300" s="184"/>
      <c r="C300" s="13"/>
      <c r="D300" s="185" t="s">
        <v>157</v>
      </c>
      <c r="E300" s="186" t="s">
        <v>3</v>
      </c>
      <c r="F300" s="187" t="s">
        <v>171</v>
      </c>
      <c r="G300" s="13"/>
      <c r="H300" s="186" t="s">
        <v>3</v>
      </c>
      <c r="I300" s="188"/>
      <c r="J300" s="13"/>
      <c r="K300" s="13"/>
      <c r="L300" s="184"/>
      <c r="M300" s="189"/>
      <c r="N300" s="190"/>
      <c r="O300" s="190"/>
      <c r="P300" s="190"/>
      <c r="Q300" s="190"/>
      <c r="R300" s="190"/>
      <c r="S300" s="190"/>
      <c r="T300" s="19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157</v>
      </c>
      <c r="AU300" s="186" t="s">
        <v>153</v>
      </c>
      <c r="AV300" s="13" t="s">
        <v>79</v>
      </c>
      <c r="AW300" s="13" t="s">
        <v>33</v>
      </c>
      <c r="AX300" s="13" t="s">
        <v>71</v>
      </c>
      <c r="AY300" s="186" t="s">
        <v>144</v>
      </c>
    </row>
    <row r="301" s="14" customFormat="1">
      <c r="A301" s="14"/>
      <c r="B301" s="192"/>
      <c r="C301" s="14"/>
      <c r="D301" s="185" t="s">
        <v>157</v>
      </c>
      <c r="E301" s="193" t="s">
        <v>3</v>
      </c>
      <c r="F301" s="194" t="s">
        <v>294</v>
      </c>
      <c r="G301" s="14"/>
      <c r="H301" s="195">
        <v>105</v>
      </c>
      <c r="I301" s="196"/>
      <c r="J301" s="14"/>
      <c r="K301" s="14"/>
      <c r="L301" s="192"/>
      <c r="M301" s="197"/>
      <c r="N301" s="198"/>
      <c r="O301" s="198"/>
      <c r="P301" s="198"/>
      <c r="Q301" s="198"/>
      <c r="R301" s="198"/>
      <c r="S301" s="198"/>
      <c r="T301" s="19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3" t="s">
        <v>157</v>
      </c>
      <c r="AU301" s="193" t="s">
        <v>153</v>
      </c>
      <c r="AV301" s="14" t="s">
        <v>153</v>
      </c>
      <c r="AW301" s="14" t="s">
        <v>33</v>
      </c>
      <c r="AX301" s="14" t="s">
        <v>71</v>
      </c>
      <c r="AY301" s="193" t="s">
        <v>144</v>
      </c>
    </row>
    <row r="302" s="14" customFormat="1">
      <c r="A302" s="14"/>
      <c r="B302" s="192"/>
      <c r="C302" s="14"/>
      <c r="D302" s="185" t="s">
        <v>157</v>
      </c>
      <c r="E302" s="193" t="s">
        <v>3</v>
      </c>
      <c r="F302" s="194" t="s">
        <v>295</v>
      </c>
      <c r="G302" s="14"/>
      <c r="H302" s="195">
        <v>9.5999999999999996</v>
      </c>
      <c r="I302" s="196"/>
      <c r="J302" s="14"/>
      <c r="K302" s="14"/>
      <c r="L302" s="192"/>
      <c r="M302" s="197"/>
      <c r="N302" s="198"/>
      <c r="O302" s="198"/>
      <c r="P302" s="198"/>
      <c r="Q302" s="198"/>
      <c r="R302" s="198"/>
      <c r="S302" s="198"/>
      <c r="T302" s="19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3" t="s">
        <v>157</v>
      </c>
      <c r="AU302" s="193" t="s">
        <v>153</v>
      </c>
      <c r="AV302" s="14" t="s">
        <v>153</v>
      </c>
      <c r="AW302" s="14" t="s">
        <v>33</v>
      </c>
      <c r="AX302" s="14" t="s">
        <v>71</v>
      </c>
      <c r="AY302" s="193" t="s">
        <v>144</v>
      </c>
    </row>
    <row r="303" s="14" customFormat="1">
      <c r="A303" s="14"/>
      <c r="B303" s="192"/>
      <c r="C303" s="14"/>
      <c r="D303" s="185" t="s">
        <v>157</v>
      </c>
      <c r="E303" s="193" t="s">
        <v>3</v>
      </c>
      <c r="F303" s="194" t="s">
        <v>296</v>
      </c>
      <c r="G303" s="14"/>
      <c r="H303" s="195">
        <v>8.5999999999999996</v>
      </c>
      <c r="I303" s="196"/>
      <c r="J303" s="14"/>
      <c r="K303" s="14"/>
      <c r="L303" s="192"/>
      <c r="M303" s="197"/>
      <c r="N303" s="198"/>
      <c r="O303" s="198"/>
      <c r="P303" s="198"/>
      <c r="Q303" s="198"/>
      <c r="R303" s="198"/>
      <c r="S303" s="198"/>
      <c r="T303" s="19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3" t="s">
        <v>157</v>
      </c>
      <c r="AU303" s="193" t="s">
        <v>153</v>
      </c>
      <c r="AV303" s="14" t="s">
        <v>153</v>
      </c>
      <c r="AW303" s="14" t="s">
        <v>33</v>
      </c>
      <c r="AX303" s="14" t="s">
        <v>71</v>
      </c>
      <c r="AY303" s="193" t="s">
        <v>144</v>
      </c>
    </row>
    <row r="304" s="14" customFormat="1">
      <c r="A304" s="14"/>
      <c r="B304" s="192"/>
      <c r="C304" s="14"/>
      <c r="D304" s="185" t="s">
        <v>157</v>
      </c>
      <c r="E304" s="193" t="s">
        <v>3</v>
      </c>
      <c r="F304" s="194" t="s">
        <v>297</v>
      </c>
      <c r="G304" s="14"/>
      <c r="H304" s="195">
        <v>4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157</v>
      </c>
      <c r="AU304" s="193" t="s">
        <v>153</v>
      </c>
      <c r="AV304" s="14" t="s">
        <v>153</v>
      </c>
      <c r="AW304" s="14" t="s">
        <v>33</v>
      </c>
      <c r="AX304" s="14" t="s">
        <v>71</v>
      </c>
      <c r="AY304" s="193" t="s">
        <v>144</v>
      </c>
    </row>
    <row r="305" s="13" customFormat="1">
      <c r="A305" s="13"/>
      <c r="B305" s="184"/>
      <c r="C305" s="13"/>
      <c r="D305" s="185" t="s">
        <v>157</v>
      </c>
      <c r="E305" s="186" t="s">
        <v>3</v>
      </c>
      <c r="F305" s="187" t="s">
        <v>267</v>
      </c>
      <c r="G305" s="13"/>
      <c r="H305" s="186" t="s">
        <v>3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157</v>
      </c>
      <c r="AU305" s="186" t="s">
        <v>153</v>
      </c>
      <c r="AV305" s="13" t="s">
        <v>79</v>
      </c>
      <c r="AW305" s="13" t="s">
        <v>33</v>
      </c>
      <c r="AX305" s="13" t="s">
        <v>71</v>
      </c>
      <c r="AY305" s="186" t="s">
        <v>144</v>
      </c>
    </row>
    <row r="306" s="14" customFormat="1">
      <c r="A306" s="14"/>
      <c r="B306" s="192"/>
      <c r="C306" s="14"/>
      <c r="D306" s="185" t="s">
        <v>157</v>
      </c>
      <c r="E306" s="193" t="s">
        <v>3</v>
      </c>
      <c r="F306" s="194" t="s">
        <v>298</v>
      </c>
      <c r="G306" s="14"/>
      <c r="H306" s="195">
        <v>16.800000000000001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157</v>
      </c>
      <c r="AU306" s="193" t="s">
        <v>153</v>
      </c>
      <c r="AV306" s="14" t="s">
        <v>153</v>
      </c>
      <c r="AW306" s="14" t="s">
        <v>33</v>
      </c>
      <c r="AX306" s="14" t="s">
        <v>71</v>
      </c>
      <c r="AY306" s="193" t="s">
        <v>144</v>
      </c>
    </row>
    <row r="307" s="14" customFormat="1">
      <c r="A307" s="14"/>
      <c r="B307" s="192"/>
      <c r="C307" s="14"/>
      <c r="D307" s="185" t="s">
        <v>157</v>
      </c>
      <c r="E307" s="193" t="s">
        <v>3</v>
      </c>
      <c r="F307" s="194" t="s">
        <v>299</v>
      </c>
      <c r="G307" s="14"/>
      <c r="H307" s="195">
        <v>16.199999999999999</v>
      </c>
      <c r="I307" s="196"/>
      <c r="J307" s="14"/>
      <c r="K307" s="14"/>
      <c r="L307" s="192"/>
      <c r="M307" s="197"/>
      <c r="N307" s="198"/>
      <c r="O307" s="198"/>
      <c r="P307" s="198"/>
      <c r="Q307" s="198"/>
      <c r="R307" s="198"/>
      <c r="S307" s="198"/>
      <c r="T307" s="19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3" t="s">
        <v>157</v>
      </c>
      <c r="AU307" s="193" t="s">
        <v>153</v>
      </c>
      <c r="AV307" s="14" t="s">
        <v>153</v>
      </c>
      <c r="AW307" s="14" t="s">
        <v>33</v>
      </c>
      <c r="AX307" s="14" t="s">
        <v>71</v>
      </c>
      <c r="AY307" s="193" t="s">
        <v>144</v>
      </c>
    </row>
    <row r="308" s="13" customFormat="1">
      <c r="A308" s="13"/>
      <c r="B308" s="184"/>
      <c r="C308" s="13"/>
      <c r="D308" s="185" t="s">
        <v>157</v>
      </c>
      <c r="E308" s="186" t="s">
        <v>3</v>
      </c>
      <c r="F308" s="187" t="s">
        <v>192</v>
      </c>
      <c r="G308" s="13"/>
      <c r="H308" s="186" t="s">
        <v>3</v>
      </c>
      <c r="I308" s="188"/>
      <c r="J308" s="13"/>
      <c r="K308" s="13"/>
      <c r="L308" s="184"/>
      <c r="M308" s="189"/>
      <c r="N308" s="190"/>
      <c r="O308" s="190"/>
      <c r="P308" s="190"/>
      <c r="Q308" s="190"/>
      <c r="R308" s="190"/>
      <c r="S308" s="190"/>
      <c r="T308" s="19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6" t="s">
        <v>157</v>
      </c>
      <c r="AU308" s="186" t="s">
        <v>153</v>
      </c>
      <c r="AV308" s="13" t="s">
        <v>79</v>
      </c>
      <c r="AW308" s="13" t="s">
        <v>33</v>
      </c>
      <c r="AX308" s="13" t="s">
        <v>71</v>
      </c>
      <c r="AY308" s="186" t="s">
        <v>144</v>
      </c>
    </row>
    <row r="309" s="14" customFormat="1">
      <c r="A309" s="14"/>
      <c r="B309" s="192"/>
      <c r="C309" s="14"/>
      <c r="D309" s="185" t="s">
        <v>157</v>
      </c>
      <c r="E309" s="193" t="s">
        <v>3</v>
      </c>
      <c r="F309" s="194" t="s">
        <v>203</v>
      </c>
      <c r="G309" s="14"/>
      <c r="H309" s="195">
        <v>4.7999999999999998</v>
      </c>
      <c r="I309" s="196"/>
      <c r="J309" s="14"/>
      <c r="K309" s="14"/>
      <c r="L309" s="192"/>
      <c r="M309" s="197"/>
      <c r="N309" s="198"/>
      <c r="O309" s="198"/>
      <c r="P309" s="198"/>
      <c r="Q309" s="198"/>
      <c r="R309" s="198"/>
      <c r="S309" s="198"/>
      <c r="T309" s="19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3" t="s">
        <v>157</v>
      </c>
      <c r="AU309" s="193" t="s">
        <v>153</v>
      </c>
      <c r="AV309" s="14" t="s">
        <v>153</v>
      </c>
      <c r="AW309" s="14" t="s">
        <v>33</v>
      </c>
      <c r="AX309" s="14" t="s">
        <v>71</v>
      </c>
      <c r="AY309" s="193" t="s">
        <v>144</v>
      </c>
    </row>
    <row r="310" s="13" customFormat="1">
      <c r="A310" s="13"/>
      <c r="B310" s="184"/>
      <c r="C310" s="13"/>
      <c r="D310" s="185" t="s">
        <v>157</v>
      </c>
      <c r="E310" s="186" t="s">
        <v>3</v>
      </c>
      <c r="F310" s="187" t="s">
        <v>300</v>
      </c>
      <c r="G310" s="13"/>
      <c r="H310" s="186" t="s">
        <v>3</v>
      </c>
      <c r="I310" s="188"/>
      <c r="J310" s="13"/>
      <c r="K310" s="13"/>
      <c r="L310" s="184"/>
      <c r="M310" s="189"/>
      <c r="N310" s="190"/>
      <c r="O310" s="190"/>
      <c r="P310" s="190"/>
      <c r="Q310" s="190"/>
      <c r="R310" s="190"/>
      <c r="S310" s="190"/>
      <c r="T310" s="19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157</v>
      </c>
      <c r="AU310" s="186" t="s">
        <v>153</v>
      </c>
      <c r="AV310" s="13" t="s">
        <v>79</v>
      </c>
      <c r="AW310" s="13" t="s">
        <v>33</v>
      </c>
      <c r="AX310" s="13" t="s">
        <v>71</v>
      </c>
      <c r="AY310" s="186" t="s">
        <v>144</v>
      </c>
    </row>
    <row r="311" s="14" customFormat="1">
      <c r="A311" s="14"/>
      <c r="B311" s="192"/>
      <c r="C311" s="14"/>
      <c r="D311" s="185" t="s">
        <v>157</v>
      </c>
      <c r="E311" s="193" t="s">
        <v>3</v>
      </c>
      <c r="F311" s="194" t="s">
        <v>301</v>
      </c>
      <c r="G311" s="14"/>
      <c r="H311" s="195">
        <v>30</v>
      </c>
      <c r="I311" s="196"/>
      <c r="J311" s="14"/>
      <c r="K311" s="14"/>
      <c r="L311" s="192"/>
      <c r="M311" s="197"/>
      <c r="N311" s="198"/>
      <c r="O311" s="198"/>
      <c r="P311" s="198"/>
      <c r="Q311" s="198"/>
      <c r="R311" s="198"/>
      <c r="S311" s="198"/>
      <c r="T311" s="19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3" t="s">
        <v>157</v>
      </c>
      <c r="AU311" s="193" t="s">
        <v>153</v>
      </c>
      <c r="AV311" s="14" t="s">
        <v>153</v>
      </c>
      <c r="AW311" s="14" t="s">
        <v>33</v>
      </c>
      <c r="AX311" s="14" t="s">
        <v>71</v>
      </c>
      <c r="AY311" s="193" t="s">
        <v>144</v>
      </c>
    </row>
    <row r="312" s="14" customFormat="1">
      <c r="A312" s="14"/>
      <c r="B312" s="192"/>
      <c r="C312" s="14"/>
      <c r="D312" s="185" t="s">
        <v>157</v>
      </c>
      <c r="E312" s="193" t="s">
        <v>3</v>
      </c>
      <c r="F312" s="194" t="s">
        <v>302</v>
      </c>
      <c r="G312" s="14"/>
      <c r="H312" s="195">
        <v>3.6000000000000001</v>
      </c>
      <c r="I312" s="196"/>
      <c r="J312" s="14"/>
      <c r="K312" s="14"/>
      <c r="L312" s="192"/>
      <c r="M312" s="197"/>
      <c r="N312" s="198"/>
      <c r="O312" s="198"/>
      <c r="P312" s="198"/>
      <c r="Q312" s="198"/>
      <c r="R312" s="198"/>
      <c r="S312" s="198"/>
      <c r="T312" s="19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3" t="s">
        <v>157</v>
      </c>
      <c r="AU312" s="193" t="s">
        <v>153</v>
      </c>
      <c r="AV312" s="14" t="s">
        <v>153</v>
      </c>
      <c r="AW312" s="14" t="s">
        <v>33</v>
      </c>
      <c r="AX312" s="14" t="s">
        <v>71</v>
      </c>
      <c r="AY312" s="193" t="s">
        <v>144</v>
      </c>
    </row>
    <row r="313" s="14" customFormat="1">
      <c r="A313" s="14"/>
      <c r="B313" s="192"/>
      <c r="C313" s="14"/>
      <c r="D313" s="185" t="s">
        <v>157</v>
      </c>
      <c r="E313" s="193" t="s">
        <v>3</v>
      </c>
      <c r="F313" s="194" t="s">
        <v>303</v>
      </c>
      <c r="G313" s="14"/>
      <c r="H313" s="195">
        <v>2.2000000000000002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157</v>
      </c>
      <c r="AU313" s="193" t="s">
        <v>153</v>
      </c>
      <c r="AV313" s="14" t="s">
        <v>153</v>
      </c>
      <c r="AW313" s="14" t="s">
        <v>33</v>
      </c>
      <c r="AX313" s="14" t="s">
        <v>71</v>
      </c>
      <c r="AY313" s="193" t="s">
        <v>144</v>
      </c>
    </row>
    <row r="314" s="14" customFormat="1">
      <c r="A314" s="14"/>
      <c r="B314" s="192"/>
      <c r="C314" s="14"/>
      <c r="D314" s="185" t="s">
        <v>157</v>
      </c>
      <c r="E314" s="193" t="s">
        <v>3</v>
      </c>
      <c r="F314" s="194" t="s">
        <v>304</v>
      </c>
      <c r="G314" s="14"/>
      <c r="H314" s="195">
        <v>0.80000000000000004</v>
      </c>
      <c r="I314" s="196"/>
      <c r="J314" s="14"/>
      <c r="K314" s="14"/>
      <c r="L314" s="192"/>
      <c r="M314" s="197"/>
      <c r="N314" s="198"/>
      <c r="O314" s="198"/>
      <c r="P314" s="198"/>
      <c r="Q314" s="198"/>
      <c r="R314" s="198"/>
      <c r="S314" s="198"/>
      <c r="T314" s="19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3" t="s">
        <v>157</v>
      </c>
      <c r="AU314" s="193" t="s">
        <v>153</v>
      </c>
      <c r="AV314" s="14" t="s">
        <v>153</v>
      </c>
      <c r="AW314" s="14" t="s">
        <v>33</v>
      </c>
      <c r="AX314" s="14" t="s">
        <v>71</v>
      </c>
      <c r="AY314" s="193" t="s">
        <v>144</v>
      </c>
    </row>
    <row r="315" s="15" customFormat="1">
      <c r="A315" s="15"/>
      <c r="B315" s="201"/>
      <c r="C315" s="15"/>
      <c r="D315" s="185" t="s">
        <v>157</v>
      </c>
      <c r="E315" s="202" t="s">
        <v>3</v>
      </c>
      <c r="F315" s="203" t="s">
        <v>181</v>
      </c>
      <c r="G315" s="15"/>
      <c r="H315" s="204">
        <v>201.59999999999999</v>
      </c>
      <c r="I315" s="205"/>
      <c r="J315" s="15"/>
      <c r="K315" s="15"/>
      <c r="L315" s="201"/>
      <c r="M315" s="206"/>
      <c r="N315" s="207"/>
      <c r="O315" s="207"/>
      <c r="P315" s="207"/>
      <c r="Q315" s="207"/>
      <c r="R315" s="207"/>
      <c r="S315" s="207"/>
      <c r="T315" s="20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2" t="s">
        <v>157</v>
      </c>
      <c r="AU315" s="202" t="s">
        <v>153</v>
      </c>
      <c r="AV315" s="15" t="s">
        <v>152</v>
      </c>
      <c r="AW315" s="15" t="s">
        <v>33</v>
      </c>
      <c r="AX315" s="15" t="s">
        <v>79</v>
      </c>
      <c r="AY315" s="202" t="s">
        <v>144</v>
      </c>
    </row>
    <row r="316" s="2" customFormat="1" ht="24.15" customHeight="1">
      <c r="A316" s="39"/>
      <c r="B316" s="165"/>
      <c r="C316" s="209" t="s">
        <v>305</v>
      </c>
      <c r="D316" s="209" t="s">
        <v>230</v>
      </c>
      <c r="E316" s="210" t="s">
        <v>306</v>
      </c>
      <c r="F316" s="211" t="s">
        <v>307</v>
      </c>
      <c r="G316" s="212" t="s">
        <v>199</v>
      </c>
      <c r="H316" s="213">
        <v>181.5</v>
      </c>
      <c r="I316" s="214"/>
      <c r="J316" s="215">
        <f>ROUND(I316*H316,2)</f>
        <v>0</v>
      </c>
      <c r="K316" s="211" t="s">
        <v>151</v>
      </c>
      <c r="L316" s="216"/>
      <c r="M316" s="217" t="s">
        <v>3</v>
      </c>
      <c r="N316" s="218" t="s">
        <v>43</v>
      </c>
      <c r="O316" s="73"/>
      <c r="P316" s="175">
        <f>O316*H316</f>
        <v>0</v>
      </c>
      <c r="Q316" s="175">
        <v>4.0000000000000003E-05</v>
      </c>
      <c r="R316" s="175">
        <f>Q316*H316</f>
        <v>0.0072600000000000008</v>
      </c>
      <c r="S316" s="175">
        <v>0</v>
      </c>
      <c r="T316" s="17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177" t="s">
        <v>219</v>
      </c>
      <c r="AT316" s="177" t="s">
        <v>230</v>
      </c>
      <c r="AU316" s="177" t="s">
        <v>153</v>
      </c>
      <c r="AY316" s="20" t="s">
        <v>144</v>
      </c>
      <c r="BE316" s="178">
        <f>IF(N316="základní",J316,0)</f>
        <v>0</v>
      </c>
      <c r="BF316" s="178">
        <f>IF(N316="snížená",J316,0)</f>
        <v>0</v>
      </c>
      <c r="BG316" s="178">
        <f>IF(N316="zákl. přenesená",J316,0)</f>
        <v>0</v>
      </c>
      <c r="BH316" s="178">
        <f>IF(N316="sníž. přenesená",J316,0)</f>
        <v>0</v>
      </c>
      <c r="BI316" s="178">
        <f>IF(N316="nulová",J316,0)</f>
        <v>0</v>
      </c>
      <c r="BJ316" s="20" t="s">
        <v>153</v>
      </c>
      <c r="BK316" s="178">
        <f>ROUND(I316*H316,2)</f>
        <v>0</v>
      </c>
      <c r="BL316" s="20" t="s">
        <v>152</v>
      </c>
      <c r="BM316" s="177" t="s">
        <v>308</v>
      </c>
    </row>
    <row r="317" s="13" customFormat="1">
      <c r="A317" s="13"/>
      <c r="B317" s="184"/>
      <c r="C317" s="13"/>
      <c r="D317" s="185" t="s">
        <v>157</v>
      </c>
      <c r="E317" s="186" t="s">
        <v>3</v>
      </c>
      <c r="F317" s="187" t="s">
        <v>171</v>
      </c>
      <c r="G317" s="13"/>
      <c r="H317" s="186" t="s">
        <v>3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157</v>
      </c>
      <c r="AU317" s="186" t="s">
        <v>153</v>
      </c>
      <c r="AV317" s="13" t="s">
        <v>79</v>
      </c>
      <c r="AW317" s="13" t="s">
        <v>33</v>
      </c>
      <c r="AX317" s="13" t="s">
        <v>71</v>
      </c>
      <c r="AY317" s="186" t="s">
        <v>144</v>
      </c>
    </row>
    <row r="318" s="14" customFormat="1">
      <c r="A318" s="14"/>
      <c r="B318" s="192"/>
      <c r="C318" s="14"/>
      <c r="D318" s="185" t="s">
        <v>157</v>
      </c>
      <c r="E318" s="193" t="s">
        <v>3</v>
      </c>
      <c r="F318" s="194" t="s">
        <v>294</v>
      </c>
      <c r="G318" s="14"/>
      <c r="H318" s="195">
        <v>105</v>
      </c>
      <c r="I318" s="196"/>
      <c r="J318" s="14"/>
      <c r="K318" s="14"/>
      <c r="L318" s="192"/>
      <c r="M318" s="197"/>
      <c r="N318" s="198"/>
      <c r="O318" s="198"/>
      <c r="P318" s="198"/>
      <c r="Q318" s="198"/>
      <c r="R318" s="198"/>
      <c r="S318" s="198"/>
      <c r="T318" s="19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3" t="s">
        <v>157</v>
      </c>
      <c r="AU318" s="193" t="s">
        <v>153</v>
      </c>
      <c r="AV318" s="14" t="s">
        <v>153</v>
      </c>
      <c r="AW318" s="14" t="s">
        <v>33</v>
      </c>
      <c r="AX318" s="14" t="s">
        <v>71</v>
      </c>
      <c r="AY318" s="193" t="s">
        <v>144</v>
      </c>
    </row>
    <row r="319" s="14" customFormat="1">
      <c r="A319" s="14"/>
      <c r="B319" s="192"/>
      <c r="C319" s="14"/>
      <c r="D319" s="185" t="s">
        <v>157</v>
      </c>
      <c r="E319" s="193" t="s">
        <v>3</v>
      </c>
      <c r="F319" s="194" t="s">
        <v>295</v>
      </c>
      <c r="G319" s="14"/>
      <c r="H319" s="195">
        <v>9.5999999999999996</v>
      </c>
      <c r="I319" s="196"/>
      <c r="J319" s="14"/>
      <c r="K319" s="14"/>
      <c r="L319" s="192"/>
      <c r="M319" s="197"/>
      <c r="N319" s="198"/>
      <c r="O319" s="198"/>
      <c r="P319" s="198"/>
      <c r="Q319" s="198"/>
      <c r="R319" s="198"/>
      <c r="S319" s="198"/>
      <c r="T319" s="19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3" t="s">
        <v>157</v>
      </c>
      <c r="AU319" s="193" t="s">
        <v>153</v>
      </c>
      <c r="AV319" s="14" t="s">
        <v>153</v>
      </c>
      <c r="AW319" s="14" t="s">
        <v>33</v>
      </c>
      <c r="AX319" s="14" t="s">
        <v>71</v>
      </c>
      <c r="AY319" s="193" t="s">
        <v>144</v>
      </c>
    </row>
    <row r="320" s="14" customFormat="1">
      <c r="A320" s="14"/>
      <c r="B320" s="192"/>
      <c r="C320" s="14"/>
      <c r="D320" s="185" t="s">
        <v>157</v>
      </c>
      <c r="E320" s="193" t="s">
        <v>3</v>
      </c>
      <c r="F320" s="194" t="s">
        <v>296</v>
      </c>
      <c r="G320" s="14"/>
      <c r="H320" s="195">
        <v>8.5999999999999996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157</v>
      </c>
      <c r="AU320" s="193" t="s">
        <v>153</v>
      </c>
      <c r="AV320" s="14" t="s">
        <v>153</v>
      </c>
      <c r="AW320" s="14" t="s">
        <v>33</v>
      </c>
      <c r="AX320" s="14" t="s">
        <v>71</v>
      </c>
      <c r="AY320" s="193" t="s">
        <v>144</v>
      </c>
    </row>
    <row r="321" s="14" customFormat="1">
      <c r="A321" s="14"/>
      <c r="B321" s="192"/>
      <c r="C321" s="14"/>
      <c r="D321" s="185" t="s">
        <v>157</v>
      </c>
      <c r="E321" s="193" t="s">
        <v>3</v>
      </c>
      <c r="F321" s="194" t="s">
        <v>297</v>
      </c>
      <c r="G321" s="14"/>
      <c r="H321" s="195">
        <v>4</v>
      </c>
      <c r="I321" s="196"/>
      <c r="J321" s="14"/>
      <c r="K321" s="14"/>
      <c r="L321" s="192"/>
      <c r="M321" s="197"/>
      <c r="N321" s="198"/>
      <c r="O321" s="198"/>
      <c r="P321" s="198"/>
      <c r="Q321" s="198"/>
      <c r="R321" s="198"/>
      <c r="S321" s="198"/>
      <c r="T321" s="19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3" t="s">
        <v>157</v>
      </c>
      <c r="AU321" s="193" t="s">
        <v>153</v>
      </c>
      <c r="AV321" s="14" t="s">
        <v>153</v>
      </c>
      <c r="AW321" s="14" t="s">
        <v>33</v>
      </c>
      <c r="AX321" s="14" t="s">
        <v>71</v>
      </c>
      <c r="AY321" s="193" t="s">
        <v>144</v>
      </c>
    </row>
    <row r="322" s="13" customFormat="1">
      <c r="A322" s="13"/>
      <c r="B322" s="184"/>
      <c r="C322" s="13"/>
      <c r="D322" s="185" t="s">
        <v>157</v>
      </c>
      <c r="E322" s="186" t="s">
        <v>3</v>
      </c>
      <c r="F322" s="187" t="s">
        <v>267</v>
      </c>
      <c r="G322" s="13"/>
      <c r="H322" s="186" t="s">
        <v>3</v>
      </c>
      <c r="I322" s="188"/>
      <c r="J322" s="13"/>
      <c r="K322" s="13"/>
      <c r="L322" s="184"/>
      <c r="M322" s="189"/>
      <c r="N322" s="190"/>
      <c r="O322" s="190"/>
      <c r="P322" s="190"/>
      <c r="Q322" s="190"/>
      <c r="R322" s="190"/>
      <c r="S322" s="190"/>
      <c r="T322" s="19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6" t="s">
        <v>157</v>
      </c>
      <c r="AU322" s="186" t="s">
        <v>153</v>
      </c>
      <c r="AV322" s="13" t="s">
        <v>79</v>
      </c>
      <c r="AW322" s="13" t="s">
        <v>33</v>
      </c>
      <c r="AX322" s="13" t="s">
        <v>71</v>
      </c>
      <c r="AY322" s="186" t="s">
        <v>144</v>
      </c>
    </row>
    <row r="323" s="14" customFormat="1">
      <c r="A323" s="14"/>
      <c r="B323" s="192"/>
      <c r="C323" s="14"/>
      <c r="D323" s="185" t="s">
        <v>157</v>
      </c>
      <c r="E323" s="193" t="s">
        <v>3</v>
      </c>
      <c r="F323" s="194" t="s">
        <v>298</v>
      </c>
      <c r="G323" s="14"/>
      <c r="H323" s="195">
        <v>16.800000000000001</v>
      </c>
      <c r="I323" s="196"/>
      <c r="J323" s="14"/>
      <c r="K323" s="14"/>
      <c r="L323" s="192"/>
      <c r="M323" s="197"/>
      <c r="N323" s="198"/>
      <c r="O323" s="198"/>
      <c r="P323" s="198"/>
      <c r="Q323" s="198"/>
      <c r="R323" s="198"/>
      <c r="S323" s="198"/>
      <c r="T323" s="19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3" t="s">
        <v>157</v>
      </c>
      <c r="AU323" s="193" t="s">
        <v>153</v>
      </c>
      <c r="AV323" s="14" t="s">
        <v>153</v>
      </c>
      <c r="AW323" s="14" t="s">
        <v>33</v>
      </c>
      <c r="AX323" s="14" t="s">
        <v>71</v>
      </c>
      <c r="AY323" s="193" t="s">
        <v>144</v>
      </c>
    </row>
    <row r="324" s="14" customFormat="1">
      <c r="A324" s="14"/>
      <c r="B324" s="192"/>
      <c r="C324" s="14"/>
      <c r="D324" s="185" t="s">
        <v>157</v>
      </c>
      <c r="E324" s="193" t="s">
        <v>3</v>
      </c>
      <c r="F324" s="194" t="s">
        <v>299</v>
      </c>
      <c r="G324" s="14"/>
      <c r="H324" s="195">
        <v>16.199999999999999</v>
      </c>
      <c r="I324" s="196"/>
      <c r="J324" s="14"/>
      <c r="K324" s="14"/>
      <c r="L324" s="192"/>
      <c r="M324" s="197"/>
      <c r="N324" s="198"/>
      <c r="O324" s="198"/>
      <c r="P324" s="198"/>
      <c r="Q324" s="198"/>
      <c r="R324" s="198"/>
      <c r="S324" s="198"/>
      <c r="T324" s="19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3" t="s">
        <v>157</v>
      </c>
      <c r="AU324" s="193" t="s">
        <v>153</v>
      </c>
      <c r="AV324" s="14" t="s">
        <v>153</v>
      </c>
      <c r="AW324" s="14" t="s">
        <v>33</v>
      </c>
      <c r="AX324" s="14" t="s">
        <v>71</v>
      </c>
      <c r="AY324" s="193" t="s">
        <v>144</v>
      </c>
    </row>
    <row r="325" s="13" customFormat="1">
      <c r="A325" s="13"/>
      <c r="B325" s="184"/>
      <c r="C325" s="13"/>
      <c r="D325" s="185" t="s">
        <v>157</v>
      </c>
      <c r="E325" s="186" t="s">
        <v>3</v>
      </c>
      <c r="F325" s="187" t="s">
        <v>192</v>
      </c>
      <c r="G325" s="13"/>
      <c r="H325" s="186" t="s">
        <v>3</v>
      </c>
      <c r="I325" s="188"/>
      <c r="J325" s="13"/>
      <c r="K325" s="13"/>
      <c r="L325" s="184"/>
      <c r="M325" s="189"/>
      <c r="N325" s="190"/>
      <c r="O325" s="190"/>
      <c r="P325" s="190"/>
      <c r="Q325" s="190"/>
      <c r="R325" s="190"/>
      <c r="S325" s="190"/>
      <c r="T325" s="19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6" t="s">
        <v>157</v>
      </c>
      <c r="AU325" s="186" t="s">
        <v>153</v>
      </c>
      <c r="AV325" s="13" t="s">
        <v>79</v>
      </c>
      <c r="AW325" s="13" t="s">
        <v>33</v>
      </c>
      <c r="AX325" s="13" t="s">
        <v>71</v>
      </c>
      <c r="AY325" s="186" t="s">
        <v>144</v>
      </c>
    </row>
    <row r="326" s="14" customFormat="1">
      <c r="A326" s="14"/>
      <c r="B326" s="192"/>
      <c r="C326" s="14"/>
      <c r="D326" s="185" t="s">
        <v>157</v>
      </c>
      <c r="E326" s="193" t="s">
        <v>3</v>
      </c>
      <c r="F326" s="194" t="s">
        <v>203</v>
      </c>
      <c r="G326" s="14"/>
      <c r="H326" s="195">
        <v>4.7999999999999998</v>
      </c>
      <c r="I326" s="196"/>
      <c r="J326" s="14"/>
      <c r="K326" s="14"/>
      <c r="L326" s="192"/>
      <c r="M326" s="197"/>
      <c r="N326" s="198"/>
      <c r="O326" s="198"/>
      <c r="P326" s="198"/>
      <c r="Q326" s="198"/>
      <c r="R326" s="198"/>
      <c r="S326" s="198"/>
      <c r="T326" s="19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3" t="s">
        <v>157</v>
      </c>
      <c r="AU326" s="193" t="s">
        <v>153</v>
      </c>
      <c r="AV326" s="14" t="s">
        <v>153</v>
      </c>
      <c r="AW326" s="14" t="s">
        <v>33</v>
      </c>
      <c r="AX326" s="14" t="s">
        <v>71</v>
      </c>
      <c r="AY326" s="193" t="s">
        <v>144</v>
      </c>
    </row>
    <row r="327" s="15" customFormat="1">
      <c r="A327" s="15"/>
      <c r="B327" s="201"/>
      <c r="C327" s="15"/>
      <c r="D327" s="185" t="s">
        <v>157</v>
      </c>
      <c r="E327" s="202" t="s">
        <v>3</v>
      </c>
      <c r="F327" s="203" t="s">
        <v>181</v>
      </c>
      <c r="G327" s="15"/>
      <c r="H327" s="204">
        <v>165</v>
      </c>
      <c r="I327" s="205"/>
      <c r="J327" s="15"/>
      <c r="K327" s="15"/>
      <c r="L327" s="201"/>
      <c r="M327" s="206"/>
      <c r="N327" s="207"/>
      <c r="O327" s="207"/>
      <c r="P327" s="207"/>
      <c r="Q327" s="207"/>
      <c r="R327" s="207"/>
      <c r="S327" s="207"/>
      <c r="T327" s="20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02" t="s">
        <v>157</v>
      </c>
      <c r="AU327" s="202" t="s">
        <v>153</v>
      </c>
      <c r="AV327" s="15" t="s">
        <v>152</v>
      </c>
      <c r="AW327" s="15" t="s">
        <v>33</v>
      </c>
      <c r="AX327" s="15" t="s">
        <v>79</v>
      </c>
      <c r="AY327" s="202" t="s">
        <v>144</v>
      </c>
    </row>
    <row r="328" s="14" customFormat="1">
      <c r="A328" s="14"/>
      <c r="B328" s="192"/>
      <c r="C328" s="14"/>
      <c r="D328" s="185" t="s">
        <v>157</v>
      </c>
      <c r="E328" s="14"/>
      <c r="F328" s="194" t="s">
        <v>309</v>
      </c>
      <c r="G328" s="14"/>
      <c r="H328" s="195">
        <v>181.5</v>
      </c>
      <c r="I328" s="196"/>
      <c r="J328" s="14"/>
      <c r="K328" s="14"/>
      <c r="L328" s="192"/>
      <c r="M328" s="197"/>
      <c r="N328" s="198"/>
      <c r="O328" s="198"/>
      <c r="P328" s="198"/>
      <c r="Q328" s="198"/>
      <c r="R328" s="198"/>
      <c r="S328" s="198"/>
      <c r="T328" s="19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3" t="s">
        <v>157</v>
      </c>
      <c r="AU328" s="193" t="s">
        <v>153</v>
      </c>
      <c r="AV328" s="14" t="s">
        <v>153</v>
      </c>
      <c r="AW328" s="14" t="s">
        <v>4</v>
      </c>
      <c r="AX328" s="14" t="s">
        <v>79</v>
      </c>
      <c r="AY328" s="193" t="s">
        <v>144</v>
      </c>
    </row>
    <row r="329" s="2" customFormat="1" ht="24.15" customHeight="1">
      <c r="A329" s="39"/>
      <c r="B329" s="165"/>
      <c r="C329" s="209" t="s">
        <v>310</v>
      </c>
      <c r="D329" s="209" t="s">
        <v>230</v>
      </c>
      <c r="E329" s="210" t="s">
        <v>311</v>
      </c>
      <c r="F329" s="211" t="s">
        <v>312</v>
      </c>
      <c r="G329" s="212" t="s">
        <v>199</v>
      </c>
      <c r="H329" s="213">
        <v>40.259999999999998</v>
      </c>
      <c r="I329" s="214"/>
      <c r="J329" s="215">
        <f>ROUND(I329*H329,2)</f>
        <v>0</v>
      </c>
      <c r="K329" s="211" t="s">
        <v>151</v>
      </c>
      <c r="L329" s="216"/>
      <c r="M329" s="217" t="s">
        <v>3</v>
      </c>
      <c r="N329" s="218" t="s">
        <v>43</v>
      </c>
      <c r="O329" s="73"/>
      <c r="P329" s="175">
        <f>O329*H329</f>
        <v>0</v>
      </c>
      <c r="Q329" s="175">
        <v>0.00029999999999999997</v>
      </c>
      <c r="R329" s="175">
        <f>Q329*H329</f>
        <v>0.012077999999999999</v>
      </c>
      <c r="S329" s="175">
        <v>0</v>
      </c>
      <c r="T329" s="17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177" t="s">
        <v>219</v>
      </c>
      <c r="AT329" s="177" t="s">
        <v>230</v>
      </c>
      <c r="AU329" s="177" t="s">
        <v>153</v>
      </c>
      <c r="AY329" s="20" t="s">
        <v>144</v>
      </c>
      <c r="BE329" s="178">
        <f>IF(N329="základní",J329,0)</f>
        <v>0</v>
      </c>
      <c r="BF329" s="178">
        <f>IF(N329="snížená",J329,0)</f>
        <v>0</v>
      </c>
      <c r="BG329" s="178">
        <f>IF(N329="zákl. přenesená",J329,0)</f>
        <v>0</v>
      </c>
      <c r="BH329" s="178">
        <f>IF(N329="sníž. přenesená",J329,0)</f>
        <v>0</v>
      </c>
      <c r="BI329" s="178">
        <f>IF(N329="nulová",J329,0)</f>
        <v>0</v>
      </c>
      <c r="BJ329" s="20" t="s">
        <v>153</v>
      </c>
      <c r="BK329" s="178">
        <f>ROUND(I329*H329,2)</f>
        <v>0</v>
      </c>
      <c r="BL329" s="20" t="s">
        <v>152</v>
      </c>
      <c r="BM329" s="177" t="s">
        <v>313</v>
      </c>
    </row>
    <row r="330" s="13" customFormat="1">
      <c r="A330" s="13"/>
      <c r="B330" s="184"/>
      <c r="C330" s="13"/>
      <c r="D330" s="185" t="s">
        <v>157</v>
      </c>
      <c r="E330" s="186" t="s">
        <v>3</v>
      </c>
      <c r="F330" s="187" t="s">
        <v>300</v>
      </c>
      <c r="G330" s="13"/>
      <c r="H330" s="186" t="s">
        <v>3</v>
      </c>
      <c r="I330" s="188"/>
      <c r="J330" s="13"/>
      <c r="K330" s="13"/>
      <c r="L330" s="184"/>
      <c r="M330" s="189"/>
      <c r="N330" s="190"/>
      <c r="O330" s="190"/>
      <c r="P330" s="190"/>
      <c r="Q330" s="190"/>
      <c r="R330" s="190"/>
      <c r="S330" s="190"/>
      <c r="T330" s="19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6" t="s">
        <v>157</v>
      </c>
      <c r="AU330" s="186" t="s">
        <v>153</v>
      </c>
      <c r="AV330" s="13" t="s">
        <v>79</v>
      </c>
      <c r="AW330" s="13" t="s">
        <v>33</v>
      </c>
      <c r="AX330" s="13" t="s">
        <v>71</v>
      </c>
      <c r="AY330" s="186" t="s">
        <v>144</v>
      </c>
    </row>
    <row r="331" s="14" customFormat="1">
      <c r="A331" s="14"/>
      <c r="B331" s="192"/>
      <c r="C331" s="14"/>
      <c r="D331" s="185" t="s">
        <v>157</v>
      </c>
      <c r="E331" s="193" t="s">
        <v>3</v>
      </c>
      <c r="F331" s="194" t="s">
        <v>301</v>
      </c>
      <c r="G331" s="14"/>
      <c r="H331" s="195">
        <v>30</v>
      </c>
      <c r="I331" s="196"/>
      <c r="J331" s="14"/>
      <c r="K331" s="14"/>
      <c r="L331" s="192"/>
      <c r="M331" s="197"/>
      <c r="N331" s="198"/>
      <c r="O331" s="198"/>
      <c r="P331" s="198"/>
      <c r="Q331" s="198"/>
      <c r="R331" s="198"/>
      <c r="S331" s="198"/>
      <c r="T331" s="19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3" t="s">
        <v>157</v>
      </c>
      <c r="AU331" s="193" t="s">
        <v>153</v>
      </c>
      <c r="AV331" s="14" t="s">
        <v>153</v>
      </c>
      <c r="AW331" s="14" t="s">
        <v>33</v>
      </c>
      <c r="AX331" s="14" t="s">
        <v>71</v>
      </c>
      <c r="AY331" s="193" t="s">
        <v>144</v>
      </c>
    </row>
    <row r="332" s="14" customFormat="1">
      <c r="A332" s="14"/>
      <c r="B332" s="192"/>
      <c r="C332" s="14"/>
      <c r="D332" s="185" t="s">
        <v>157</v>
      </c>
      <c r="E332" s="193" t="s">
        <v>3</v>
      </c>
      <c r="F332" s="194" t="s">
        <v>302</v>
      </c>
      <c r="G332" s="14"/>
      <c r="H332" s="195">
        <v>3.6000000000000001</v>
      </c>
      <c r="I332" s="196"/>
      <c r="J332" s="14"/>
      <c r="K332" s="14"/>
      <c r="L332" s="192"/>
      <c r="M332" s="197"/>
      <c r="N332" s="198"/>
      <c r="O332" s="198"/>
      <c r="P332" s="198"/>
      <c r="Q332" s="198"/>
      <c r="R332" s="198"/>
      <c r="S332" s="198"/>
      <c r="T332" s="19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3" t="s">
        <v>157</v>
      </c>
      <c r="AU332" s="193" t="s">
        <v>153</v>
      </c>
      <c r="AV332" s="14" t="s">
        <v>153</v>
      </c>
      <c r="AW332" s="14" t="s">
        <v>33</v>
      </c>
      <c r="AX332" s="14" t="s">
        <v>71</v>
      </c>
      <c r="AY332" s="193" t="s">
        <v>144</v>
      </c>
    </row>
    <row r="333" s="14" customFormat="1">
      <c r="A333" s="14"/>
      <c r="B333" s="192"/>
      <c r="C333" s="14"/>
      <c r="D333" s="185" t="s">
        <v>157</v>
      </c>
      <c r="E333" s="193" t="s">
        <v>3</v>
      </c>
      <c r="F333" s="194" t="s">
        <v>303</v>
      </c>
      <c r="G333" s="14"/>
      <c r="H333" s="195">
        <v>2.2000000000000002</v>
      </c>
      <c r="I333" s="196"/>
      <c r="J333" s="14"/>
      <c r="K333" s="14"/>
      <c r="L333" s="192"/>
      <c r="M333" s="197"/>
      <c r="N333" s="198"/>
      <c r="O333" s="198"/>
      <c r="P333" s="198"/>
      <c r="Q333" s="198"/>
      <c r="R333" s="198"/>
      <c r="S333" s="198"/>
      <c r="T333" s="19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3" t="s">
        <v>157</v>
      </c>
      <c r="AU333" s="193" t="s">
        <v>153</v>
      </c>
      <c r="AV333" s="14" t="s">
        <v>153</v>
      </c>
      <c r="AW333" s="14" t="s">
        <v>33</v>
      </c>
      <c r="AX333" s="14" t="s">
        <v>71</v>
      </c>
      <c r="AY333" s="193" t="s">
        <v>144</v>
      </c>
    </row>
    <row r="334" s="14" customFormat="1">
      <c r="A334" s="14"/>
      <c r="B334" s="192"/>
      <c r="C334" s="14"/>
      <c r="D334" s="185" t="s">
        <v>157</v>
      </c>
      <c r="E334" s="193" t="s">
        <v>3</v>
      </c>
      <c r="F334" s="194" t="s">
        <v>304</v>
      </c>
      <c r="G334" s="14"/>
      <c r="H334" s="195">
        <v>0.80000000000000004</v>
      </c>
      <c r="I334" s="196"/>
      <c r="J334" s="14"/>
      <c r="K334" s="14"/>
      <c r="L334" s="192"/>
      <c r="M334" s="197"/>
      <c r="N334" s="198"/>
      <c r="O334" s="198"/>
      <c r="P334" s="198"/>
      <c r="Q334" s="198"/>
      <c r="R334" s="198"/>
      <c r="S334" s="198"/>
      <c r="T334" s="19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3" t="s">
        <v>157</v>
      </c>
      <c r="AU334" s="193" t="s">
        <v>153</v>
      </c>
      <c r="AV334" s="14" t="s">
        <v>153</v>
      </c>
      <c r="AW334" s="14" t="s">
        <v>33</v>
      </c>
      <c r="AX334" s="14" t="s">
        <v>71</v>
      </c>
      <c r="AY334" s="193" t="s">
        <v>144</v>
      </c>
    </row>
    <row r="335" s="15" customFormat="1">
      <c r="A335" s="15"/>
      <c r="B335" s="201"/>
      <c r="C335" s="15"/>
      <c r="D335" s="185" t="s">
        <v>157</v>
      </c>
      <c r="E335" s="202" t="s">
        <v>3</v>
      </c>
      <c r="F335" s="203" t="s">
        <v>181</v>
      </c>
      <c r="G335" s="15"/>
      <c r="H335" s="204">
        <v>36.600000000000001</v>
      </c>
      <c r="I335" s="205"/>
      <c r="J335" s="15"/>
      <c r="K335" s="15"/>
      <c r="L335" s="201"/>
      <c r="M335" s="206"/>
      <c r="N335" s="207"/>
      <c r="O335" s="207"/>
      <c r="P335" s="207"/>
      <c r="Q335" s="207"/>
      <c r="R335" s="207"/>
      <c r="S335" s="207"/>
      <c r="T335" s="20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02" t="s">
        <v>157</v>
      </c>
      <c r="AU335" s="202" t="s">
        <v>153</v>
      </c>
      <c r="AV335" s="15" t="s">
        <v>152</v>
      </c>
      <c r="AW335" s="15" t="s">
        <v>33</v>
      </c>
      <c r="AX335" s="15" t="s">
        <v>79</v>
      </c>
      <c r="AY335" s="202" t="s">
        <v>144</v>
      </c>
    </row>
    <row r="336" s="14" customFormat="1">
      <c r="A336" s="14"/>
      <c r="B336" s="192"/>
      <c r="C336" s="14"/>
      <c r="D336" s="185" t="s">
        <v>157</v>
      </c>
      <c r="E336" s="14"/>
      <c r="F336" s="194" t="s">
        <v>314</v>
      </c>
      <c r="G336" s="14"/>
      <c r="H336" s="195">
        <v>40.259999999999998</v>
      </c>
      <c r="I336" s="196"/>
      <c r="J336" s="14"/>
      <c r="K336" s="14"/>
      <c r="L336" s="192"/>
      <c r="M336" s="197"/>
      <c r="N336" s="198"/>
      <c r="O336" s="198"/>
      <c r="P336" s="198"/>
      <c r="Q336" s="198"/>
      <c r="R336" s="198"/>
      <c r="S336" s="198"/>
      <c r="T336" s="19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3" t="s">
        <v>157</v>
      </c>
      <c r="AU336" s="193" t="s">
        <v>153</v>
      </c>
      <c r="AV336" s="14" t="s">
        <v>153</v>
      </c>
      <c r="AW336" s="14" t="s">
        <v>4</v>
      </c>
      <c r="AX336" s="14" t="s">
        <v>79</v>
      </c>
      <c r="AY336" s="193" t="s">
        <v>144</v>
      </c>
    </row>
    <row r="337" s="2" customFormat="1" ht="24.15" customHeight="1">
      <c r="A337" s="39"/>
      <c r="B337" s="165"/>
      <c r="C337" s="166" t="s">
        <v>8</v>
      </c>
      <c r="D337" s="166" t="s">
        <v>147</v>
      </c>
      <c r="E337" s="167" t="s">
        <v>315</v>
      </c>
      <c r="F337" s="168" t="s">
        <v>316</v>
      </c>
      <c r="G337" s="169" t="s">
        <v>163</v>
      </c>
      <c r="H337" s="170">
        <v>69.25</v>
      </c>
      <c r="I337" s="171"/>
      <c r="J337" s="172">
        <f>ROUND(I337*H337,2)</f>
        <v>0</v>
      </c>
      <c r="K337" s="168" t="s">
        <v>151</v>
      </c>
      <c r="L337" s="40"/>
      <c r="M337" s="173" t="s">
        <v>3</v>
      </c>
      <c r="N337" s="174" t="s">
        <v>43</v>
      </c>
      <c r="O337" s="73"/>
      <c r="P337" s="175">
        <f>O337*H337</f>
        <v>0</v>
      </c>
      <c r="Q337" s="175">
        <v>0.00018000000000000001</v>
      </c>
      <c r="R337" s="175">
        <f>Q337*H337</f>
        <v>0.012465</v>
      </c>
      <c r="S337" s="175">
        <v>0</v>
      </c>
      <c r="T337" s="17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177" t="s">
        <v>152</v>
      </c>
      <c r="AT337" s="177" t="s">
        <v>147</v>
      </c>
      <c r="AU337" s="177" t="s">
        <v>153</v>
      </c>
      <c r="AY337" s="20" t="s">
        <v>144</v>
      </c>
      <c r="BE337" s="178">
        <f>IF(N337="základní",J337,0)</f>
        <v>0</v>
      </c>
      <c r="BF337" s="178">
        <f>IF(N337="snížená",J337,0)</f>
        <v>0</v>
      </c>
      <c r="BG337" s="178">
        <f>IF(N337="zákl. přenesená",J337,0)</f>
        <v>0</v>
      </c>
      <c r="BH337" s="178">
        <f>IF(N337="sníž. přenesená",J337,0)</f>
        <v>0</v>
      </c>
      <c r="BI337" s="178">
        <f>IF(N337="nulová",J337,0)</f>
        <v>0</v>
      </c>
      <c r="BJ337" s="20" t="s">
        <v>153</v>
      </c>
      <c r="BK337" s="178">
        <f>ROUND(I337*H337,2)</f>
        <v>0</v>
      </c>
      <c r="BL337" s="20" t="s">
        <v>152</v>
      </c>
      <c r="BM337" s="177" t="s">
        <v>317</v>
      </c>
    </row>
    <row r="338" s="2" customFormat="1">
      <c r="A338" s="39"/>
      <c r="B338" s="40"/>
      <c r="C338" s="39"/>
      <c r="D338" s="179" t="s">
        <v>155</v>
      </c>
      <c r="E338" s="39"/>
      <c r="F338" s="180" t="s">
        <v>318</v>
      </c>
      <c r="G338" s="39"/>
      <c r="H338" s="39"/>
      <c r="I338" s="181"/>
      <c r="J338" s="39"/>
      <c r="K338" s="39"/>
      <c r="L338" s="40"/>
      <c r="M338" s="182"/>
      <c r="N338" s="183"/>
      <c r="O338" s="73"/>
      <c r="P338" s="73"/>
      <c r="Q338" s="73"/>
      <c r="R338" s="73"/>
      <c r="S338" s="73"/>
      <c r="T338" s="74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20" t="s">
        <v>155</v>
      </c>
      <c r="AU338" s="20" t="s">
        <v>153</v>
      </c>
    </row>
    <row r="339" s="13" customFormat="1">
      <c r="A339" s="13"/>
      <c r="B339" s="184"/>
      <c r="C339" s="13"/>
      <c r="D339" s="185" t="s">
        <v>157</v>
      </c>
      <c r="E339" s="186" t="s">
        <v>3</v>
      </c>
      <c r="F339" s="187" t="s">
        <v>267</v>
      </c>
      <c r="G339" s="13"/>
      <c r="H339" s="186" t="s">
        <v>3</v>
      </c>
      <c r="I339" s="188"/>
      <c r="J339" s="13"/>
      <c r="K339" s="13"/>
      <c r="L339" s="184"/>
      <c r="M339" s="189"/>
      <c r="N339" s="190"/>
      <c r="O339" s="190"/>
      <c r="P339" s="190"/>
      <c r="Q339" s="190"/>
      <c r="R339" s="190"/>
      <c r="S339" s="190"/>
      <c r="T339" s="19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6" t="s">
        <v>157</v>
      </c>
      <c r="AU339" s="186" t="s">
        <v>153</v>
      </c>
      <c r="AV339" s="13" t="s">
        <v>79</v>
      </c>
      <c r="AW339" s="13" t="s">
        <v>33</v>
      </c>
      <c r="AX339" s="13" t="s">
        <v>71</v>
      </c>
      <c r="AY339" s="186" t="s">
        <v>144</v>
      </c>
    </row>
    <row r="340" s="14" customFormat="1">
      <c r="A340" s="14"/>
      <c r="B340" s="192"/>
      <c r="C340" s="14"/>
      <c r="D340" s="185" t="s">
        <v>157</v>
      </c>
      <c r="E340" s="193" t="s">
        <v>3</v>
      </c>
      <c r="F340" s="194" t="s">
        <v>268</v>
      </c>
      <c r="G340" s="14"/>
      <c r="H340" s="195">
        <v>5.04</v>
      </c>
      <c r="I340" s="196"/>
      <c r="J340" s="14"/>
      <c r="K340" s="14"/>
      <c r="L340" s="192"/>
      <c r="M340" s="197"/>
      <c r="N340" s="198"/>
      <c r="O340" s="198"/>
      <c r="P340" s="198"/>
      <c r="Q340" s="198"/>
      <c r="R340" s="198"/>
      <c r="S340" s="198"/>
      <c r="T340" s="19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3" t="s">
        <v>157</v>
      </c>
      <c r="AU340" s="193" t="s">
        <v>153</v>
      </c>
      <c r="AV340" s="14" t="s">
        <v>153</v>
      </c>
      <c r="AW340" s="14" t="s">
        <v>33</v>
      </c>
      <c r="AX340" s="14" t="s">
        <v>71</v>
      </c>
      <c r="AY340" s="193" t="s">
        <v>144</v>
      </c>
    </row>
    <row r="341" s="14" customFormat="1">
      <c r="A341" s="14"/>
      <c r="B341" s="192"/>
      <c r="C341" s="14"/>
      <c r="D341" s="185" t="s">
        <v>157</v>
      </c>
      <c r="E341" s="193" t="s">
        <v>3</v>
      </c>
      <c r="F341" s="194" t="s">
        <v>269</v>
      </c>
      <c r="G341" s="14"/>
      <c r="H341" s="195">
        <v>4.8600000000000003</v>
      </c>
      <c r="I341" s="196"/>
      <c r="J341" s="14"/>
      <c r="K341" s="14"/>
      <c r="L341" s="192"/>
      <c r="M341" s="197"/>
      <c r="N341" s="198"/>
      <c r="O341" s="198"/>
      <c r="P341" s="198"/>
      <c r="Q341" s="198"/>
      <c r="R341" s="198"/>
      <c r="S341" s="198"/>
      <c r="T341" s="19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3" t="s">
        <v>157</v>
      </c>
      <c r="AU341" s="193" t="s">
        <v>153</v>
      </c>
      <c r="AV341" s="14" t="s">
        <v>153</v>
      </c>
      <c r="AW341" s="14" t="s">
        <v>33</v>
      </c>
      <c r="AX341" s="14" t="s">
        <v>71</v>
      </c>
      <c r="AY341" s="193" t="s">
        <v>144</v>
      </c>
    </row>
    <row r="342" s="13" customFormat="1">
      <c r="A342" s="13"/>
      <c r="B342" s="184"/>
      <c r="C342" s="13"/>
      <c r="D342" s="185" t="s">
        <v>157</v>
      </c>
      <c r="E342" s="186" t="s">
        <v>3</v>
      </c>
      <c r="F342" s="187" t="s">
        <v>256</v>
      </c>
      <c r="G342" s="13"/>
      <c r="H342" s="186" t="s">
        <v>3</v>
      </c>
      <c r="I342" s="188"/>
      <c r="J342" s="13"/>
      <c r="K342" s="13"/>
      <c r="L342" s="184"/>
      <c r="M342" s="189"/>
      <c r="N342" s="190"/>
      <c r="O342" s="190"/>
      <c r="P342" s="190"/>
      <c r="Q342" s="190"/>
      <c r="R342" s="190"/>
      <c r="S342" s="190"/>
      <c r="T342" s="19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6" t="s">
        <v>157</v>
      </c>
      <c r="AU342" s="186" t="s">
        <v>153</v>
      </c>
      <c r="AV342" s="13" t="s">
        <v>79</v>
      </c>
      <c r="AW342" s="13" t="s">
        <v>33</v>
      </c>
      <c r="AX342" s="13" t="s">
        <v>71</v>
      </c>
      <c r="AY342" s="186" t="s">
        <v>144</v>
      </c>
    </row>
    <row r="343" s="13" customFormat="1">
      <c r="A343" s="13"/>
      <c r="B343" s="184"/>
      <c r="C343" s="13"/>
      <c r="D343" s="185" t="s">
        <v>157</v>
      </c>
      <c r="E343" s="186" t="s">
        <v>3</v>
      </c>
      <c r="F343" s="187" t="s">
        <v>167</v>
      </c>
      <c r="G343" s="13"/>
      <c r="H343" s="186" t="s">
        <v>3</v>
      </c>
      <c r="I343" s="188"/>
      <c r="J343" s="13"/>
      <c r="K343" s="13"/>
      <c r="L343" s="184"/>
      <c r="M343" s="189"/>
      <c r="N343" s="190"/>
      <c r="O343" s="190"/>
      <c r="P343" s="190"/>
      <c r="Q343" s="190"/>
      <c r="R343" s="190"/>
      <c r="S343" s="190"/>
      <c r="T343" s="19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6" t="s">
        <v>157</v>
      </c>
      <c r="AU343" s="186" t="s">
        <v>153</v>
      </c>
      <c r="AV343" s="13" t="s">
        <v>79</v>
      </c>
      <c r="AW343" s="13" t="s">
        <v>33</v>
      </c>
      <c r="AX343" s="13" t="s">
        <v>71</v>
      </c>
      <c r="AY343" s="186" t="s">
        <v>144</v>
      </c>
    </row>
    <row r="344" s="14" customFormat="1">
      <c r="A344" s="14"/>
      <c r="B344" s="192"/>
      <c r="C344" s="14"/>
      <c r="D344" s="185" t="s">
        <v>157</v>
      </c>
      <c r="E344" s="193" t="s">
        <v>3</v>
      </c>
      <c r="F344" s="194" t="s">
        <v>257</v>
      </c>
      <c r="G344" s="14"/>
      <c r="H344" s="195">
        <v>21.399999999999999</v>
      </c>
      <c r="I344" s="196"/>
      <c r="J344" s="14"/>
      <c r="K344" s="14"/>
      <c r="L344" s="192"/>
      <c r="M344" s="197"/>
      <c r="N344" s="198"/>
      <c r="O344" s="198"/>
      <c r="P344" s="198"/>
      <c r="Q344" s="198"/>
      <c r="R344" s="198"/>
      <c r="S344" s="198"/>
      <c r="T344" s="19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3" t="s">
        <v>157</v>
      </c>
      <c r="AU344" s="193" t="s">
        <v>153</v>
      </c>
      <c r="AV344" s="14" t="s">
        <v>153</v>
      </c>
      <c r="AW344" s="14" t="s">
        <v>33</v>
      </c>
      <c r="AX344" s="14" t="s">
        <v>71</v>
      </c>
      <c r="AY344" s="193" t="s">
        <v>144</v>
      </c>
    </row>
    <row r="345" s="14" customFormat="1">
      <c r="A345" s="14"/>
      <c r="B345" s="192"/>
      <c r="C345" s="14"/>
      <c r="D345" s="185" t="s">
        <v>157</v>
      </c>
      <c r="E345" s="193" t="s">
        <v>3</v>
      </c>
      <c r="F345" s="194" t="s">
        <v>258</v>
      </c>
      <c r="G345" s="14"/>
      <c r="H345" s="195">
        <v>9</v>
      </c>
      <c r="I345" s="196"/>
      <c r="J345" s="14"/>
      <c r="K345" s="14"/>
      <c r="L345" s="192"/>
      <c r="M345" s="197"/>
      <c r="N345" s="198"/>
      <c r="O345" s="198"/>
      <c r="P345" s="198"/>
      <c r="Q345" s="198"/>
      <c r="R345" s="198"/>
      <c r="S345" s="198"/>
      <c r="T345" s="19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3" t="s">
        <v>157</v>
      </c>
      <c r="AU345" s="193" t="s">
        <v>153</v>
      </c>
      <c r="AV345" s="14" t="s">
        <v>153</v>
      </c>
      <c r="AW345" s="14" t="s">
        <v>33</v>
      </c>
      <c r="AX345" s="14" t="s">
        <v>71</v>
      </c>
      <c r="AY345" s="193" t="s">
        <v>144</v>
      </c>
    </row>
    <row r="346" s="13" customFormat="1">
      <c r="A346" s="13"/>
      <c r="B346" s="184"/>
      <c r="C346" s="13"/>
      <c r="D346" s="185" t="s">
        <v>157</v>
      </c>
      <c r="E346" s="186" t="s">
        <v>3</v>
      </c>
      <c r="F346" s="187" t="s">
        <v>169</v>
      </c>
      <c r="G346" s="13"/>
      <c r="H346" s="186" t="s">
        <v>3</v>
      </c>
      <c r="I346" s="188"/>
      <c r="J346" s="13"/>
      <c r="K346" s="13"/>
      <c r="L346" s="184"/>
      <c r="M346" s="189"/>
      <c r="N346" s="190"/>
      <c r="O346" s="190"/>
      <c r="P346" s="190"/>
      <c r="Q346" s="190"/>
      <c r="R346" s="190"/>
      <c r="S346" s="190"/>
      <c r="T346" s="19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6" t="s">
        <v>157</v>
      </c>
      <c r="AU346" s="186" t="s">
        <v>153</v>
      </c>
      <c r="AV346" s="13" t="s">
        <v>79</v>
      </c>
      <c r="AW346" s="13" t="s">
        <v>33</v>
      </c>
      <c r="AX346" s="13" t="s">
        <v>71</v>
      </c>
      <c r="AY346" s="186" t="s">
        <v>144</v>
      </c>
    </row>
    <row r="347" s="14" customFormat="1">
      <c r="A347" s="14"/>
      <c r="B347" s="192"/>
      <c r="C347" s="14"/>
      <c r="D347" s="185" t="s">
        <v>157</v>
      </c>
      <c r="E347" s="193" t="s">
        <v>3</v>
      </c>
      <c r="F347" s="194" t="s">
        <v>259</v>
      </c>
      <c r="G347" s="14"/>
      <c r="H347" s="195">
        <v>19.5</v>
      </c>
      <c r="I347" s="196"/>
      <c r="J347" s="14"/>
      <c r="K347" s="14"/>
      <c r="L347" s="192"/>
      <c r="M347" s="197"/>
      <c r="N347" s="198"/>
      <c r="O347" s="198"/>
      <c r="P347" s="198"/>
      <c r="Q347" s="198"/>
      <c r="R347" s="198"/>
      <c r="S347" s="198"/>
      <c r="T347" s="19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3" t="s">
        <v>157</v>
      </c>
      <c r="AU347" s="193" t="s">
        <v>153</v>
      </c>
      <c r="AV347" s="14" t="s">
        <v>153</v>
      </c>
      <c r="AW347" s="14" t="s">
        <v>33</v>
      </c>
      <c r="AX347" s="14" t="s">
        <v>71</v>
      </c>
      <c r="AY347" s="193" t="s">
        <v>144</v>
      </c>
    </row>
    <row r="348" s="13" customFormat="1">
      <c r="A348" s="13"/>
      <c r="B348" s="184"/>
      <c r="C348" s="13"/>
      <c r="D348" s="185" t="s">
        <v>157</v>
      </c>
      <c r="E348" s="186" t="s">
        <v>3</v>
      </c>
      <c r="F348" s="187" t="s">
        <v>254</v>
      </c>
      <c r="G348" s="13"/>
      <c r="H348" s="186" t="s">
        <v>3</v>
      </c>
      <c r="I348" s="188"/>
      <c r="J348" s="13"/>
      <c r="K348" s="13"/>
      <c r="L348" s="184"/>
      <c r="M348" s="189"/>
      <c r="N348" s="190"/>
      <c r="O348" s="190"/>
      <c r="P348" s="190"/>
      <c r="Q348" s="190"/>
      <c r="R348" s="190"/>
      <c r="S348" s="190"/>
      <c r="T348" s="19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6" t="s">
        <v>157</v>
      </c>
      <c r="AU348" s="186" t="s">
        <v>153</v>
      </c>
      <c r="AV348" s="13" t="s">
        <v>79</v>
      </c>
      <c r="AW348" s="13" t="s">
        <v>33</v>
      </c>
      <c r="AX348" s="13" t="s">
        <v>71</v>
      </c>
      <c r="AY348" s="186" t="s">
        <v>144</v>
      </c>
    </row>
    <row r="349" s="14" customFormat="1">
      <c r="A349" s="14"/>
      <c r="B349" s="192"/>
      <c r="C349" s="14"/>
      <c r="D349" s="185" t="s">
        <v>157</v>
      </c>
      <c r="E349" s="193" t="s">
        <v>3</v>
      </c>
      <c r="F349" s="194" t="s">
        <v>255</v>
      </c>
      <c r="G349" s="14"/>
      <c r="H349" s="195">
        <v>9.4499999999999993</v>
      </c>
      <c r="I349" s="196"/>
      <c r="J349" s="14"/>
      <c r="K349" s="14"/>
      <c r="L349" s="192"/>
      <c r="M349" s="197"/>
      <c r="N349" s="198"/>
      <c r="O349" s="198"/>
      <c r="P349" s="198"/>
      <c r="Q349" s="198"/>
      <c r="R349" s="198"/>
      <c r="S349" s="198"/>
      <c r="T349" s="19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3" t="s">
        <v>157</v>
      </c>
      <c r="AU349" s="193" t="s">
        <v>153</v>
      </c>
      <c r="AV349" s="14" t="s">
        <v>153</v>
      </c>
      <c r="AW349" s="14" t="s">
        <v>33</v>
      </c>
      <c r="AX349" s="14" t="s">
        <v>71</v>
      </c>
      <c r="AY349" s="193" t="s">
        <v>144</v>
      </c>
    </row>
    <row r="350" s="15" customFormat="1">
      <c r="A350" s="15"/>
      <c r="B350" s="201"/>
      <c r="C350" s="15"/>
      <c r="D350" s="185" t="s">
        <v>157</v>
      </c>
      <c r="E350" s="202" t="s">
        <v>3</v>
      </c>
      <c r="F350" s="203" t="s">
        <v>181</v>
      </c>
      <c r="G350" s="15"/>
      <c r="H350" s="204">
        <v>69.25</v>
      </c>
      <c r="I350" s="205"/>
      <c r="J350" s="15"/>
      <c r="K350" s="15"/>
      <c r="L350" s="201"/>
      <c r="M350" s="206"/>
      <c r="N350" s="207"/>
      <c r="O350" s="207"/>
      <c r="P350" s="207"/>
      <c r="Q350" s="207"/>
      <c r="R350" s="207"/>
      <c r="S350" s="207"/>
      <c r="T350" s="2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2" t="s">
        <v>157</v>
      </c>
      <c r="AU350" s="202" t="s">
        <v>153</v>
      </c>
      <c r="AV350" s="15" t="s">
        <v>152</v>
      </c>
      <c r="AW350" s="15" t="s">
        <v>33</v>
      </c>
      <c r="AX350" s="15" t="s">
        <v>79</v>
      </c>
      <c r="AY350" s="202" t="s">
        <v>144</v>
      </c>
    </row>
    <row r="351" s="2" customFormat="1" ht="24.15" customHeight="1">
      <c r="A351" s="39"/>
      <c r="B351" s="165"/>
      <c r="C351" s="166" t="s">
        <v>319</v>
      </c>
      <c r="D351" s="166" t="s">
        <v>147</v>
      </c>
      <c r="E351" s="167" t="s">
        <v>320</v>
      </c>
      <c r="F351" s="168" t="s">
        <v>321</v>
      </c>
      <c r="G351" s="169" t="s">
        <v>163</v>
      </c>
      <c r="H351" s="170">
        <v>233.5</v>
      </c>
      <c r="I351" s="171"/>
      <c r="J351" s="172">
        <f>ROUND(I351*H351,2)</f>
        <v>0</v>
      </c>
      <c r="K351" s="168" t="s">
        <v>151</v>
      </c>
      <c r="L351" s="40"/>
      <c r="M351" s="173" t="s">
        <v>3</v>
      </c>
      <c r="N351" s="174" t="s">
        <v>43</v>
      </c>
      <c r="O351" s="73"/>
      <c r="P351" s="175">
        <f>O351*H351</f>
        <v>0</v>
      </c>
      <c r="Q351" s="175">
        <v>0.00013999999999999999</v>
      </c>
      <c r="R351" s="175">
        <f>Q351*H351</f>
        <v>0.032689999999999997</v>
      </c>
      <c r="S351" s="175">
        <v>0</v>
      </c>
      <c r="T351" s="17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77" t="s">
        <v>152</v>
      </c>
      <c r="AT351" s="177" t="s">
        <v>147</v>
      </c>
      <c r="AU351" s="177" t="s">
        <v>153</v>
      </c>
      <c r="AY351" s="20" t="s">
        <v>144</v>
      </c>
      <c r="BE351" s="178">
        <f>IF(N351="základní",J351,0)</f>
        <v>0</v>
      </c>
      <c r="BF351" s="178">
        <f>IF(N351="snížená",J351,0)</f>
        <v>0</v>
      </c>
      <c r="BG351" s="178">
        <f>IF(N351="zákl. přenesená",J351,0)</f>
        <v>0</v>
      </c>
      <c r="BH351" s="178">
        <f>IF(N351="sníž. přenesená",J351,0)</f>
        <v>0</v>
      </c>
      <c r="BI351" s="178">
        <f>IF(N351="nulová",J351,0)</f>
        <v>0</v>
      </c>
      <c r="BJ351" s="20" t="s">
        <v>153</v>
      </c>
      <c r="BK351" s="178">
        <f>ROUND(I351*H351,2)</f>
        <v>0</v>
      </c>
      <c r="BL351" s="20" t="s">
        <v>152</v>
      </c>
      <c r="BM351" s="177" t="s">
        <v>322</v>
      </c>
    </row>
    <row r="352" s="2" customFormat="1">
      <c r="A352" s="39"/>
      <c r="B352" s="40"/>
      <c r="C352" s="39"/>
      <c r="D352" s="179" t="s">
        <v>155</v>
      </c>
      <c r="E352" s="39"/>
      <c r="F352" s="180" t="s">
        <v>323</v>
      </c>
      <c r="G352" s="39"/>
      <c r="H352" s="39"/>
      <c r="I352" s="181"/>
      <c r="J352" s="39"/>
      <c r="K352" s="39"/>
      <c r="L352" s="40"/>
      <c r="M352" s="182"/>
      <c r="N352" s="183"/>
      <c r="O352" s="73"/>
      <c r="P352" s="73"/>
      <c r="Q352" s="73"/>
      <c r="R352" s="73"/>
      <c r="S352" s="73"/>
      <c r="T352" s="74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20" t="s">
        <v>155</v>
      </c>
      <c r="AU352" s="20" t="s">
        <v>153</v>
      </c>
    </row>
    <row r="353" s="13" customFormat="1">
      <c r="A353" s="13"/>
      <c r="B353" s="184"/>
      <c r="C353" s="13"/>
      <c r="D353" s="185" t="s">
        <v>157</v>
      </c>
      <c r="E353" s="186" t="s">
        <v>3</v>
      </c>
      <c r="F353" s="187" t="s">
        <v>167</v>
      </c>
      <c r="G353" s="13"/>
      <c r="H353" s="186" t="s">
        <v>3</v>
      </c>
      <c r="I353" s="188"/>
      <c r="J353" s="13"/>
      <c r="K353" s="13"/>
      <c r="L353" s="184"/>
      <c r="M353" s="189"/>
      <c r="N353" s="190"/>
      <c r="O353" s="190"/>
      <c r="P353" s="190"/>
      <c r="Q353" s="190"/>
      <c r="R353" s="190"/>
      <c r="S353" s="190"/>
      <c r="T353" s="19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6" t="s">
        <v>157</v>
      </c>
      <c r="AU353" s="186" t="s">
        <v>153</v>
      </c>
      <c r="AV353" s="13" t="s">
        <v>79</v>
      </c>
      <c r="AW353" s="13" t="s">
        <v>33</v>
      </c>
      <c r="AX353" s="13" t="s">
        <v>71</v>
      </c>
      <c r="AY353" s="186" t="s">
        <v>144</v>
      </c>
    </row>
    <row r="354" s="14" customFormat="1">
      <c r="A354" s="14"/>
      <c r="B354" s="192"/>
      <c r="C354" s="14"/>
      <c r="D354" s="185" t="s">
        <v>157</v>
      </c>
      <c r="E354" s="193" t="s">
        <v>3</v>
      </c>
      <c r="F354" s="194" t="s">
        <v>168</v>
      </c>
      <c r="G354" s="14"/>
      <c r="H354" s="195">
        <v>149.80000000000001</v>
      </c>
      <c r="I354" s="196"/>
      <c r="J354" s="14"/>
      <c r="K354" s="14"/>
      <c r="L354" s="192"/>
      <c r="M354" s="197"/>
      <c r="N354" s="198"/>
      <c r="O354" s="198"/>
      <c r="P354" s="198"/>
      <c r="Q354" s="198"/>
      <c r="R354" s="198"/>
      <c r="S354" s="198"/>
      <c r="T354" s="19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3" t="s">
        <v>157</v>
      </c>
      <c r="AU354" s="193" t="s">
        <v>153</v>
      </c>
      <c r="AV354" s="14" t="s">
        <v>153</v>
      </c>
      <c r="AW354" s="14" t="s">
        <v>33</v>
      </c>
      <c r="AX354" s="14" t="s">
        <v>71</v>
      </c>
      <c r="AY354" s="193" t="s">
        <v>144</v>
      </c>
    </row>
    <row r="355" s="13" customFormat="1">
      <c r="A355" s="13"/>
      <c r="B355" s="184"/>
      <c r="C355" s="13"/>
      <c r="D355" s="185" t="s">
        <v>157</v>
      </c>
      <c r="E355" s="186" t="s">
        <v>3</v>
      </c>
      <c r="F355" s="187" t="s">
        <v>169</v>
      </c>
      <c r="G355" s="13"/>
      <c r="H355" s="186" t="s">
        <v>3</v>
      </c>
      <c r="I355" s="188"/>
      <c r="J355" s="13"/>
      <c r="K355" s="13"/>
      <c r="L355" s="184"/>
      <c r="M355" s="189"/>
      <c r="N355" s="190"/>
      <c r="O355" s="190"/>
      <c r="P355" s="190"/>
      <c r="Q355" s="190"/>
      <c r="R355" s="190"/>
      <c r="S355" s="190"/>
      <c r="T355" s="19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6" t="s">
        <v>157</v>
      </c>
      <c r="AU355" s="186" t="s">
        <v>153</v>
      </c>
      <c r="AV355" s="13" t="s">
        <v>79</v>
      </c>
      <c r="AW355" s="13" t="s">
        <v>33</v>
      </c>
      <c r="AX355" s="13" t="s">
        <v>71</v>
      </c>
      <c r="AY355" s="186" t="s">
        <v>144</v>
      </c>
    </row>
    <row r="356" s="14" customFormat="1">
      <c r="A356" s="14"/>
      <c r="B356" s="192"/>
      <c r="C356" s="14"/>
      <c r="D356" s="185" t="s">
        <v>157</v>
      </c>
      <c r="E356" s="193" t="s">
        <v>3</v>
      </c>
      <c r="F356" s="194" t="s">
        <v>170</v>
      </c>
      <c r="G356" s="14"/>
      <c r="H356" s="195">
        <v>136.5</v>
      </c>
      <c r="I356" s="196"/>
      <c r="J356" s="14"/>
      <c r="K356" s="14"/>
      <c r="L356" s="192"/>
      <c r="M356" s="197"/>
      <c r="N356" s="198"/>
      <c r="O356" s="198"/>
      <c r="P356" s="198"/>
      <c r="Q356" s="198"/>
      <c r="R356" s="198"/>
      <c r="S356" s="198"/>
      <c r="T356" s="19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3" t="s">
        <v>157</v>
      </c>
      <c r="AU356" s="193" t="s">
        <v>153</v>
      </c>
      <c r="AV356" s="14" t="s">
        <v>153</v>
      </c>
      <c r="AW356" s="14" t="s">
        <v>33</v>
      </c>
      <c r="AX356" s="14" t="s">
        <v>71</v>
      </c>
      <c r="AY356" s="193" t="s">
        <v>144</v>
      </c>
    </row>
    <row r="357" s="13" customFormat="1">
      <c r="A357" s="13"/>
      <c r="B357" s="184"/>
      <c r="C357" s="13"/>
      <c r="D357" s="185" t="s">
        <v>157</v>
      </c>
      <c r="E357" s="186" t="s">
        <v>3</v>
      </c>
      <c r="F357" s="187" t="s">
        <v>171</v>
      </c>
      <c r="G357" s="13"/>
      <c r="H357" s="186" t="s">
        <v>3</v>
      </c>
      <c r="I357" s="188"/>
      <c r="J357" s="13"/>
      <c r="K357" s="13"/>
      <c r="L357" s="184"/>
      <c r="M357" s="189"/>
      <c r="N357" s="190"/>
      <c r="O357" s="190"/>
      <c r="P357" s="190"/>
      <c r="Q357" s="190"/>
      <c r="R357" s="190"/>
      <c r="S357" s="190"/>
      <c r="T357" s="19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6" t="s">
        <v>157</v>
      </c>
      <c r="AU357" s="186" t="s">
        <v>153</v>
      </c>
      <c r="AV357" s="13" t="s">
        <v>79</v>
      </c>
      <c r="AW357" s="13" t="s">
        <v>33</v>
      </c>
      <c r="AX357" s="13" t="s">
        <v>71</v>
      </c>
      <c r="AY357" s="186" t="s">
        <v>144</v>
      </c>
    </row>
    <row r="358" s="14" customFormat="1">
      <c r="A358" s="14"/>
      <c r="B358" s="192"/>
      <c r="C358" s="14"/>
      <c r="D358" s="185" t="s">
        <v>157</v>
      </c>
      <c r="E358" s="193" t="s">
        <v>3</v>
      </c>
      <c r="F358" s="194" t="s">
        <v>172</v>
      </c>
      <c r="G358" s="14"/>
      <c r="H358" s="195">
        <v>-45</v>
      </c>
      <c r="I358" s="196"/>
      <c r="J358" s="14"/>
      <c r="K358" s="14"/>
      <c r="L358" s="192"/>
      <c r="M358" s="197"/>
      <c r="N358" s="198"/>
      <c r="O358" s="198"/>
      <c r="P358" s="198"/>
      <c r="Q358" s="198"/>
      <c r="R358" s="198"/>
      <c r="S358" s="198"/>
      <c r="T358" s="19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3" t="s">
        <v>157</v>
      </c>
      <c r="AU358" s="193" t="s">
        <v>153</v>
      </c>
      <c r="AV358" s="14" t="s">
        <v>153</v>
      </c>
      <c r="AW358" s="14" t="s">
        <v>33</v>
      </c>
      <c r="AX358" s="14" t="s">
        <v>71</v>
      </c>
      <c r="AY358" s="193" t="s">
        <v>144</v>
      </c>
    </row>
    <row r="359" s="14" customFormat="1">
      <c r="A359" s="14"/>
      <c r="B359" s="192"/>
      <c r="C359" s="14"/>
      <c r="D359" s="185" t="s">
        <v>157</v>
      </c>
      <c r="E359" s="193" t="s">
        <v>3</v>
      </c>
      <c r="F359" s="194" t="s">
        <v>173</v>
      </c>
      <c r="G359" s="14"/>
      <c r="H359" s="195">
        <v>-5.4000000000000004</v>
      </c>
      <c r="I359" s="196"/>
      <c r="J359" s="14"/>
      <c r="K359" s="14"/>
      <c r="L359" s="192"/>
      <c r="M359" s="197"/>
      <c r="N359" s="198"/>
      <c r="O359" s="198"/>
      <c r="P359" s="198"/>
      <c r="Q359" s="198"/>
      <c r="R359" s="198"/>
      <c r="S359" s="198"/>
      <c r="T359" s="19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3" t="s">
        <v>157</v>
      </c>
      <c r="AU359" s="193" t="s">
        <v>153</v>
      </c>
      <c r="AV359" s="14" t="s">
        <v>153</v>
      </c>
      <c r="AW359" s="14" t="s">
        <v>33</v>
      </c>
      <c r="AX359" s="14" t="s">
        <v>71</v>
      </c>
      <c r="AY359" s="193" t="s">
        <v>144</v>
      </c>
    </row>
    <row r="360" s="14" customFormat="1">
      <c r="A360" s="14"/>
      <c r="B360" s="192"/>
      <c r="C360" s="14"/>
      <c r="D360" s="185" t="s">
        <v>157</v>
      </c>
      <c r="E360" s="193" t="s">
        <v>3</v>
      </c>
      <c r="F360" s="194" t="s">
        <v>174</v>
      </c>
      <c r="G360" s="14"/>
      <c r="H360" s="195">
        <v>-1.76</v>
      </c>
      <c r="I360" s="196"/>
      <c r="J360" s="14"/>
      <c r="K360" s="14"/>
      <c r="L360" s="192"/>
      <c r="M360" s="197"/>
      <c r="N360" s="198"/>
      <c r="O360" s="198"/>
      <c r="P360" s="198"/>
      <c r="Q360" s="198"/>
      <c r="R360" s="198"/>
      <c r="S360" s="198"/>
      <c r="T360" s="19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3" t="s">
        <v>157</v>
      </c>
      <c r="AU360" s="193" t="s">
        <v>153</v>
      </c>
      <c r="AV360" s="14" t="s">
        <v>153</v>
      </c>
      <c r="AW360" s="14" t="s">
        <v>33</v>
      </c>
      <c r="AX360" s="14" t="s">
        <v>71</v>
      </c>
      <c r="AY360" s="193" t="s">
        <v>144</v>
      </c>
    </row>
    <row r="361" s="14" customFormat="1">
      <c r="A361" s="14"/>
      <c r="B361" s="192"/>
      <c r="C361" s="14"/>
      <c r="D361" s="185" t="s">
        <v>157</v>
      </c>
      <c r="E361" s="193" t="s">
        <v>3</v>
      </c>
      <c r="F361" s="194" t="s">
        <v>175</v>
      </c>
      <c r="G361" s="14"/>
      <c r="H361" s="195">
        <v>-0.64000000000000001</v>
      </c>
      <c r="I361" s="196"/>
      <c r="J361" s="14"/>
      <c r="K361" s="14"/>
      <c r="L361" s="192"/>
      <c r="M361" s="197"/>
      <c r="N361" s="198"/>
      <c r="O361" s="198"/>
      <c r="P361" s="198"/>
      <c r="Q361" s="198"/>
      <c r="R361" s="198"/>
      <c r="S361" s="198"/>
      <c r="T361" s="19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3" t="s">
        <v>157</v>
      </c>
      <c r="AU361" s="193" t="s">
        <v>153</v>
      </c>
      <c r="AV361" s="14" t="s">
        <v>153</v>
      </c>
      <c r="AW361" s="14" t="s">
        <v>33</v>
      </c>
      <c r="AX361" s="14" t="s">
        <v>71</v>
      </c>
      <c r="AY361" s="193" t="s">
        <v>144</v>
      </c>
    </row>
    <row r="362" s="15" customFormat="1">
      <c r="A362" s="15"/>
      <c r="B362" s="201"/>
      <c r="C362" s="15"/>
      <c r="D362" s="185" t="s">
        <v>157</v>
      </c>
      <c r="E362" s="202" t="s">
        <v>3</v>
      </c>
      <c r="F362" s="203" t="s">
        <v>181</v>
      </c>
      <c r="G362" s="15"/>
      <c r="H362" s="204">
        <v>233.50000000000003</v>
      </c>
      <c r="I362" s="205"/>
      <c r="J362" s="15"/>
      <c r="K362" s="15"/>
      <c r="L362" s="201"/>
      <c r="M362" s="206"/>
      <c r="N362" s="207"/>
      <c r="O362" s="207"/>
      <c r="P362" s="207"/>
      <c r="Q362" s="207"/>
      <c r="R362" s="207"/>
      <c r="S362" s="207"/>
      <c r="T362" s="20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02" t="s">
        <v>157</v>
      </c>
      <c r="AU362" s="202" t="s">
        <v>153</v>
      </c>
      <c r="AV362" s="15" t="s">
        <v>152</v>
      </c>
      <c r="AW362" s="15" t="s">
        <v>33</v>
      </c>
      <c r="AX362" s="15" t="s">
        <v>79</v>
      </c>
      <c r="AY362" s="202" t="s">
        <v>144</v>
      </c>
    </row>
    <row r="363" s="2" customFormat="1" ht="66.75" customHeight="1">
      <c r="A363" s="39"/>
      <c r="B363" s="165"/>
      <c r="C363" s="166" t="s">
        <v>324</v>
      </c>
      <c r="D363" s="166" t="s">
        <v>147</v>
      </c>
      <c r="E363" s="167" t="s">
        <v>325</v>
      </c>
      <c r="F363" s="168" t="s">
        <v>326</v>
      </c>
      <c r="G363" s="169" t="s">
        <v>163</v>
      </c>
      <c r="H363" s="170">
        <v>49.899999999999999</v>
      </c>
      <c r="I363" s="171"/>
      <c r="J363" s="172">
        <f>ROUND(I363*H363,2)</f>
        <v>0</v>
      </c>
      <c r="K363" s="168" t="s">
        <v>151</v>
      </c>
      <c r="L363" s="40"/>
      <c r="M363" s="173" t="s">
        <v>3</v>
      </c>
      <c r="N363" s="174" t="s">
        <v>43</v>
      </c>
      <c r="O363" s="73"/>
      <c r="P363" s="175">
        <f>O363*H363</f>
        <v>0</v>
      </c>
      <c r="Q363" s="175">
        <v>0.0085199999999999998</v>
      </c>
      <c r="R363" s="175">
        <f>Q363*H363</f>
        <v>0.42514799999999997</v>
      </c>
      <c r="S363" s="175">
        <v>0</v>
      </c>
      <c r="T363" s="17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77" t="s">
        <v>152</v>
      </c>
      <c r="AT363" s="177" t="s">
        <v>147</v>
      </c>
      <c r="AU363" s="177" t="s">
        <v>153</v>
      </c>
      <c r="AY363" s="20" t="s">
        <v>144</v>
      </c>
      <c r="BE363" s="178">
        <f>IF(N363="základní",J363,0)</f>
        <v>0</v>
      </c>
      <c r="BF363" s="178">
        <f>IF(N363="snížená",J363,0)</f>
        <v>0</v>
      </c>
      <c r="BG363" s="178">
        <f>IF(N363="zákl. přenesená",J363,0)</f>
        <v>0</v>
      </c>
      <c r="BH363" s="178">
        <f>IF(N363="sníž. přenesená",J363,0)</f>
        <v>0</v>
      </c>
      <c r="BI363" s="178">
        <f>IF(N363="nulová",J363,0)</f>
        <v>0</v>
      </c>
      <c r="BJ363" s="20" t="s">
        <v>153</v>
      </c>
      <c r="BK363" s="178">
        <f>ROUND(I363*H363,2)</f>
        <v>0</v>
      </c>
      <c r="BL363" s="20" t="s">
        <v>152</v>
      </c>
      <c r="BM363" s="177" t="s">
        <v>327</v>
      </c>
    </row>
    <row r="364" s="2" customFormat="1">
      <c r="A364" s="39"/>
      <c r="B364" s="40"/>
      <c r="C364" s="39"/>
      <c r="D364" s="179" t="s">
        <v>155</v>
      </c>
      <c r="E364" s="39"/>
      <c r="F364" s="180" t="s">
        <v>328</v>
      </c>
      <c r="G364" s="39"/>
      <c r="H364" s="39"/>
      <c r="I364" s="181"/>
      <c r="J364" s="39"/>
      <c r="K364" s="39"/>
      <c r="L364" s="40"/>
      <c r="M364" s="182"/>
      <c r="N364" s="183"/>
      <c r="O364" s="73"/>
      <c r="P364" s="73"/>
      <c r="Q364" s="73"/>
      <c r="R364" s="73"/>
      <c r="S364" s="73"/>
      <c r="T364" s="7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0" t="s">
        <v>155</v>
      </c>
      <c r="AU364" s="20" t="s">
        <v>153</v>
      </c>
    </row>
    <row r="365" s="13" customFormat="1">
      <c r="A365" s="13"/>
      <c r="B365" s="184"/>
      <c r="C365" s="13"/>
      <c r="D365" s="185" t="s">
        <v>157</v>
      </c>
      <c r="E365" s="186" t="s">
        <v>3</v>
      </c>
      <c r="F365" s="187" t="s">
        <v>256</v>
      </c>
      <c r="G365" s="13"/>
      <c r="H365" s="186" t="s">
        <v>3</v>
      </c>
      <c r="I365" s="188"/>
      <c r="J365" s="13"/>
      <c r="K365" s="13"/>
      <c r="L365" s="184"/>
      <c r="M365" s="189"/>
      <c r="N365" s="190"/>
      <c r="O365" s="190"/>
      <c r="P365" s="190"/>
      <c r="Q365" s="190"/>
      <c r="R365" s="190"/>
      <c r="S365" s="190"/>
      <c r="T365" s="19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6" t="s">
        <v>157</v>
      </c>
      <c r="AU365" s="186" t="s">
        <v>153</v>
      </c>
      <c r="AV365" s="13" t="s">
        <v>79</v>
      </c>
      <c r="AW365" s="13" t="s">
        <v>33</v>
      </c>
      <c r="AX365" s="13" t="s">
        <v>71</v>
      </c>
      <c r="AY365" s="186" t="s">
        <v>144</v>
      </c>
    </row>
    <row r="366" s="13" customFormat="1">
      <c r="A366" s="13"/>
      <c r="B366" s="184"/>
      <c r="C366" s="13"/>
      <c r="D366" s="185" t="s">
        <v>157</v>
      </c>
      <c r="E366" s="186" t="s">
        <v>3</v>
      </c>
      <c r="F366" s="187" t="s">
        <v>167</v>
      </c>
      <c r="G366" s="13"/>
      <c r="H366" s="186" t="s">
        <v>3</v>
      </c>
      <c r="I366" s="188"/>
      <c r="J366" s="13"/>
      <c r="K366" s="13"/>
      <c r="L366" s="184"/>
      <c r="M366" s="189"/>
      <c r="N366" s="190"/>
      <c r="O366" s="190"/>
      <c r="P366" s="190"/>
      <c r="Q366" s="190"/>
      <c r="R366" s="190"/>
      <c r="S366" s="190"/>
      <c r="T366" s="19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6" t="s">
        <v>157</v>
      </c>
      <c r="AU366" s="186" t="s">
        <v>153</v>
      </c>
      <c r="AV366" s="13" t="s">
        <v>79</v>
      </c>
      <c r="AW366" s="13" t="s">
        <v>33</v>
      </c>
      <c r="AX366" s="13" t="s">
        <v>71</v>
      </c>
      <c r="AY366" s="186" t="s">
        <v>144</v>
      </c>
    </row>
    <row r="367" s="14" customFormat="1">
      <c r="A367" s="14"/>
      <c r="B367" s="192"/>
      <c r="C367" s="14"/>
      <c r="D367" s="185" t="s">
        <v>157</v>
      </c>
      <c r="E367" s="193" t="s">
        <v>3</v>
      </c>
      <c r="F367" s="194" t="s">
        <v>257</v>
      </c>
      <c r="G367" s="14"/>
      <c r="H367" s="195">
        <v>21.399999999999999</v>
      </c>
      <c r="I367" s="196"/>
      <c r="J367" s="14"/>
      <c r="K367" s="14"/>
      <c r="L367" s="192"/>
      <c r="M367" s="197"/>
      <c r="N367" s="198"/>
      <c r="O367" s="198"/>
      <c r="P367" s="198"/>
      <c r="Q367" s="198"/>
      <c r="R367" s="198"/>
      <c r="S367" s="198"/>
      <c r="T367" s="19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3" t="s">
        <v>157</v>
      </c>
      <c r="AU367" s="193" t="s">
        <v>153</v>
      </c>
      <c r="AV367" s="14" t="s">
        <v>153</v>
      </c>
      <c r="AW367" s="14" t="s">
        <v>33</v>
      </c>
      <c r="AX367" s="14" t="s">
        <v>71</v>
      </c>
      <c r="AY367" s="193" t="s">
        <v>144</v>
      </c>
    </row>
    <row r="368" s="14" customFormat="1">
      <c r="A368" s="14"/>
      <c r="B368" s="192"/>
      <c r="C368" s="14"/>
      <c r="D368" s="185" t="s">
        <v>157</v>
      </c>
      <c r="E368" s="193" t="s">
        <v>3</v>
      </c>
      <c r="F368" s="194" t="s">
        <v>258</v>
      </c>
      <c r="G368" s="14"/>
      <c r="H368" s="195">
        <v>9</v>
      </c>
      <c r="I368" s="196"/>
      <c r="J368" s="14"/>
      <c r="K368" s="14"/>
      <c r="L368" s="192"/>
      <c r="M368" s="197"/>
      <c r="N368" s="198"/>
      <c r="O368" s="198"/>
      <c r="P368" s="198"/>
      <c r="Q368" s="198"/>
      <c r="R368" s="198"/>
      <c r="S368" s="198"/>
      <c r="T368" s="19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3" t="s">
        <v>157</v>
      </c>
      <c r="AU368" s="193" t="s">
        <v>153</v>
      </c>
      <c r="AV368" s="14" t="s">
        <v>153</v>
      </c>
      <c r="AW368" s="14" t="s">
        <v>33</v>
      </c>
      <c r="AX368" s="14" t="s">
        <v>71</v>
      </c>
      <c r="AY368" s="193" t="s">
        <v>144</v>
      </c>
    </row>
    <row r="369" s="13" customFormat="1">
      <c r="A369" s="13"/>
      <c r="B369" s="184"/>
      <c r="C369" s="13"/>
      <c r="D369" s="185" t="s">
        <v>157</v>
      </c>
      <c r="E369" s="186" t="s">
        <v>3</v>
      </c>
      <c r="F369" s="187" t="s">
        <v>169</v>
      </c>
      <c r="G369" s="13"/>
      <c r="H369" s="186" t="s">
        <v>3</v>
      </c>
      <c r="I369" s="188"/>
      <c r="J369" s="13"/>
      <c r="K369" s="13"/>
      <c r="L369" s="184"/>
      <c r="M369" s="189"/>
      <c r="N369" s="190"/>
      <c r="O369" s="190"/>
      <c r="P369" s="190"/>
      <c r="Q369" s="190"/>
      <c r="R369" s="190"/>
      <c r="S369" s="190"/>
      <c r="T369" s="19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6" t="s">
        <v>157</v>
      </c>
      <c r="AU369" s="186" t="s">
        <v>153</v>
      </c>
      <c r="AV369" s="13" t="s">
        <v>79</v>
      </c>
      <c r="AW369" s="13" t="s">
        <v>33</v>
      </c>
      <c r="AX369" s="13" t="s">
        <v>71</v>
      </c>
      <c r="AY369" s="186" t="s">
        <v>144</v>
      </c>
    </row>
    <row r="370" s="14" customFormat="1">
      <c r="A370" s="14"/>
      <c r="B370" s="192"/>
      <c r="C370" s="14"/>
      <c r="D370" s="185" t="s">
        <v>157</v>
      </c>
      <c r="E370" s="193" t="s">
        <v>3</v>
      </c>
      <c r="F370" s="194" t="s">
        <v>259</v>
      </c>
      <c r="G370" s="14"/>
      <c r="H370" s="195">
        <v>19.5</v>
      </c>
      <c r="I370" s="196"/>
      <c r="J370" s="14"/>
      <c r="K370" s="14"/>
      <c r="L370" s="192"/>
      <c r="M370" s="197"/>
      <c r="N370" s="198"/>
      <c r="O370" s="198"/>
      <c r="P370" s="198"/>
      <c r="Q370" s="198"/>
      <c r="R370" s="198"/>
      <c r="S370" s="198"/>
      <c r="T370" s="19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3" t="s">
        <v>157</v>
      </c>
      <c r="AU370" s="193" t="s">
        <v>153</v>
      </c>
      <c r="AV370" s="14" t="s">
        <v>153</v>
      </c>
      <c r="AW370" s="14" t="s">
        <v>33</v>
      </c>
      <c r="AX370" s="14" t="s">
        <v>71</v>
      </c>
      <c r="AY370" s="193" t="s">
        <v>144</v>
      </c>
    </row>
    <row r="371" s="15" customFormat="1">
      <c r="A371" s="15"/>
      <c r="B371" s="201"/>
      <c r="C371" s="15"/>
      <c r="D371" s="185" t="s">
        <v>157</v>
      </c>
      <c r="E371" s="202" t="s">
        <v>3</v>
      </c>
      <c r="F371" s="203" t="s">
        <v>181</v>
      </c>
      <c r="G371" s="15"/>
      <c r="H371" s="204">
        <v>49.899999999999999</v>
      </c>
      <c r="I371" s="205"/>
      <c r="J371" s="15"/>
      <c r="K371" s="15"/>
      <c r="L371" s="201"/>
      <c r="M371" s="206"/>
      <c r="N371" s="207"/>
      <c r="O371" s="207"/>
      <c r="P371" s="207"/>
      <c r="Q371" s="207"/>
      <c r="R371" s="207"/>
      <c r="S371" s="207"/>
      <c r="T371" s="20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02" t="s">
        <v>157</v>
      </c>
      <c r="AU371" s="202" t="s">
        <v>153</v>
      </c>
      <c r="AV371" s="15" t="s">
        <v>152</v>
      </c>
      <c r="AW371" s="15" t="s">
        <v>33</v>
      </c>
      <c r="AX371" s="15" t="s">
        <v>79</v>
      </c>
      <c r="AY371" s="202" t="s">
        <v>144</v>
      </c>
    </row>
    <row r="372" s="2" customFormat="1" ht="24.15" customHeight="1">
      <c r="A372" s="39"/>
      <c r="B372" s="165"/>
      <c r="C372" s="209" t="s">
        <v>329</v>
      </c>
      <c r="D372" s="209" t="s">
        <v>230</v>
      </c>
      <c r="E372" s="210" t="s">
        <v>330</v>
      </c>
      <c r="F372" s="211" t="s">
        <v>331</v>
      </c>
      <c r="G372" s="212" t="s">
        <v>163</v>
      </c>
      <c r="H372" s="213">
        <v>52.395000000000003</v>
      </c>
      <c r="I372" s="214"/>
      <c r="J372" s="215">
        <f>ROUND(I372*H372,2)</f>
        <v>0</v>
      </c>
      <c r="K372" s="211" t="s">
        <v>151</v>
      </c>
      <c r="L372" s="216"/>
      <c r="M372" s="217" t="s">
        <v>3</v>
      </c>
      <c r="N372" s="218" t="s">
        <v>43</v>
      </c>
      <c r="O372" s="73"/>
      <c r="P372" s="175">
        <f>O372*H372</f>
        <v>0</v>
      </c>
      <c r="Q372" s="175">
        <v>0.0030000000000000001</v>
      </c>
      <c r="R372" s="175">
        <f>Q372*H372</f>
        <v>0.15718500000000002</v>
      </c>
      <c r="S372" s="175">
        <v>0</v>
      </c>
      <c r="T372" s="17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7" t="s">
        <v>219</v>
      </c>
      <c r="AT372" s="177" t="s">
        <v>230</v>
      </c>
      <c r="AU372" s="177" t="s">
        <v>153</v>
      </c>
      <c r="AY372" s="20" t="s">
        <v>144</v>
      </c>
      <c r="BE372" s="178">
        <f>IF(N372="základní",J372,0)</f>
        <v>0</v>
      </c>
      <c r="BF372" s="178">
        <f>IF(N372="snížená",J372,0)</f>
        <v>0</v>
      </c>
      <c r="BG372" s="178">
        <f>IF(N372="zákl. přenesená",J372,0)</f>
        <v>0</v>
      </c>
      <c r="BH372" s="178">
        <f>IF(N372="sníž. přenesená",J372,0)</f>
        <v>0</v>
      </c>
      <c r="BI372" s="178">
        <f>IF(N372="nulová",J372,0)</f>
        <v>0</v>
      </c>
      <c r="BJ372" s="20" t="s">
        <v>153</v>
      </c>
      <c r="BK372" s="178">
        <f>ROUND(I372*H372,2)</f>
        <v>0</v>
      </c>
      <c r="BL372" s="20" t="s">
        <v>152</v>
      </c>
      <c r="BM372" s="177" t="s">
        <v>332</v>
      </c>
    </row>
    <row r="373" s="14" customFormat="1">
      <c r="A373" s="14"/>
      <c r="B373" s="192"/>
      <c r="C373" s="14"/>
      <c r="D373" s="185" t="s">
        <v>157</v>
      </c>
      <c r="E373" s="193" t="s">
        <v>3</v>
      </c>
      <c r="F373" s="194" t="s">
        <v>333</v>
      </c>
      <c r="G373" s="14"/>
      <c r="H373" s="195">
        <v>52.395000000000003</v>
      </c>
      <c r="I373" s="196"/>
      <c r="J373" s="14"/>
      <c r="K373" s="14"/>
      <c r="L373" s="192"/>
      <c r="M373" s="197"/>
      <c r="N373" s="198"/>
      <c r="O373" s="198"/>
      <c r="P373" s="198"/>
      <c r="Q373" s="198"/>
      <c r="R373" s="198"/>
      <c r="S373" s="198"/>
      <c r="T373" s="19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3" t="s">
        <v>157</v>
      </c>
      <c r="AU373" s="193" t="s">
        <v>153</v>
      </c>
      <c r="AV373" s="14" t="s">
        <v>153</v>
      </c>
      <c r="AW373" s="14" t="s">
        <v>33</v>
      </c>
      <c r="AX373" s="14" t="s">
        <v>79</v>
      </c>
      <c r="AY373" s="193" t="s">
        <v>144</v>
      </c>
    </row>
    <row r="374" s="2" customFormat="1" ht="44.25" customHeight="1">
      <c r="A374" s="39"/>
      <c r="B374" s="165"/>
      <c r="C374" s="166" t="s">
        <v>334</v>
      </c>
      <c r="D374" s="166" t="s">
        <v>147</v>
      </c>
      <c r="E374" s="167" t="s">
        <v>335</v>
      </c>
      <c r="F374" s="168" t="s">
        <v>336</v>
      </c>
      <c r="G374" s="169" t="s">
        <v>163</v>
      </c>
      <c r="H374" s="170">
        <v>61.350000000000001</v>
      </c>
      <c r="I374" s="171"/>
      <c r="J374" s="172">
        <f>ROUND(I374*H374,2)</f>
        <v>0</v>
      </c>
      <c r="K374" s="168" t="s">
        <v>151</v>
      </c>
      <c r="L374" s="40"/>
      <c r="M374" s="173" t="s">
        <v>3</v>
      </c>
      <c r="N374" s="174" t="s">
        <v>43</v>
      </c>
      <c r="O374" s="73"/>
      <c r="P374" s="175">
        <f>O374*H374</f>
        <v>0</v>
      </c>
      <c r="Q374" s="175">
        <v>0.0060000000000000001</v>
      </c>
      <c r="R374" s="175">
        <f>Q374*H374</f>
        <v>0.36810000000000004</v>
      </c>
      <c r="S374" s="175">
        <v>0</v>
      </c>
      <c r="T374" s="17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77" t="s">
        <v>152</v>
      </c>
      <c r="AT374" s="177" t="s">
        <v>147</v>
      </c>
      <c r="AU374" s="177" t="s">
        <v>153</v>
      </c>
      <c r="AY374" s="20" t="s">
        <v>144</v>
      </c>
      <c r="BE374" s="178">
        <f>IF(N374="základní",J374,0)</f>
        <v>0</v>
      </c>
      <c r="BF374" s="178">
        <f>IF(N374="snížená",J374,0)</f>
        <v>0</v>
      </c>
      <c r="BG374" s="178">
        <f>IF(N374="zákl. přenesená",J374,0)</f>
        <v>0</v>
      </c>
      <c r="BH374" s="178">
        <f>IF(N374="sníž. přenesená",J374,0)</f>
        <v>0</v>
      </c>
      <c r="BI374" s="178">
        <f>IF(N374="nulová",J374,0)</f>
        <v>0</v>
      </c>
      <c r="BJ374" s="20" t="s">
        <v>153</v>
      </c>
      <c r="BK374" s="178">
        <f>ROUND(I374*H374,2)</f>
        <v>0</v>
      </c>
      <c r="BL374" s="20" t="s">
        <v>152</v>
      </c>
      <c r="BM374" s="177" t="s">
        <v>337</v>
      </c>
    </row>
    <row r="375" s="2" customFormat="1">
      <c r="A375" s="39"/>
      <c r="B375" s="40"/>
      <c r="C375" s="39"/>
      <c r="D375" s="179" t="s">
        <v>155</v>
      </c>
      <c r="E375" s="39"/>
      <c r="F375" s="180" t="s">
        <v>338</v>
      </c>
      <c r="G375" s="39"/>
      <c r="H375" s="39"/>
      <c r="I375" s="181"/>
      <c r="J375" s="39"/>
      <c r="K375" s="39"/>
      <c r="L375" s="40"/>
      <c r="M375" s="182"/>
      <c r="N375" s="183"/>
      <c r="O375" s="73"/>
      <c r="P375" s="73"/>
      <c r="Q375" s="73"/>
      <c r="R375" s="73"/>
      <c r="S375" s="73"/>
      <c r="T375" s="74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20" t="s">
        <v>155</v>
      </c>
      <c r="AU375" s="20" t="s">
        <v>153</v>
      </c>
    </row>
    <row r="376" s="13" customFormat="1">
      <c r="A376" s="13"/>
      <c r="B376" s="184"/>
      <c r="C376" s="13"/>
      <c r="D376" s="185" t="s">
        <v>157</v>
      </c>
      <c r="E376" s="186" t="s">
        <v>3</v>
      </c>
      <c r="F376" s="187" t="s">
        <v>256</v>
      </c>
      <c r="G376" s="13"/>
      <c r="H376" s="186" t="s">
        <v>3</v>
      </c>
      <c r="I376" s="188"/>
      <c r="J376" s="13"/>
      <c r="K376" s="13"/>
      <c r="L376" s="184"/>
      <c r="M376" s="189"/>
      <c r="N376" s="190"/>
      <c r="O376" s="190"/>
      <c r="P376" s="190"/>
      <c r="Q376" s="190"/>
      <c r="R376" s="190"/>
      <c r="S376" s="190"/>
      <c r="T376" s="19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6" t="s">
        <v>157</v>
      </c>
      <c r="AU376" s="186" t="s">
        <v>153</v>
      </c>
      <c r="AV376" s="13" t="s">
        <v>79</v>
      </c>
      <c r="AW376" s="13" t="s">
        <v>33</v>
      </c>
      <c r="AX376" s="13" t="s">
        <v>71</v>
      </c>
      <c r="AY376" s="186" t="s">
        <v>144</v>
      </c>
    </row>
    <row r="377" s="13" customFormat="1">
      <c r="A377" s="13"/>
      <c r="B377" s="184"/>
      <c r="C377" s="13"/>
      <c r="D377" s="185" t="s">
        <v>157</v>
      </c>
      <c r="E377" s="186" t="s">
        <v>3</v>
      </c>
      <c r="F377" s="187" t="s">
        <v>167</v>
      </c>
      <c r="G377" s="13"/>
      <c r="H377" s="186" t="s">
        <v>3</v>
      </c>
      <c r="I377" s="188"/>
      <c r="J377" s="13"/>
      <c r="K377" s="13"/>
      <c r="L377" s="184"/>
      <c r="M377" s="189"/>
      <c r="N377" s="190"/>
      <c r="O377" s="190"/>
      <c r="P377" s="190"/>
      <c r="Q377" s="190"/>
      <c r="R377" s="190"/>
      <c r="S377" s="190"/>
      <c r="T377" s="19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6" t="s">
        <v>157</v>
      </c>
      <c r="AU377" s="186" t="s">
        <v>153</v>
      </c>
      <c r="AV377" s="13" t="s">
        <v>79</v>
      </c>
      <c r="AW377" s="13" t="s">
        <v>33</v>
      </c>
      <c r="AX377" s="13" t="s">
        <v>71</v>
      </c>
      <c r="AY377" s="186" t="s">
        <v>144</v>
      </c>
    </row>
    <row r="378" s="14" customFormat="1">
      <c r="A378" s="14"/>
      <c r="B378" s="192"/>
      <c r="C378" s="14"/>
      <c r="D378" s="185" t="s">
        <v>157</v>
      </c>
      <c r="E378" s="193" t="s">
        <v>3</v>
      </c>
      <c r="F378" s="194" t="s">
        <v>260</v>
      </c>
      <c r="G378" s="14"/>
      <c r="H378" s="195">
        <v>32.100000000000001</v>
      </c>
      <c r="I378" s="196"/>
      <c r="J378" s="14"/>
      <c r="K378" s="14"/>
      <c r="L378" s="192"/>
      <c r="M378" s="197"/>
      <c r="N378" s="198"/>
      <c r="O378" s="198"/>
      <c r="P378" s="198"/>
      <c r="Q378" s="198"/>
      <c r="R378" s="198"/>
      <c r="S378" s="198"/>
      <c r="T378" s="19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3" t="s">
        <v>157</v>
      </c>
      <c r="AU378" s="193" t="s">
        <v>153</v>
      </c>
      <c r="AV378" s="14" t="s">
        <v>153</v>
      </c>
      <c r="AW378" s="14" t="s">
        <v>33</v>
      </c>
      <c r="AX378" s="14" t="s">
        <v>71</v>
      </c>
      <c r="AY378" s="193" t="s">
        <v>144</v>
      </c>
    </row>
    <row r="379" s="13" customFormat="1">
      <c r="A379" s="13"/>
      <c r="B379" s="184"/>
      <c r="C379" s="13"/>
      <c r="D379" s="185" t="s">
        <v>157</v>
      </c>
      <c r="E379" s="186" t="s">
        <v>3</v>
      </c>
      <c r="F379" s="187" t="s">
        <v>169</v>
      </c>
      <c r="G379" s="13"/>
      <c r="H379" s="186" t="s">
        <v>3</v>
      </c>
      <c r="I379" s="188"/>
      <c r="J379" s="13"/>
      <c r="K379" s="13"/>
      <c r="L379" s="184"/>
      <c r="M379" s="189"/>
      <c r="N379" s="190"/>
      <c r="O379" s="190"/>
      <c r="P379" s="190"/>
      <c r="Q379" s="190"/>
      <c r="R379" s="190"/>
      <c r="S379" s="190"/>
      <c r="T379" s="19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6" t="s">
        <v>157</v>
      </c>
      <c r="AU379" s="186" t="s">
        <v>153</v>
      </c>
      <c r="AV379" s="13" t="s">
        <v>79</v>
      </c>
      <c r="AW379" s="13" t="s">
        <v>33</v>
      </c>
      <c r="AX379" s="13" t="s">
        <v>71</v>
      </c>
      <c r="AY379" s="186" t="s">
        <v>144</v>
      </c>
    </row>
    <row r="380" s="14" customFormat="1">
      <c r="A380" s="14"/>
      <c r="B380" s="192"/>
      <c r="C380" s="14"/>
      <c r="D380" s="185" t="s">
        <v>157</v>
      </c>
      <c r="E380" s="193" t="s">
        <v>3</v>
      </c>
      <c r="F380" s="194" t="s">
        <v>261</v>
      </c>
      <c r="G380" s="14"/>
      <c r="H380" s="195">
        <v>29.25</v>
      </c>
      <c r="I380" s="196"/>
      <c r="J380" s="14"/>
      <c r="K380" s="14"/>
      <c r="L380" s="192"/>
      <c r="M380" s="197"/>
      <c r="N380" s="198"/>
      <c r="O380" s="198"/>
      <c r="P380" s="198"/>
      <c r="Q380" s="198"/>
      <c r="R380" s="198"/>
      <c r="S380" s="198"/>
      <c r="T380" s="19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3" t="s">
        <v>157</v>
      </c>
      <c r="AU380" s="193" t="s">
        <v>153</v>
      </c>
      <c r="AV380" s="14" t="s">
        <v>153</v>
      </c>
      <c r="AW380" s="14" t="s">
        <v>33</v>
      </c>
      <c r="AX380" s="14" t="s">
        <v>71</v>
      </c>
      <c r="AY380" s="193" t="s">
        <v>144</v>
      </c>
    </row>
    <row r="381" s="15" customFormat="1">
      <c r="A381" s="15"/>
      <c r="B381" s="201"/>
      <c r="C381" s="15"/>
      <c r="D381" s="185" t="s">
        <v>157</v>
      </c>
      <c r="E381" s="202" t="s">
        <v>3</v>
      </c>
      <c r="F381" s="203" t="s">
        <v>181</v>
      </c>
      <c r="G381" s="15"/>
      <c r="H381" s="204">
        <v>61.350000000000001</v>
      </c>
      <c r="I381" s="205"/>
      <c r="J381" s="15"/>
      <c r="K381" s="15"/>
      <c r="L381" s="201"/>
      <c r="M381" s="206"/>
      <c r="N381" s="207"/>
      <c r="O381" s="207"/>
      <c r="P381" s="207"/>
      <c r="Q381" s="207"/>
      <c r="R381" s="207"/>
      <c r="S381" s="207"/>
      <c r="T381" s="20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02" t="s">
        <v>157</v>
      </c>
      <c r="AU381" s="202" t="s">
        <v>153</v>
      </c>
      <c r="AV381" s="15" t="s">
        <v>152</v>
      </c>
      <c r="AW381" s="15" t="s">
        <v>33</v>
      </c>
      <c r="AX381" s="15" t="s">
        <v>79</v>
      </c>
      <c r="AY381" s="202" t="s">
        <v>144</v>
      </c>
    </row>
    <row r="382" s="2" customFormat="1" ht="21.75" customHeight="1">
      <c r="A382" s="39"/>
      <c r="B382" s="165"/>
      <c r="C382" s="209" t="s">
        <v>339</v>
      </c>
      <c r="D382" s="209" t="s">
        <v>230</v>
      </c>
      <c r="E382" s="210" t="s">
        <v>340</v>
      </c>
      <c r="F382" s="211" t="s">
        <v>341</v>
      </c>
      <c r="G382" s="212" t="s">
        <v>163</v>
      </c>
      <c r="H382" s="213">
        <v>67.484999999999999</v>
      </c>
      <c r="I382" s="214"/>
      <c r="J382" s="215">
        <f>ROUND(I382*H382,2)</f>
        <v>0</v>
      </c>
      <c r="K382" s="211" t="s">
        <v>151</v>
      </c>
      <c r="L382" s="216"/>
      <c r="M382" s="217" t="s">
        <v>3</v>
      </c>
      <c r="N382" s="218" t="s">
        <v>43</v>
      </c>
      <c r="O382" s="73"/>
      <c r="P382" s="175">
        <f>O382*H382</f>
        <v>0</v>
      </c>
      <c r="Q382" s="175">
        <v>0.00315</v>
      </c>
      <c r="R382" s="175">
        <f>Q382*H382</f>
        <v>0.21257775000000001</v>
      </c>
      <c r="S382" s="175">
        <v>0</v>
      </c>
      <c r="T382" s="17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77" t="s">
        <v>219</v>
      </c>
      <c r="AT382" s="177" t="s">
        <v>230</v>
      </c>
      <c r="AU382" s="177" t="s">
        <v>153</v>
      </c>
      <c r="AY382" s="20" t="s">
        <v>144</v>
      </c>
      <c r="BE382" s="178">
        <f>IF(N382="základní",J382,0)</f>
        <v>0</v>
      </c>
      <c r="BF382" s="178">
        <f>IF(N382="snížená",J382,0)</f>
        <v>0</v>
      </c>
      <c r="BG382" s="178">
        <f>IF(N382="zákl. přenesená",J382,0)</f>
        <v>0</v>
      </c>
      <c r="BH382" s="178">
        <f>IF(N382="sníž. přenesená",J382,0)</f>
        <v>0</v>
      </c>
      <c r="BI382" s="178">
        <f>IF(N382="nulová",J382,0)</f>
        <v>0</v>
      </c>
      <c r="BJ382" s="20" t="s">
        <v>153</v>
      </c>
      <c r="BK382" s="178">
        <f>ROUND(I382*H382,2)</f>
        <v>0</v>
      </c>
      <c r="BL382" s="20" t="s">
        <v>152</v>
      </c>
      <c r="BM382" s="177" t="s">
        <v>342</v>
      </c>
    </row>
    <row r="383" s="14" customFormat="1">
      <c r="A383" s="14"/>
      <c r="B383" s="192"/>
      <c r="C383" s="14"/>
      <c r="D383" s="185" t="s">
        <v>157</v>
      </c>
      <c r="E383" s="193" t="s">
        <v>3</v>
      </c>
      <c r="F383" s="194" t="s">
        <v>343</v>
      </c>
      <c r="G383" s="14"/>
      <c r="H383" s="195">
        <v>67.484999999999999</v>
      </c>
      <c r="I383" s="196"/>
      <c r="J383" s="14"/>
      <c r="K383" s="14"/>
      <c r="L383" s="192"/>
      <c r="M383" s="197"/>
      <c r="N383" s="198"/>
      <c r="O383" s="198"/>
      <c r="P383" s="198"/>
      <c r="Q383" s="198"/>
      <c r="R383" s="198"/>
      <c r="S383" s="198"/>
      <c r="T383" s="19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3" t="s">
        <v>157</v>
      </c>
      <c r="AU383" s="193" t="s">
        <v>153</v>
      </c>
      <c r="AV383" s="14" t="s">
        <v>153</v>
      </c>
      <c r="AW383" s="14" t="s">
        <v>33</v>
      </c>
      <c r="AX383" s="14" t="s">
        <v>79</v>
      </c>
      <c r="AY383" s="193" t="s">
        <v>144</v>
      </c>
    </row>
    <row r="384" s="2" customFormat="1" ht="66.75" customHeight="1">
      <c r="A384" s="39"/>
      <c r="B384" s="165"/>
      <c r="C384" s="166" t="s">
        <v>344</v>
      </c>
      <c r="D384" s="166" t="s">
        <v>147</v>
      </c>
      <c r="E384" s="167" t="s">
        <v>345</v>
      </c>
      <c r="F384" s="168" t="s">
        <v>346</v>
      </c>
      <c r="G384" s="169" t="s">
        <v>163</v>
      </c>
      <c r="H384" s="170">
        <v>233.5</v>
      </c>
      <c r="I384" s="171"/>
      <c r="J384" s="172">
        <f>ROUND(I384*H384,2)</f>
        <v>0</v>
      </c>
      <c r="K384" s="168" t="s">
        <v>151</v>
      </c>
      <c r="L384" s="40"/>
      <c r="M384" s="173" t="s">
        <v>3</v>
      </c>
      <c r="N384" s="174" t="s">
        <v>43</v>
      </c>
      <c r="O384" s="73"/>
      <c r="P384" s="175">
        <f>O384*H384</f>
        <v>0</v>
      </c>
      <c r="Q384" s="175">
        <v>0.0086</v>
      </c>
      <c r="R384" s="175">
        <f>Q384*H384</f>
        <v>2.0081000000000002</v>
      </c>
      <c r="S384" s="175">
        <v>0</v>
      </c>
      <c r="T384" s="17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77" t="s">
        <v>152</v>
      </c>
      <c r="AT384" s="177" t="s">
        <v>147</v>
      </c>
      <c r="AU384" s="177" t="s">
        <v>153</v>
      </c>
      <c r="AY384" s="20" t="s">
        <v>144</v>
      </c>
      <c r="BE384" s="178">
        <f>IF(N384="základní",J384,0)</f>
        <v>0</v>
      </c>
      <c r="BF384" s="178">
        <f>IF(N384="snížená",J384,0)</f>
        <v>0</v>
      </c>
      <c r="BG384" s="178">
        <f>IF(N384="zákl. přenesená",J384,0)</f>
        <v>0</v>
      </c>
      <c r="BH384" s="178">
        <f>IF(N384="sníž. přenesená",J384,0)</f>
        <v>0</v>
      </c>
      <c r="BI384" s="178">
        <f>IF(N384="nulová",J384,0)</f>
        <v>0</v>
      </c>
      <c r="BJ384" s="20" t="s">
        <v>153</v>
      </c>
      <c r="BK384" s="178">
        <f>ROUND(I384*H384,2)</f>
        <v>0</v>
      </c>
      <c r="BL384" s="20" t="s">
        <v>152</v>
      </c>
      <c r="BM384" s="177" t="s">
        <v>347</v>
      </c>
    </row>
    <row r="385" s="2" customFormat="1">
      <c r="A385" s="39"/>
      <c r="B385" s="40"/>
      <c r="C385" s="39"/>
      <c r="D385" s="179" t="s">
        <v>155</v>
      </c>
      <c r="E385" s="39"/>
      <c r="F385" s="180" t="s">
        <v>348</v>
      </c>
      <c r="G385" s="39"/>
      <c r="H385" s="39"/>
      <c r="I385" s="181"/>
      <c r="J385" s="39"/>
      <c r="K385" s="39"/>
      <c r="L385" s="40"/>
      <c r="M385" s="182"/>
      <c r="N385" s="183"/>
      <c r="O385" s="73"/>
      <c r="P385" s="73"/>
      <c r="Q385" s="73"/>
      <c r="R385" s="73"/>
      <c r="S385" s="73"/>
      <c r="T385" s="74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20" t="s">
        <v>155</v>
      </c>
      <c r="AU385" s="20" t="s">
        <v>153</v>
      </c>
    </row>
    <row r="386" s="13" customFormat="1">
      <c r="A386" s="13"/>
      <c r="B386" s="184"/>
      <c r="C386" s="13"/>
      <c r="D386" s="185" t="s">
        <v>157</v>
      </c>
      <c r="E386" s="186" t="s">
        <v>3</v>
      </c>
      <c r="F386" s="187" t="s">
        <v>167</v>
      </c>
      <c r="G386" s="13"/>
      <c r="H386" s="186" t="s">
        <v>3</v>
      </c>
      <c r="I386" s="188"/>
      <c r="J386" s="13"/>
      <c r="K386" s="13"/>
      <c r="L386" s="184"/>
      <c r="M386" s="189"/>
      <c r="N386" s="190"/>
      <c r="O386" s="190"/>
      <c r="P386" s="190"/>
      <c r="Q386" s="190"/>
      <c r="R386" s="190"/>
      <c r="S386" s="190"/>
      <c r="T386" s="19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6" t="s">
        <v>157</v>
      </c>
      <c r="AU386" s="186" t="s">
        <v>153</v>
      </c>
      <c r="AV386" s="13" t="s">
        <v>79</v>
      </c>
      <c r="AW386" s="13" t="s">
        <v>33</v>
      </c>
      <c r="AX386" s="13" t="s">
        <v>71</v>
      </c>
      <c r="AY386" s="186" t="s">
        <v>144</v>
      </c>
    </row>
    <row r="387" s="14" customFormat="1">
      <c r="A387" s="14"/>
      <c r="B387" s="192"/>
      <c r="C387" s="14"/>
      <c r="D387" s="185" t="s">
        <v>157</v>
      </c>
      <c r="E387" s="193" t="s">
        <v>3</v>
      </c>
      <c r="F387" s="194" t="s">
        <v>168</v>
      </c>
      <c r="G387" s="14"/>
      <c r="H387" s="195">
        <v>149.80000000000001</v>
      </c>
      <c r="I387" s="196"/>
      <c r="J387" s="14"/>
      <c r="K387" s="14"/>
      <c r="L387" s="192"/>
      <c r="M387" s="197"/>
      <c r="N387" s="198"/>
      <c r="O387" s="198"/>
      <c r="P387" s="198"/>
      <c r="Q387" s="198"/>
      <c r="R387" s="198"/>
      <c r="S387" s="198"/>
      <c r="T387" s="19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3" t="s">
        <v>157</v>
      </c>
      <c r="AU387" s="193" t="s">
        <v>153</v>
      </c>
      <c r="AV387" s="14" t="s">
        <v>153</v>
      </c>
      <c r="AW387" s="14" t="s">
        <v>33</v>
      </c>
      <c r="AX387" s="14" t="s">
        <v>71</v>
      </c>
      <c r="AY387" s="193" t="s">
        <v>144</v>
      </c>
    </row>
    <row r="388" s="13" customFormat="1">
      <c r="A388" s="13"/>
      <c r="B388" s="184"/>
      <c r="C388" s="13"/>
      <c r="D388" s="185" t="s">
        <v>157</v>
      </c>
      <c r="E388" s="186" t="s">
        <v>3</v>
      </c>
      <c r="F388" s="187" t="s">
        <v>169</v>
      </c>
      <c r="G388" s="13"/>
      <c r="H388" s="186" t="s">
        <v>3</v>
      </c>
      <c r="I388" s="188"/>
      <c r="J388" s="13"/>
      <c r="K388" s="13"/>
      <c r="L388" s="184"/>
      <c r="M388" s="189"/>
      <c r="N388" s="190"/>
      <c r="O388" s="190"/>
      <c r="P388" s="190"/>
      <c r="Q388" s="190"/>
      <c r="R388" s="190"/>
      <c r="S388" s="190"/>
      <c r="T388" s="19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6" t="s">
        <v>157</v>
      </c>
      <c r="AU388" s="186" t="s">
        <v>153</v>
      </c>
      <c r="AV388" s="13" t="s">
        <v>79</v>
      </c>
      <c r="AW388" s="13" t="s">
        <v>33</v>
      </c>
      <c r="AX388" s="13" t="s">
        <v>71</v>
      </c>
      <c r="AY388" s="186" t="s">
        <v>144</v>
      </c>
    </row>
    <row r="389" s="14" customFormat="1">
      <c r="A389" s="14"/>
      <c r="B389" s="192"/>
      <c r="C389" s="14"/>
      <c r="D389" s="185" t="s">
        <v>157</v>
      </c>
      <c r="E389" s="193" t="s">
        <v>3</v>
      </c>
      <c r="F389" s="194" t="s">
        <v>170</v>
      </c>
      <c r="G389" s="14"/>
      <c r="H389" s="195">
        <v>136.5</v>
      </c>
      <c r="I389" s="196"/>
      <c r="J389" s="14"/>
      <c r="K389" s="14"/>
      <c r="L389" s="192"/>
      <c r="M389" s="197"/>
      <c r="N389" s="198"/>
      <c r="O389" s="198"/>
      <c r="P389" s="198"/>
      <c r="Q389" s="198"/>
      <c r="R389" s="198"/>
      <c r="S389" s="198"/>
      <c r="T389" s="19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3" t="s">
        <v>157</v>
      </c>
      <c r="AU389" s="193" t="s">
        <v>153</v>
      </c>
      <c r="AV389" s="14" t="s">
        <v>153</v>
      </c>
      <c r="AW389" s="14" t="s">
        <v>33</v>
      </c>
      <c r="AX389" s="14" t="s">
        <v>71</v>
      </c>
      <c r="AY389" s="193" t="s">
        <v>144</v>
      </c>
    </row>
    <row r="390" s="13" customFormat="1">
      <c r="A390" s="13"/>
      <c r="B390" s="184"/>
      <c r="C390" s="13"/>
      <c r="D390" s="185" t="s">
        <v>157</v>
      </c>
      <c r="E390" s="186" t="s">
        <v>3</v>
      </c>
      <c r="F390" s="187" t="s">
        <v>171</v>
      </c>
      <c r="G390" s="13"/>
      <c r="H390" s="186" t="s">
        <v>3</v>
      </c>
      <c r="I390" s="188"/>
      <c r="J390" s="13"/>
      <c r="K390" s="13"/>
      <c r="L390" s="184"/>
      <c r="M390" s="189"/>
      <c r="N390" s="190"/>
      <c r="O390" s="190"/>
      <c r="P390" s="190"/>
      <c r="Q390" s="190"/>
      <c r="R390" s="190"/>
      <c r="S390" s="190"/>
      <c r="T390" s="19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6" t="s">
        <v>157</v>
      </c>
      <c r="AU390" s="186" t="s">
        <v>153</v>
      </c>
      <c r="AV390" s="13" t="s">
        <v>79</v>
      </c>
      <c r="AW390" s="13" t="s">
        <v>33</v>
      </c>
      <c r="AX390" s="13" t="s">
        <v>71</v>
      </c>
      <c r="AY390" s="186" t="s">
        <v>144</v>
      </c>
    </row>
    <row r="391" s="14" customFormat="1">
      <c r="A391" s="14"/>
      <c r="B391" s="192"/>
      <c r="C391" s="14"/>
      <c r="D391" s="185" t="s">
        <v>157</v>
      </c>
      <c r="E391" s="193" t="s">
        <v>3</v>
      </c>
      <c r="F391" s="194" t="s">
        <v>172</v>
      </c>
      <c r="G391" s="14"/>
      <c r="H391" s="195">
        <v>-45</v>
      </c>
      <c r="I391" s="196"/>
      <c r="J391" s="14"/>
      <c r="K391" s="14"/>
      <c r="L391" s="192"/>
      <c r="M391" s="197"/>
      <c r="N391" s="198"/>
      <c r="O391" s="198"/>
      <c r="P391" s="198"/>
      <c r="Q391" s="198"/>
      <c r="R391" s="198"/>
      <c r="S391" s="198"/>
      <c r="T391" s="19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3" t="s">
        <v>157</v>
      </c>
      <c r="AU391" s="193" t="s">
        <v>153</v>
      </c>
      <c r="AV391" s="14" t="s">
        <v>153</v>
      </c>
      <c r="AW391" s="14" t="s">
        <v>33</v>
      </c>
      <c r="AX391" s="14" t="s">
        <v>71</v>
      </c>
      <c r="AY391" s="193" t="s">
        <v>144</v>
      </c>
    </row>
    <row r="392" s="14" customFormat="1">
      <c r="A392" s="14"/>
      <c r="B392" s="192"/>
      <c r="C392" s="14"/>
      <c r="D392" s="185" t="s">
        <v>157</v>
      </c>
      <c r="E392" s="193" t="s">
        <v>3</v>
      </c>
      <c r="F392" s="194" t="s">
        <v>173</v>
      </c>
      <c r="G392" s="14"/>
      <c r="H392" s="195">
        <v>-5.4000000000000004</v>
      </c>
      <c r="I392" s="196"/>
      <c r="J392" s="14"/>
      <c r="K392" s="14"/>
      <c r="L392" s="192"/>
      <c r="M392" s="197"/>
      <c r="N392" s="198"/>
      <c r="O392" s="198"/>
      <c r="P392" s="198"/>
      <c r="Q392" s="198"/>
      <c r="R392" s="198"/>
      <c r="S392" s="198"/>
      <c r="T392" s="19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3" t="s">
        <v>157</v>
      </c>
      <c r="AU392" s="193" t="s">
        <v>153</v>
      </c>
      <c r="AV392" s="14" t="s">
        <v>153</v>
      </c>
      <c r="AW392" s="14" t="s">
        <v>33</v>
      </c>
      <c r="AX392" s="14" t="s">
        <v>71</v>
      </c>
      <c r="AY392" s="193" t="s">
        <v>144</v>
      </c>
    </row>
    <row r="393" s="14" customFormat="1">
      <c r="A393" s="14"/>
      <c r="B393" s="192"/>
      <c r="C393" s="14"/>
      <c r="D393" s="185" t="s">
        <v>157</v>
      </c>
      <c r="E393" s="193" t="s">
        <v>3</v>
      </c>
      <c r="F393" s="194" t="s">
        <v>174</v>
      </c>
      <c r="G393" s="14"/>
      <c r="H393" s="195">
        <v>-1.76</v>
      </c>
      <c r="I393" s="196"/>
      <c r="J393" s="14"/>
      <c r="K393" s="14"/>
      <c r="L393" s="192"/>
      <c r="M393" s="197"/>
      <c r="N393" s="198"/>
      <c r="O393" s="198"/>
      <c r="P393" s="198"/>
      <c r="Q393" s="198"/>
      <c r="R393" s="198"/>
      <c r="S393" s="198"/>
      <c r="T393" s="19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3" t="s">
        <v>157</v>
      </c>
      <c r="AU393" s="193" t="s">
        <v>153</v>
      </c>
      <c r="AV393" s="14" t="s">
        <v>153</v>
      </c>
      <c r="AW393" s="14" t="s">
        <v>33</v>
      </c>
      <c r="AX393" s="14" t="s">
        <v>71</v>
      </c>
      <c r="AY393" s="193" t="s">
        <v>144</v>
      </c>
    </row>
    <row r="394" s="14" customFormat="1">
      <c r="A394" s="14"/>
      <c r="B394" s="192"/>
      <c r="C394" s="14"/>
      <c r="D394" s="185" t="s">
        <v>157</v>
      </c>
      <c r="E394" s="193" t="s">
        <v>3</v>
      </c>
      <c r="F394" s="194" t="s">
        <v>175</v>
      </c>
      <c r="G394" s="14"/>
      <c r="H394" s="195">
        <v>-0.64000000000000001</v>
      </c>
      <c r="I394" s="196"/>
      <c r="J394" s="14"/>
      <c r="K394" s="14"/>
      <c r="L394" s="192"/>
      <c r="M394" s="197"/>
      <c r="N394" s="198"/>
      <c r="O394" s="198"/>
      <c r="P394" s="198"/>
      <c r="Q394" s="198"/>
      <c r="R394" s="198"/>
      <c r="S394" s="198"/>
      <c r="T394" s="19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3" t="s">
        <v>157</v>
      </c>
      <c r="AU394" s="193" t="s">
        <v>153</v>
      </c>
      <c r="AV394" s="14" t="s">
        <v>153</v>
      </c>
      <c r="AW394" s="14" t="s">
        <v>33</v>
      </c>
      <c r="AX394" s="14" t="s">
        <v>71</v>
      </c>
      <c r="AY394" s="193" t="s">
        <v>144</v>
      </c>
    </row>
    <row r="395" s="15" customFormat="1">
      <c r="A395" s="15"/>
      <c r="B395" s="201"/>
      <c r="C395" s="15"/>
      <c r="D395" s="185" t="s">
        <v>157</v>
      </c>
      <c r="E395" s="202" t="s">
        <v>3</v>
      </c>
      <c r="F395" s="203" t="s">
        <v>181</v>
      </c>
      <c r="G395" s="15"/>
      <c r="H395" s="204">
        <v>233.50000000000003</v>
      </c>
      <c r="I395" s="205"/>
      <c r="J395" s="15"/>
      <c r="K395" s="15"/>
      <c r="L395" s="201"/>
      <c r="M395" s="206"/>
      <c r="N395" s="207"/>
      <c r="O395" s="207"/>
      <c r="P395" s="207"/>
      <c r="Q395" s="207"/>
      <c r="R395" s="207"/>
      <c r="S395" s="207"/>
      <c r="T395" s="20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02" t="s">
        <v>157</v>
      </c>
      <c r="AU395" s="202" t="s">
        <v>153</v>
      </c>
      <c r="AV395" s="15" t="s">
        <v>152</v>
      </c>
      <c r="AW395" s="15" t="s">
        <v>33</v>
      </c>
      <c r="AX395" s="15" t="s">
        <v>79</v>
      </c>
      <c r="AY395" s="202" t="s">
        <v>144</v>
      </c>
    </row>
    <row r="396" s="2" customFormat="1" ht="16.5" customHeight="1">
      <c r="A396" s="39"/>
      <c r="B396" s="165"/>
      <c r="C396" s="209" t="s">
        <v>349</v>
      </c>
      <c r="D396" s="209" t="s">
        <v>230</v>
      </c>
      <c r="E396" s="210" t="s">
        <v>350</v>
      </c>
      <c r="F396" s="211" t="s">
        <v>351</v>
      </c>
      <c r="G396" s="212" t="s">
        <v>163</v>
      </c>
      <c r="H396" s="213">
        <v>245.17500000000001</v>
      </c>
      <c r="I396" s="214"/>
      <c r="J396" s="215">
        <f>ROUND(I396*H396,2)</f>
        <v>0</v>
      </c>
      <c r="K396" s="211" t="s">
        <v>151</v>
      </c>
      <c r="L396" s="216"/>
      <c r="M396" s="217" t="s">
        <v>3</v>
      </c>
      <c r="N396" s="218" t="s">
        <v>43</v>
      </c>
      <c r="O396" s="73"/>
      <c r="P396" s="175">
        <f>O396*H396</f>
        <v>0</v>
      </c>
      <c r="Q396" s="175">
        <v>0.0023999999999999998</v>
      </c>
      <c r="R396" s="175">
        <f>Q396*H396</f>
        <v>0.58841999999999994</v>
      </c>
      <c r="S396" s="175">
        <v>0</v>
      </c>
      <c r="T396" s="17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177" t="s">
        <v>219</v>
      </c>
      <c r="AT396" s="177" t="s">
        <v>230</v>
      </c>
      <c r="AU396" s="177" t="s">
        <v>153</v>
      </c>
      <c r="AY396" s="20" t="s">
        <v>144</v>
      </c>
      <c r="BE396" s="178">
        <f>IF(N396="základní",J396,0)</f>
        <v>0</v>
      </c>
      <c r="BF396" s="178">
        <f>IF(N396="snížená",J396,0)</f>
        <v>0</v>
      </c>
      <c r="BG396" s="178">
        <f>IF(N396="zákl. přenesená",J396,0)</f>
        <v>0</v>
      </c>
      <c r="BH396" s="178">
        <f>IF(N396="sníž. přenesená",J396,0)</f>
        <v>0</v>
      </c>
      <c r="BI396" s="178">
        <f>IF(N396="nulová",J396,0)</f>
        <v>0</v>
      </c>
      <c r="BJ396" s="20" t="s">
        <v>153</v>
      </c>
      <c r="BK396" s="178">
        <f>ROUND(I396*H396,2)</f>
        <v>0</v>
      </c>
      <c r="BL396" s="20" t="s">
        <v>152</v>
      </c>
      <c r="BM396" s="177" t="s">
        <v>352</v>
      </c>
    </row>
    <row r="397" s="14" customFormat="1">
      <c r="A397" s="14"/>
      <c r="B397" s="192"/>
      <c r="C397" s="14"/>
      <c r="D397" s="185" t="s">
        <v>157</v>
      </c>
      <c r="E397" s="193" t="s">
        <v>3</v>
      </c>
      <c r="F397" s="194" t="s">
        <v>353</v>
      </c>
      <c r="G397" s="14"/>
      <c r="H397" s="195">
        <v>245.17500000000001</v>
      </c>
      <c r="I397" s="196"/>
      <c r="J397" s="14"/>
      <c r="K397" s="14"/>
      <c r="L397" s="192"/>
      <c r="M397" s="197"/>
      <c r="N397" s="198"/>
      <c r="O397" s="198"/>
      <c r="P397" s="198"/>
      <c r="Q397" s="198"/>
      <c r="R397" s="198"/>
      <c r="S397" s="198"/>
      <c r="T397" s="19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3" t="s">
        <v>157</v>
      </c>
      <c r="AU397" s="193" t="s">
        <v>153</v>
      </c>
      <c r="AV397" s="14" t="s">
        <v>153</v>
      </c>
      <c r="AW397" s="14" t="s">
        <v>33</v>
      </c>
      <c r="AX397" s="14" t="s">
        <v>79</v>
      </c>
      <c r="AY397" s="193" t="s">
        <v>144</v>
      </c>
    </row>
    <row r="398" s="2" customFormat="1" ht="66.75" customHeight="1">
      <c r="A398" s="39"/>
      <c r="B398" s="165"/>
      <c r="C398" s="166" t="s">
        <v>354</v>
      </c>
      <c r="D398" s="166" t="s">
        <v>147</v>
      </c>
      <c r="E398" s="167" t="s">
        <v>345</v>
      </c>
      <c r="F398" s="168" t="s">
        <v>346</v>
      </c>
      <c r="G398" s="169" t="s">
        <v>163</v>
      </c>
      <c r="H398" s="170">
        <v>2.73</v>
      </c>
      <c r="I398" s="171"/>
      <c r="J398" s="172">
        <f>ROUND(I398*H398,2)</f>
        <v>0</v>
      </c>
      <c r="K398" s="168" t="s">
        <v>151</v>
      </c>
      <c r="L398" s="40"/>
      <c r="M398" s="173" t="s">
        <v>3</v>
      </c>
      <c r="N398" s="174" t="s">
        <v>43</v>
      </c>
      <c r="O398" s="73"/>
      <c r="P398" s="175">
        <f>O398*H398</f>
        <v>0</v>
      </c>
      <c r="Q398" s="175">
        <v>0.0086</v>
      </c>
      <c r="R398" s="175">
        <f>Q398*H398</f>
        <v>0.023477999999999999</v>
      </c>
      <c r="S398" s="175">
        <v>0</v>
      </c>
      <c r="T398" s="17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177" t="s">
        <v>152</v>
      </c>
      <c r="AT398" s="177" t="s">
        <v>147</v>
      </c>
      <c r="AU398" s="177" t="s">
        <v>153</v>
      </c>
      <c r="AY398" s="20" t="s">
        <v>144</v>
      </c>
      <c r="BE398" s="178">
        <f>IF(N398="základní",J398,0)</f>
        <v>0</v>
      </c>
      <c r="BF398" s="178">
        <f>IF(N398="snížená",J398,0)</f>
        <v>0</v>
      </c>
      <c r="BG398" s="178">
        <f>IF(N398="zákl. přenesená",J398,0)</f>
        <v>0</v>
      </c>
      <c r="BH398" s="178">
        <f>IF(N398="sníž. přenesená",J398,0)</f>
        <v>0</v>
      </c>
      <c r="BI398" s="178">
        <f>IF(N398="nulová",J398,0)</f>
        <v>0</v>
      </c>
      <c r="BJ398" s="20" t="s">
        <v>153</v>
      </c>
      <c r="BK398" s="178">
        <f>ROUND(I398*H398,2)</f>
        <v>0</v>
      </c>
      <c r="BL398" s="20" t="s">
        <v>152</v>
      </c>
      <c r="BM398" s="177" t="s">
        <v>355</v>
      </c>
    </row>
    <row r="399" s="2" customFormat="1">
      <c r="A399" s="39"/>
      <c r="B399" s="40"/>
      <c r="C399" s="39"/>
      <c r="D399" s="179" t="s">
        <v>155</v>
      </c>
      <c r="E399" s="39"/>
      <c r="F399" s="180" t="s">
        <v>348</v>
      </c>
      <c r="G399" s="39"/>
      <c r="H399" s="39"/>
      <c r="I399" s="181"/>
      <c r="J399" s="39"/>
      <c r="K399" s="39"/>
      <c r="L399" s="40"/>
      <c r="M399" s="182"/>
      <c r="N399" s="183"/>
      <c r="O399" s="73"/>
      <c r="P399" s="73"/>
      <c r="Q399" s="73"/>
      <c r="R399" s="73"/>
      <c r="S399" s="73"/>
      <c r="T399" s="74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20" t="s">
        <v>155</v>
      </c>
      <c r="AU399" s="20" t="s">
        <v>153</v>
      </c>
    </row>
    <row r="400" s="13" customFormat="1">
      <c r="A400" s="13"/>
      <c r="B400" s="184"/>
      <c r="C400" s="13"/>
      <c r="D400" s="185" t="s">
        <v>157</v>
      </c>
      <c r="E400" s="186" t="s">
        <v>3</v>
      </c>
      <c r="F400" s="187" t="s">
        <v>356</v>
      </c>
      <c r="G400" s="13"/>
      <c r="H400" s="186" t="s">
        <v>3</v>
      </c>
      <c r="I400" s="188"/>
      <c r="J400" s="13"/>
      <c r="K400" s="13"/>
      <c r="L400" s="184"/>
      <c r="M400" s="189"/>
      <c r="N400" s="190"/>
      <c r="O400" s="190"/>
      <c r="P400" s="190"/>
      <c r="Q400" s="190"/>
      <c r="R400" s="190"/>
      <c r="S400" s="190"/>
      <c r="T400" s="19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6" t="s">
        <v>157</v>
      </c>
      <c r="AU400" s="186" t="s">
        <v>153</v>
      </c>
      <c r="AV400" s="13" t="s">
        <v>79</v>
      </c>
      <c r="AW400" s="13" t="s">
        <v>33</v>
      </c>
      <c r="AX400" s="13" t="s">
        <v>71</v>
      </c>
      <c r="AY400" s="186" t="s">
        <v>144</v>
      </c>
    </row>
    <row r="401" s="14" customFormat="1">
      <c r="A401" s="14"/>
      <c r="B401" s="192"/>
      <c r="C401" s="14"/>
      <c r="D401" s="185" t="s">
        <v>157</v>
      </c>
      <c r="E401" s="193" t="s">
        <v>3</v>
      </c>
      <c r="F401" s="194" t="s">
        <v>357</v>
      </c>
      <c r="G401" s="14"/>
      <c r="H401" s="195">
        <v>1.5</v>
      </c>
      <c r="I401" s="196"/>
      <c r="J401" s="14"/>
      <c r="K401" s="14"/>
      <c r="L401" s="192"/>
      <c r="M401" s="197"/>
      <c r="N401" s="198"/>
      <c r="O401" s="198"/>
      <c r="P401" s="198"/>
      <c r="Q401" s="198"/>
      <c r="R401" s="198"/>
      <c r="S401" s="198"/>
      <c r="T401" s="19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3" t="s">
        <v>157</v>
      </c>
      <c r="AU401" s="193" t="s">
        <v>153</v>
      </c>
      <c r="AV401" s="14" t="s">
        <v>153</v>
      </c>
      <c r="AW401" s="14" t="s">
        <v>33</v>
      </c>
      <c r="AX401" s="14" t="s">
        <v>71</v>
      </c>
      <c r="AY401" s="193" t="s">
        <v>144</v>
      </c>
    </row>
    <row r="402" s="13" customFormat="1">
      <c r="A402" s="13"/>
      <c r="B402" s="184"/>
      <c r="C402" s="13"/>
      <c r="D402" s="185" t="s">
        <v>157</v>
      </c>
      <c r="E402" s="186" t="s">
        <v>3</v>
      </c>
      <c r="F402" s="187" t="s">
        <v>358</v>
      </c>
      <c r="G402" s="13"/>
      <c r="H402" s="186" t="s">
        <v>3</v>
      </c>
      <c r="I402" s="188"/>
      <c r="J402" s="13"/>
      <c r="K402" s="13"/>
      <c r="L402" s="184"/>
      <c r="M402" s="189"/>
      <c r="N402" s="190"/>
      <c r="O402" s="190"/>
      <c r="P402" s="190"/>
      <c r="Q402" s="190"/>
      <c r="R402" s="190"/>
      <c r="S402" s="190"/>
      <c r="T402" s="19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6" t="s">
        <v>157</v>
      </c>
      <c r="AU402" s="186" t="s">
        <v>153</v>
      </c>
      <c r="AV402" s="13" t="s">
        <v>79</v>
      </c>
      <c r="AW402" s="13" t="s">
        <v>33</v>
      </c>
      <c r="AX402" s="13" t="s">
        <v>71</v>
      </c>
      <c r="AY402" s="186" t="s">
        <v>144</v>
      </c>
    </row>
    <row r="403" s="14" customFormat="1">
      <c r="A403" s="14"/>
      <c r="B403" s="192"/>
      <c r="C403" s="14"/>
      <c r="D403" s="185" t="s">
        <v>157</v>
      </c>
      <c r="E403" s="193" t="s">
        <v>3</v>
      </c>
      <c r="F403" s="194" t="s">
        <v>359</v>
      </c>
      <c r="G403" s="14"/>
      <c r="H403" s="195">
        <v>1.23</v>
      </c>
      <c r="I403" s="196"/>
      <c r="J403" s="14"/>
      <c r="K403" s="14"/>
      <c r="L403" s="192"/>
      <c r="M403" s="197"/>
      <c r="N403" s="198"/>
      <c r="O403" s="198"/>
      <c r="P403" s="198"/>
      <c r="Q403" s="198"/>
      <c r="R403" s="198"/>
      <c r="S403" s="198"/>
      <c r="T403" s="19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3" t="s">
        <v>157</v>
      </c>
      <c r="AU403" s="193" t="s">
        <v>153</v>
      </c>
      <c r="AV403" s="14" t="s">
        <v>153</v>
      </c>
      <c r="AW403" s="14" t="s">
        <v>33</v>
      </c>
      <c r="AX403" s="14" t="s">
        <v>71</v>
      </c>
      <c r="AY403" s="193" t="s">
        <v>144</v>
      </c>
    </row>
    <row r="404" s="15" customFormat="1">
      <c r="A404" s="15"/>
      <c r="B404" s="201"/>
      <c r="C404" s="15"/>
      <c r="D404" s="185" t="s">
        <v>157</v>
      </c>
      <c r="E404" s="202" t="s">
        <v>3</v>
      </c>
      <c r="F404" s="203" t="s">
        <v>181</v>
      </c>
      <c r="G404" s="15"/>
      <c r="H404" s="204">
        <v>2.73</v>
      </c>
      <c r="I404" s="205"/>
      <c r="J404" s="15"/>
      <c r="K404" s="15"/>
      <c r="L404" s="201"/>
      <c r="M404" s="206"/>
      <c r="N404" s="207"/>
      <c r="O404" s="207"/>
      <c r="P404" s="207"/>
      <c r="Q404" s="207"/>
      <c r="R404" s="207"/>
      <c r="S404" s="207"/>
      <c r="T404" s="20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02" t="s">
        <v>157</v>
      </c>
      <c r="AU404" s="202" t="s">
        <v>153</v>
      </c>
      <c r="AV404" s="15" t="s">
        <v>152</v>
      </c>
      <c r="AW404" s="15" t="s">
        <v>33</v>
      </c>
      <c r="AX404" s="15" t="s">
        <v>79</v>
      </c>
      <c r="AY404" s="202" t="s">
        <v>144</v>
      </c>
    </row>
    <row r="405" s="2" customFormat="1" ht="24.15" customHeight="1">
      <c r="A405" s="39"/>
      <c r="B405" s="165"/>
      <c r="C405" s="209" t="s">
        <v>100</v>
      </c>
      <c r="D405" s="209" t="s">
        <v>230</v>
      </c>
      <c r="E405" s="210" t="s">
        <v>360</v>
      </c>
      <c r="F405" s="211" t="s">
        <v>361</v>
      </c>
      <c r="G405" s="212" t="s">
        <v>163</v>
      </c>
      <c r="H405" s="213">
        <v>3.0030000000000001</v>
      </c>
      <c r="I405" s="214"/>
      <c r="J405" s="215">
        <f>ROUND(I405*H405,2)</f>
        <v>0</v>
      </c>
      <c r="K405" s="211" t="s">
        <v>151</v>
      </c>
      <c r="L405" s="216"/>
      <c r="M405" s="217" t="s">
        <v>3</v>
      </c>
      <c r="N405" s="218" t="s">
        <v>43</v>
      </c>
      <c r="O405" s="73"/>
      <c r="P405" s="175">
        <f>O405*H405</f>
        <v>0</v>
      </c>
      <c r="Q405" s="175">
        <v>0.0047999999999999996</v>
      </c>
      <c r="R405" s="175">
        <f>Q405*H405</f>
        <v>0.014414399999999999</v>
      </c>
      <c r="S405" s="175">
        <v>0</v>
      </c>
      <c r="T405" s="17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177" t="s">
        <v>219</v>
      </c>
      <c r="AT405" s="177" t="s">
        <v>230</v>
      </c>
      <c r="AU405" s="177" t="s">
        <v>153</v>
      </c>
      <c r="AY405" s="20" t="s">
        <v>144</v>
      </c>
      <c r="BE405" s="178">
        <f>IF(N405="základní",J405,0)</f>
        <v>0</v>
      </c>
      <c r="BF405" s="178">
        <f>IF(N405="snížená",J405,0)</f>
        <v>0</v>
      </c>
      <c r="BG405" s="178">
        <f>IF(N405="zákl. přenesená",J405,0)</f>
        <v>0</v>
      </c>
      <c r="BH405" s="178">
        <f>IF(N405="sníž. přenesená",J405,0)</f>
        <v>0</v>
      </c>
      <c r="BI405" s="178">
        <f>IF(N405="nulová",J405,0)</f>
        <v>0</v>
      </c>
      <c r="BJ405" s="20" t="s">
        <v>153</v>
      </c>
      <c r="BK405" s="178">
        <f>ROUND(I405*H405,2)</f>
        <v>0</v>
      </c>
      <c r="BL405" s="20" t="s">
        <v>152</v>
      </c>
      <c r="BM405" s="177" t="s">
        <v>362</v>
      </c>
    </row>
    <row r="406" s="14" customFormat="1">
      <c r="A406" s="14"/>
      <c r="B406" s="192"/>
      <c r="C406" s="14"/>
      <c r="D406" s="185" t="s">
        <v>157</v>
      </c>
      <c r="E406" s="193" t="s">
        <v>3</v>
      </c>
      <c r="F406" s="194" t="s">
        <v>363</v>
      </c>
      <c r="G406" s="14"/>
      <c r="H406" s="195">
        <v>3.0030000000000001</v>
      </c>
      <c r="I406" s="196"/>
      <c r="J406" s="14"/>
      <c r="K406" s="14"/>
      <c r="L406" s="192"/>
      <c r="M406" s="197"/>
      <c r="N406" s="198"/>
      <c r="O406" s="198"/>
      <c r="P406" s="198"/>
      <c r="Q406" s="198"/>
      <c r="R406" s="198"/>
      <c r="S406" s="198"/>
      <c r="T406" s="19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3" t="s">
        <v>157</v>
      </c>
      <c r="AU406" s="193" t="s">
        <v>153</v>
      </c>
      <c r="AV406" s="14" t="s">
        <v>153</v>
      </c>
      <c r="AW406" s="14" t="s">
        <v>33</v>
      </c>
      <c r="AX406" s="14" t="s">
        <v>79</v>
      </c>
      <c r="AY406" s="193" t="s">
        <v>144</v>
      </c>
    </row>
    <row r="407" s="2" customFormat="1" ht="55.5" customHeight="1">
      <c r="A407" s="39"/>
      <c r="B407" s="165"/>
      <c r="C407" s="166" t="s">
        <v>364</v>
      </c>
      <c r="D407" s="166" t="s">
        <v>147</v>
      </c>
      <c r="E407" s="167" t="s">
        <v>365</v>
      </c>
      <c r="F407" s="168" t="s">
        <v>366</v>
      </c>
      <c r="G407" s="169" t="s">
        <v>199</v>
      </c>
      <c r="H407" s="170">
        <v>163.80000000000001</v>
      </c>
      <c r="I407" s="171"/>
      <c r="J407" s="172">
        <f>ROUND(I407*H407,2)</f>
        <v>0</v>
      </c>
      <c r="K407" s="168" t="s">
        <v>151</v>
      </c>
      <c r="L407" s="40"/>
      <c r="M407" s="173" t="s">
        <v>3</v>
      </c>
      <c r="N407" s="174" t="s">
        <v>43</v>
      </c>
      <c r="O407" s="73"/>
      <c r="P407" s="175">
        <f>O407*H407</f>
        <v>0</v>
      </c>
      <c r="Q407" s="175">
        <v>0.0033899999999999998</v>
      </c>
      <c r="R407" s="175">
        <f>Q407*H407</f>
        <v>0.55528200000000005</v>
      </c>
      <c r="S407" s="175">
        <v>0</v>
      </c>
      <c r="T407" s="17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177" t="s">
        <v>152</v>
      </c>
      <c r="AT407" s="177" t="s">
        <v>147</v>
      </c>
      <c r="AU407" s="177" t="s">
        <v>153</v>
      </c>
      <c r="AY407" s="20" t="s">
        <v>144</v>
      </c>
      <c r="BE407" s="178">
        <f>IF(N407="základní",J407,0)</f>
        <v>0</v>
      </c>
      <c r="BF407" s="178">
        <f>IF(N407="snížená",J407,0)</f>
        <v>0</v>
      </c>
      <c r="BG407" s="178">
        <f>IF(N407="zákl. přenesená",J407,0)</f>
        <v>0</v>
      </c>
      <c r="BH407" s="178">
        <f>IF(N407="sníž. přenesená",J407,0)</f>
        <v>0</v>
      </c>
      <c r="BI407" s="178">
        <f>IF(N407="nulová",J407,0)</f>
        <v>0</v>
      </c>
      <c r="BJ407" s="20" t="s">
        <v>153</v>
      </c>
      <c r="BK407" s="178">
        <f>ROUND(I407*H407,2)</f>
        <v>0</v>
      </c>
      <c r="BL407" s="20" t="s">
        <v>152</v>
      </c>
      <c r="BM407" s="177" t="s">
        <v>367</v>
      </c>
    </row>
    <row r="408" s="2" customFormat="1">
      <c r="A408" s="39"/>
      <c r="B408" s="40"/>
      <c r="C408" s="39"/>
      <c r="D408" s="179" t="s">
        <v>155</v>
      </c>
      <c r="E408" s="39"/>
      <c r="F408" s="180" t="s">
        <v>368</v>
      </c>
      <c r="G408" s="39"/>
      <c r="H408" s="39"/>
      <c r="I408" s="181"/>
      <c r="J408" s="39"/>
      <c r="K408" s="39"/>
      <c r="L408" s="40"/>
      <c r="M408" s="182"/>
      <c r="N408" s="183"/>
      <c r="O408" s="73"/>
      <c r="P408" s="73"/>
      <c r="Q408" s="73"/>
      <c r="R408" s="73"/>
      <c r="S408" s="73"/>
      <c r="T408" s="74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20" t="s">
        <v>155</v>
      </c>
      <c r="AU408" s="20" t="s">
        <v>153</v>
      </c>
    </row>
    <row r="409" s="13" customFormat="1">
      <c r="A409" s="13"/>
      <c r="B409" s="184"/>
      <c r="C409" s="13"/>
      <c r="D409" s="185" t="s">
        <v>157</v>
      </c>
      <c r="E409" s="186" t="s">
        <v>3</v>
      </c>
      <c r="F409" s="187" t="s">
        <v>171</v>
      </c>
      <c r="G409" s="13"/>
      <c r="H409" s="186" t="s">
        <v>3</v>
      </c>
      <c r="I409" s="188"/>
      <c r="J409" s="13"/>
      <c r="K409" s="13"/>
      <c r="L409" s="184"/>
      <c r="M409" s="189"/>
      <c r="N409" s="190"/>
      <c r="O409" s="190"/>
      <c r="P409" s="190"/>
      <c r="Q409" s="190"/>
      <c r="R409" s="190"/>
      <c r="S409" s="190"/>
      <c r="T409" s="19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6" t="s">
        <v>157</v>
      </c>
      <c r="AU409" s="186" t="s">
        <v>153</v>
      </c>
      <c r="AV409" s="13" t="s">
        <v>79</v>
      </c>
      <c r="AW409" s="13" t="s">
        <v>33</v>
      </c>
      <c r="AX409" s="13" t="s">
        <v>71</v>
      </c>
      <c r="AY409" s="186" t="s">
        <v>144</v>
      </c>
    </row>
    <row r="410" s="14" customFormat="1">
      <c r="A410" s="14"/>
      <c r="B410" s="192"/>
      <c r="C410" s="14"/>
      <c r="D410" s="185" t="s">
        <v>157</v>
      </c>
      <c r="E410" s="193" t="s">
        <v>3</v>
      </c>
      <c r="F410" s="194" t="s">
        <v>369</v>
      </c>
      <c r="G410" s="14"/>
      <c r="H410" s="195">
        <v>135</v>
      </c>
      <c r="I410" s="196"/>
      <c r="J410" s="14"/>
      <c r="K410" s="14"/>
      <c r="L410" s="192"/>
      <c r="M410" s="197"/>
      <c r="N410" s="198"/>
      <c r="O410" s="198"/>
      <c r="P410" s="198"/>
      <c r="Q410" s="198"/>
      <c r="R410" s="198"/>
      <c r="S410" s="198"/>
      <c r="T410" s="19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3" t="s">
        <v>157</v>
      </c>
      <c r="AU410" s="193" t="s">
        <v>153</v>
      </c>
      <c r="AV410" s="14" t="s">
        <v>153</v>
      </c>
      <c r="AW410" s="14" t="s">
        <v>33</v>
      </c>
      <c r="AX410" s="14" t="s">
        <v>71</v>
      </c>
      <c r="AY410" s="193" t="s">
        <v>144</v>
      </c>
    </row>
    <row r="411" s="14" customFormat="1">
      <c r="A411" s="14"/>
      <c r="B411" s="192"/>
      <c r="C411" s="14"/>
      <c r="D411" s="185" t="s">
        <v>157</v>
      </c>
      <c r="E411" s="193" t="s">
        <v>3</v>
      </c>
      <c r="F411" s="194" t="s">
        <v>370</v>
      </c>
      <c r="G411" s="14"/>
      <c r="H411" s="195">
        <v>13.199999999999999</v>
      </c>
      <c r="I411" s="196"/>
      <c r="J411" s="14"/>
      <c r="K411" s="14"/>
      <c r="L411" s="192"/>
      <c r="M411" s="197"/>
      <c r="N411" s="198"/>
      <c r="O411" s="198"/>
      <c r="P411" s="198"/>
      <c r="Q411" s="198"/>
      <c r="R411" s="198"/>
      <c r="S411" s="198"/>
      <c r="T411" s="19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3" t="s">
        <v>157</v>
      </c>
      <c r="AU411" s="193" t="s">
        <v>153</v>
      </c>
      <c r="AV411" s="14" t="s">
        <v>153</v>
      </c>
      <c r="AW411" s="14" t="s">
        <v>33</v>
      </c>
      <c r="AX411" s="14" t="s">
        <v>71</v>
      </c>
      <c r="AY411" s="193" t="s">
        <v>144</v>
      </c>
    </row>
    <row r="412" s="14" customFormat="1">
      <c r="A412" s="14"/>
      <c r="B412" s="192"/>
      <c r="C412" s="14"/>
      <c r="D412" s="185" t="s">
        <v>157</v>
      </c>
      <c r="E412" s="193" t="s">
        <v>3</v>
      </c>
      <c r="F412" s="194" t="s">
        <v>371</v>
      </c>
      <c r="G412" s="14"/>
      <c r="H412" s="195">
        <v>10.800000000000001</v>
      </c>
      <c r="I412" s="196"/>
      <c r="J412" s="14"/>
      <c r="K412" s="14"/>
      <c r="L412" s="192"/>
      <c r="M412" s="197"/>
      <c r="N412" s="198"/>
      <c r="O412" s="198"/>
      <c r="P412" s="198"/>
      <c r="Q412" s="198"/>
      <c r="R412" s="198"/>
      <c r="S412" s="198"/>
      <c r="T412" s="19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3" t="s">
        <v>157</v>
      </c>
      <c r="AU412" s="193" t="s">
        <v>153</v>
      </c>
      <c r="AV412" s="14" t="s">
        <v>153</v>
      </c>
      <c r="AW412" s="14" t="s">
        <v>33</v>
      </c>
      <c r="AX412" s="14" t="s">
        <v>71</v>
      </c>
      <c r="AY412" s="193" t="s">
        <v>144</v>
      </c>
    </row>
    <row r="413" s="14" customFormat="1">
      <c r="A413" s="14"/>
      <c r="B413" s="192"/>
      <c r="C413" s="14"/>
      <c r="D413" s="185" t="s">
        <v>157</v>
      </c>
      <c r="E413" s="193" t="s">
        <v>3</v>
      </c>
      <c r="F413" s="194" t="s">
        <v>372</v>
      </c>
      <c r="G413" s="14"/>
      <c r="H413" s="195">
        <v>4.7999999999999998</v>
      </c>
      <c r="I413" s="196"/>
      <c r="J413" s="14"/>
      <c r="K413" s="14"/>
      <c r="L413" s="192"/>
      <c r="M413" s="197"/>
      <c r="N413" s="198"/>
      <c r="O413" s="198"/>
      <c r="P413" s="198"/>
      <c r="Q413" s="198"/>
      <c r="R413" s="198"/>
      <c r="S413" s="198"/>
      <c r="T413" s="19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3" t="s">
        <v>157</v>
      </c>
      <c r="AU413" s="193" t="s">
        <v>153</v>
      </c>
      <c r="AV413" s="14" t="s">
        <v>153</v>
      </c>
      <c r="AW413" s="14" t="s">
        <v>33</v>
      </c>
      <c r="AX413" s="14" t="s">
        <v>71</v>
      </c>
      <c r="AY413" s="193" t="s">
        <v>144</v>
      </c>
    </row>
    <row r="414" s="15" customFormat="1">
      <c r="A414" s="15"/>
      <c r="B414" s="201"/>
      <c r="C414" s="15"/>
      <c r="D414" s="185" t="s">
        <v>157</v>
      </c>
      <c r="E414" s="202" t="s">
        <v>3</v>
      </c>
      <c r="F414" s="203" t="s">
        <v>181</v>
      </c>
      <c r="G414" s="15"/>
      <c r="H414" s="204">
        <v>163.80000000000001</v>
      </c>
      <c r="I414" s="205"/>
      <c r="J414" s="15"/>
      <c r="K414" s="15"/>
      <c r="L414" s="201"/>
      <c r="M414" s="206"/>
      <c r="N414" s="207"/>
      <c r="O414" s="207"/>
      <c r="P414" s="207"/>
      <c r="Q414" s="207"/>
      <c r="R414" s="207"/>
      <c r="S414" s="207"/>
      <c r="T414" s="20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02" t="s">
        <v>157</v>
      </c>
      <c r="AU414" s="202" t="s">
        <v>153</v>
      </c>
      <c r="AV414" s="15" t="s">
        <v>152</v>
      </c>
      <c r="AW414" s="15" t="s">
        <v>33</v>
      </c>
      <c r="AX414" s="15" t="s">
        <v>79</v>
      </c>
      <c r="AY414" s="202" t="s">
        <v>144</v>
      </c>
    </row>
    <row r="415" s="2" customFormat="1" ht="16.5" customHeight="1">
      <c r="A415" s="39"/>
      <c r="B415" s="165"/>
      <c r="C415" s="209" t="s">
        <v>373</v>
      </c>
      <c r="D415" s="209" t="s">
        <v>230</v>
      </c>
      <c r="E415" s="210" t="s">
        <v>374</v>
      </c>
      <c r="F415" s="211" t="s">
        <v>375</v>
      </c>
      <c r="G415" s="212" t="s">
        <v>163</v>
      </c>
      <c r="H415" s="213">
        <v>48.972000000000001</v>
      </c>
      <c r="I415" s="214"/>
      <c r="J415" s="215">
        <f>ROUND(I415*H415,2)</f>
        <v>0</v>
      </c>
      <c r="K415" s="211" t="s">
        <v>151</v>
      </c>
      <c r="L415" s="216"/>
      <c r="M415" s="217" t="s">
        <v>3</v>
      </c>
      <c r="N415" s="218" t="s">
        <v>43</v>
      </c>
      <c r="O415" s="73"/>
      <c r="P415" s="175">
        <f>O415*H415</f>
        <v>0</v>
      </c>
      <c r="Q415" s="175">
        <v>0.00044999999999999999</v>
      </c>
      <c r="R415" s="175">
        <f>Q415*H415</f>
        <v>0.022037399999999999</v>
      </c>
      <c r="S415" s="175">
        <v>0</v>
      </c>
      <c r="T415" s="17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177" t="s">
        <v>219</v>
      </c>
      <c r="AT415" s="177" t="s">
        <v>230</v>
      </c>
      <c r="AU415" s="177" t="s">
        <v>153</v>
      </c>
      <c r="AY415" s="20" t="s">
        <v>144</v>
      </c>
      <c r="BE415" s="178">
        <f>IF(N415="základní",J415,0)</f>
        <v>0</v>
      </c>
      <c r="BF415" s="178">
        <f>IF(N415="snížená",J415,0)</f>
        <v>0</v>
      </c>
      <c r="BG415" s="178">
        <f>IF(N415="zákl. přenesená",J415,0)</f>
        <v>0</v>
      </c>
      <c r="BH415" s="178">
        <f>IF(N415="sníž. přenesená",J415,0)</f>
        <v>0</v>
      </c>
      <c r="BI415" s="178">
        <f>IF(N415="nulová",J415,0)</f>
        <v>0</v>
      </c>
      <c r="BJ415" s="20" t="s">
        <v>153</v>
      </c>
      <c r="BK415" s="178">
        <f>ROUND(I415*H415,2)</f>
        <v>0</v>
      </c>
      <c r="BL415" s="20" t="s">
        <v>152</v>
      </c>
      <c r="BM415" s="177" t="s">
        <v>376</v>
      </c>
    </row>
    <row r="416" s="13" customFormat="1">
      <c r="A416" s="13"/>
      <c r="B416" s="184"/>
      <c r="C416" s="13"/>
      <c r="D416" s="185" t="s">
        <v>157</v>
      </c>
      <c r="E416" s="186" t="s">
        <v>3</v>
      </c>
      <c r="F416" s="187" t="s">
        <v>176</v>
      </c>
      <c r="G416" s="13"/>
      <c r="H416" s="186" t="s">
        <v>3</v>
      </c>
      <c r="I416" s="188"/>
      <c r="J416" s="13"/>
      <c r="K416" s="13"/>
      <c r="L416" s="184"/>
      <c r="M416" s="189"/>
      <c r="N416" s="190"/>
      <c r="O416" s="190"/>
      <c r="P416" s="190"/>
      <c r="Q416" s="190"/>
      <c r="R416" s="190"/>
      <c r="S416" s="190"/>
      <c r="T416" s="19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6" t="s">
        <v>157</v>
      </c>
      <c r="AU416" s="186" t="s">
        <v>153</v>
      </c>
      <c r="AV416" s="13" t="s">
        <v>79</v>
      </c>
      <c r="AW416" s="13" t="s">
        <v>33</v>
      </c>
      <c r="AX416" s="13" t="s">
        <v>71</v>
      </c>
      <c r="AY416" s="186" t="s">
        <v>144</v>
      </c>
    </row>
    <row r="417" s="14" customFormat="1">
      <c r="A417" s="14"/>
      <c r="B417" s="192"/>
      <c r="C417" s="14"/>
      <c r="D417" s="185" t="s">
        <v>157</v>
      </c>
      <c r="E417" s="193" t="s">
        <v>3</v>
      </c>
      <c r="F417" s="194" t="s">
        <v>177</v>
      </c>
      <c r="G417" s="14"/>
      <c r="H417" s="195">
        <v>36.75</v>
      </c>
      <c r="I417" s="196"/>
      <c r="J417" s="14"/>
      <c r="K417" s="14"/>
      <c r="L417" s="192"/>
      <c r="M417" s="197"/>
      <c r="N417" s="198"/>
      <c r="O417" s="198"/>
      <c r="P417" s="198"/>
      <c r="Q417" s="198"/>
      <c r="R417" s="198"/>
      <c r="S417" s="198"/>
      <c r="T417" s="19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93" t="s">
        <v>157</v>
      </c>
      <c r="AU417" s="193" t="s">
        <v>153</v>
      </c>
      <c r="AV417" s="14" t="s">
        <v>153</v>
      </c>
      <c r="AW417" s="14" t="s">
        <v>33</v>
      </c>
      <c r="AX417" s="14" t="s">
        <v>71</v>
      </c>
      <c r="AY417" s="193" t="s">
        <v>144</v>
      </c>
    </row>
    <row r="418" s="14" customFormat="1">
      <c r="A418" s="14"/>
      <c r="B418" s="192"/>
      <c r="C418" s="14"/>
      <c r="D418" s="185" t="s">
        <v>157</v>
      </c>
      <c r="E418" s="193" t="s">
        <v>3</v>
      </c>
      <c r="F418" s="194" t="s">
        <v>178</v>
      </c>
      <c r="G418" s="14"/>
      <c r="H418" s="195">
        <v>3.3599999999999999</v>
      </c>
      <c r="I418" s="196"/>
      <c r="J418" s="14"/>
      <c r="K418" s="14"/>
      <c r="L418" s="192"/>
      <c r="M418" s="197"/>
      <c r="N418" s="198"/>
      <c r="O418" s="198"/>
      <c r="P418" s="198"/>
      <c r="Q418" s="198"/>
      <c r="R418" s="198"/>
      <c r="S418" s="198"/>
      <c r="T418" s="19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3" t="s">
        <v>157</v>
      </c>
      <c r="AU418" s="193" t="s">
        <v>153</v>
      </c>
      <c r="AV418" s="14" t="s">
        <v>153</v>
      </c>
      <c r="AW418" s="14" t="s">
        <v>33</v>
      </c>
      <c r="AX418" s="14" t="s">
        <v>71</v>
      </c>
      <c r="AY418" s="193" t="s">
        <v>144</v>
      </c>
    </row>
    <row r="419" s="14" customFormat="1">
      <c r="A419" s="14"/>
      <c r="B419" s="192"/>
      <c r="C419" s="14"/>
      <c r="D419" s="185" t="s">
        <v>157</v>
      </c>
      <c r="E419" s="193" t="s">
        <v>3</v>
      </c>
      <c r="F419" s="194" t="s">
        <v>179</v>
      </c>
      <c r="G419" s="14"/>
      <c r="H419" s="195">
        <v>3.0099999999999998</v>
      </c>
      <c r="I419" s="196"/>
      <c r="J419" s="14"/>
      <c r="K419" s="14"/>
      <c r="L419" s="192"/>
      <c r="M419" s="197"/>
      <c r="N419" s="198"/>
      <c r="O419" s="198"/>
      <c r="P419" s="198"/>
      <c r="Q419" s="198"/>
      <c r="R419" s="198"/>
      <c r="S419" s="198"/>
      <c r="T419" s="19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3" t="s">
        <v>157</v>
      </c>
      <c r="AU419" s="193" t="s">
        <v>153</v>
      </c>
      <c r="AV419" s="14" t="s">
        <v>153</v>
      </c>
      <c r="AW419" s="14" t="s">
        <v>33</v>
      </c>
      <c r="AX419" s="14" t="s">
        <v>71</v>
      </c>
      <c r="AY419" s="193" t="s">
        <v>144</v>
      </c>
    </row>
    <row r="420" s="14" customFormat="1">
      <c r="A420" s="14"/>
      <c r="B420" s="192"/>
      <c r="C420" s="14"/>
      <c r="D420" s="185" t="s">
        <v>157</v>
      </c>
      <c r="E420" s="193" t="s">
        <v>3</v>
      </c>
      <c r="F420" s="194" t="s">
        <v>180</v>
      </c>
      <c r="G420" s="14"/>
      <c r="H420" s="195">
        <v>1.3999999999999999</v>
      </c>
      <c r="I420" s="196"/>
      <c r="J420" s="14"/>
      <c r="K420" s="14"/>
      <c r="L420" s="192"/>
      <c r="M420" s="197"/>
      <c r="N420" s="198"/>
      <c r="O420" s="198"/>
      <c r="P420" s="198"/>
      <c r="Q420" s="198"/>
      <c r="R420" s="198"/>
      <c r="S420" s="198"/>
      <c r="T420" s="19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3" t="s">
        <v>157</v>
      </c>
      <c r="AU420" s="193" t="s">
        <v>153</v>
      </c>
      <c r="AV420" s="14" t="s">
        <v>153</v>
      </c>
      <c r="AW420" s="14" t="s">
        <v>33</v>
      </c>
      <c r="AX420" s="14" t="s">
        <v>71</v>
      </c>
      <c r="AY420" s="193" t="s">
        <v>144</v>
      </c>
    </row>
    <row r="421" s="15" customFormat="1">
      <c r="A421" s="15"/>
      <c r="B421" s="201"/>
      <c r="C421" s="15"/>
      <c r="D421" s="185" t="s">
        <v>157</v>
      </c>
      <c r="E421" s="202" t="s">
        <v>3</v>
      </c>
      <c r="F421" s="203" t="s">
        <v>181</v>
      </c>
      <c r="G421" s="15"/>
      <c r="H421" s="204">
        <v>44.519999999999996</v>
      </c>
      <c r="I421" s="205"/>
      <c r="J421" s="15"/>
      <c r="K421" s="15"/>
      <c r="L421" s="201"/>
      <c r="M421" s="206"/>
      <c r="N421" s="207"/>
      <c r="O421" s="207"/>
      <c r="P421" s="207"/>
      <c r="Q421" s="207"/>
      <c r="R421" s="207"/>
      <c r="S421" s="207"/>
      <c r="T421" s="20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02" t="s">
        <v>157</v>
      </c>
      <c r="AU421" s="202" t="s">
        <v>153</v>
      </c>
      <c r="AV421" s="15" t="s">
        <v>152</v>
      </c>
      <c r="AW421" s="15" t="s">
        <v>33</v>
      </c>
      <c r="AX421" s="15" t="s">
        <v>79</v>
      </c>
      <c r="AY421" s="202" t="s">
        <v>144</v>
      </c>
    </row>
    <row r="422" s="14" customFormat="1">
      <c r="A422" s="14"/>
      <c r="B422" s="192"/>
      <c r="C422" s="14"/>
      <c r="D422" s="185" t="s">
        <v>157</v>
      </c>
      <c r="E422" s="14"/>
      <c r="F422" s="194" t="s">
        <v>377</v>
      </c>
      <c r="G422" s="14"/>
      <c r="H422" s="195">
        <v>48.972000000000001</v>
      </c>
      <c r="I422" s="196"/>
      <c r="J422" s="14"/>
      <c r="K422" s="14"/>
      <c r="L422" s="192"/>
      <c r="M422" s="197"/>
      <c r="N422" s="198"/>
      <c r="O422" s="198"/>
      <c r="P422" s="198"/>
      <c r="Q422" s="198"/>
      <c r="R422" s="198"/>
      <c r="S422" s="198"/>
      <c r="T422" s="19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3" t="s">
        <v>157</v>
      </c>
      <c r="AU422" s="193" t="s">
        <v>153</v>
      </c>
      <c r="AV422" s="14" t="s">
        <v>153</v>
      </c>
      <c r="AW422" s="14" t="s">
        <v>4</v>
      </c>
      <c r="AX422" s="14" t="s">
        <v>79</v>
      </c>
      <c r="AY422" s="193" t="s">
        <v>144</v>
      </c>
    </row>
    <row r="423" s="2" customFormat="1" ht="21.75" customHeight="1">
      <c r="A423" s="39"/>
      <c r="B423" s="165"/>
      <c r="C423" s="209" t="s">
        <v>378</v>
      </c>
      <c r="D423" s="209" t="s">
        <v>230</v>
      </c>
      <c r="E423" s="210" t="s">
        <v>379</v>
      </c>
      <c r="F423" s="211" t="s">
        <v>380</v>
      </c>
      <c r="G423" s="212" t="s">
        <v>163</v>
      </c>
      <c r="H423" s="213">
        <v>14.090999999999999</v>
      </c>
      <c r="I423" s="214"/>
      <c r="J423" s="215">
        <f>ROUND(I423*H423,2)</f>
        <v>0</v>
      </c>
      <c r="K423" s="211" t="s">
        <v>151</v>
      </c>
      <c r="L423" s="216"/>
      <c r="M423" s="217" t="s">
        <v>3</v>
      </c>
      <c r="N423" s="218" t="s">
        <v>43</v>
      </c>
      <c r="O423" s="73"/>
      <c r="P423" s="175">
        <f>O423*H423</f>
        <v>0</v>
      </c>
      <c r="Q423" s="175">
        <v>0.00089999999999999998</v>
      </c>
      <c r="R423" s="175">
        <f>Q423*H423</f>
        <v>0.012681899999999999</v>
      </c>
      <c r="S423" s="175">
        <v>0</v>
      </c>
      <c r="T423" s="17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177" t="s">
        <v>219</v>
      </c>
      <c r="AT423" s="177" t="s">
        <v>230</v>
      </c>
      <c r="AU423" s="177" t="s">
        <v>153</v>
      </c>
      <c r="AY423" s="20" t="s">
        <v>144</v>
      </c>
      <c r="BE423" s="178">
        <f>IF(N423="základní",J423,0)</f>
        <v>0</v>
      </c>
      <c r="BF423" s="178">
        <f>IF(N423="snížená",J423,0)</f>
        <v>0</v>
      </c>
      <c r="BG423" s="178">
        <f>IF(N423="zákl. přenesená",J423,0)</f>
        <v>0</v>
      </c>
      <c r="BH423" s="178">
        <f>IF(N423="sníž. přenesená",J423,0)</f>
        <v>0</v>
      </c>
      <c r="BI423" s="178">
        <f>IF(N423="nulová",J423,0)</f>
        <v>0</v>
      </c>
      <c r="BJ423" s="20" t="s">
        <v>153</v>
      </c>
      <c r="BK423" s="178">
        <f>ROUND(I423*H423,2)</f>
        <v>0</v>
      </c>
      <c r="BL423" s="20" t="s">
        <v>152</v>
      </c>
      <c r="BM423" s="177" t="s">
        <v>381</v>
      </c>
    </row>
    <row r="424" s="13" customFormat="1">
      <c r="A424" s="13"/>
      <c r="B424" s="184"/>
      <c r="C424" s="13"/>
      <c r="D424" s="185" t="s">
        <v>157</v>
      </c>
      <c r="E424" s="186" t="s">
        <v>3</v>
      </c>
      <c r="F424" s="187" t="s">
        <v>262</v>
      </c>
      <c r="G424" s="13"/>
      <c r="H424" s="186" t="s">
        <v>3</v>
      </c>
      <c r="I424" s="188"/>
      <c r="J424" s="13"/>
      <c r="K424" s="13"/>
      <c r="L424" s="184"/>
      <c r="M424" s="189"/>
      <c r="N424" s="190"/>
      <c r="O424" s="190"/>
      <c r="P424" s="190"/>
      <c r="Q424" s="190"/>
      <c r="R424" s="190"/>
      <c r="S424" s="190"/>
      <c r="T424" s="19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6" t="s">
        <v>157</v>
      </c>
      <c r="AU424" s="186" t="s">
        <v>153</v>
      </c>
      <c r="AV424" s="13" t="s">
        <v>79</v>
      </c>
      <c r="AW424" s="13" t="s">
        <v>33</v>
      </c>
      <c r="AX424" s="13" t="s">
        <v>71</v>
      </c>
      <c r="AY424" s="186" t="s">
        <v>144</v>
      </c>
    </row>
    <row r="425" s="14" customFormat="1">
      <c r="A425" s="14"/>
      <c r="B425" s="192"/>
      <c r="C425" s="14"/>
      <c r="D425" s="185" t="s">
        <v>157</v>
      </c>
      <c r="E425" s="193" t="s">
        <v>3</v>
      </c>
      <c r="F425" s="194" t="s">
        <v>276</v>
      </c>
      <c r="G425" s="14"/>
      <c r="H425" s="195">
        <v>10.5</v>
      </c>
      <c r="I425" s="196"/>
      <c r="J425" s="14"/>
      <c r="K425" s="14"/>
      <c r="L425" s="192"/>
      <c r="M425" s="197"/>
      <c r="N425" s="198"/>
      <c r="O425" s="198"/>
      <c r="P425" s="198"/>
      <c r="Q425" s="198"/>
      <c r="R425" s="198"/>
      <c r="S425" s="198"/>
      <c r="T425" s="19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3" t="s">
        <v>157</v>
      </c>
      <c r="AU425" s="193" t="s">
        <v>153</v>
      </c>
      <c r="AV425" s="14" t="s">
        <v>153</v>
      </c>
      <c r="AW425" s="14" t="s">
        <v>33</v>
      </c>
      <c r="AX425" s="14" t="s">
        <v>71</v>
      </c>
      <c r="AY425" s="193" t="s">
        <v>144</v>
      </c>
    </row>
    <row r="426" s="14" customFormat="1">
      <c r="A426" s="14"/>
      <c r="B426" s="192"/>
      <c r="C426" s="14"/>
      <c r="D426" s="185" t="s">
        <v>157</v>
      </c>
      <c r="E426" s="193" t="s">
        <v>3</v>
      </c>
      <c r="F426" s="194" t="s">
        <v>277</v>
      </c>
      <c r="G426" s="14"/>
      <c r="H426" s="195">
        <v>1.26</v>
      </c>
      <c r="I426" s="196"/>
      <c r="J426" s="14"/>
      <c r="K426" s="14"/>
      <c r="L426" s="192"/>
      <c r="M426" s="197"/>
      <c r="N426" s="198"/>
      <c r="O426" s="198"/>
      <c r="P426" s="198"/>
      <c r="Q426" s="198"/>
      <c r="R426" s="198"/>
      <c r="S426" s="198"/>
      <c r="T426" s="19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3" t="s">
        <v>157</v>
      </c>
      <c r="AU426" s="193" t="s">
        <v>153</v>
      </c>
      <c r="AV426" s="14" t="s">
        <v>153</v>
      </c>
      <c r="AW426" s="14" t="s">
        <v>33</v>
      </c>
      <c r="AX426" s="14" t="s">
        <v>71</v>
      </c>
      <c r="AY426" s="193" t="s">
        <v>144</v>
      </c>
    </row>
    <row r="427" s="14" customFormat="1">
      <c r="A427" s="14"/>
      <c r="B427" s="192"/>
      <c r="C427" s="14"/>
      <c r="D427" s="185" t="s">
        <v>157</v>
      </c>
      <c r="E427" s="193" t="s">
        <v>3</v>
      </c>
      <c r="F427" s="194" t="s">
        <v>265</v>
      </c>
      <c r="G427" s="14"/>
      <c r="H427" s="195">
        <v>0.77000000000000002</v>
      </c>
      <c r="I427" s="196"/>
      <c r="J427" s="14"/>
      <c r="K427" s="14"/>
      <c r="L427" s="192"/>
      <c r="M427" s="197"/>
      <c r="N427" s="198"/>
      <c r="O427" s="198"/>
      <c r="P427" s="198"/>
      <c r="Q427" s="198"/>
      <c r="R427" s="198"/>
      <c r="S427" s="198"/>
      <c r="T427" s="19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93" t="s">
        <v>157</v>
      </c>
      <c r="AU427" s="193" t="s">
        <v>153</v>
      </c>
      <c r="AV427" s="14" t="s">
        <v>153</v>
      </c>
      <c r="AW427" s="14" t="s">
        <v>33</v>
      </c>
      <c r="AX427" s="14" t="s">
        <v>71</v>
      </c>
      <c r="AY427" s="193" t="s">
        <v>144</v>
      </c>
    </row>
    <row r="428" s="14" customFormat="1">
      <c r="A428" s="14"/>
      <c r="B428" s="192"/>
      <c r="C428" s="14"/>
      <c r="D428" s="185" t="s">
        <v>157</v>
      </c>
      <c r="E428" s="193" t="s">
        <v>3</v>
      </c>
      <c r="F428" s="194" t="s">
        <v>266</v>
      </c>
      <c r="G428" s="14"/>
      <c r="H428" s="195">
        <v>0.28000000000000003</v>
      </c>
      <c r="I428" s="196"/>
      <c r="J428" s="14"/>
      <c r="K428" s="14"/>
      <c r="L428" s="192"/>
      <c r="M428" s="197"/>
      <c r="N428" s="198"/>
      <c r="O428" s="198"/>
      <c r="P428" s="198"/>
      <c r="Q428" s="198"/>
      <c r="R428" s="198"/>
      <c r="S428" s="198"/>
      <c r="T428" s="19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3" t="s">
        <v>157</v>
      </c>
      <c r="AU428" s="193" t="s">
        <v>153</v>
      </c>
      <c r="AV428" s="14" t="s">
        <v>153</v>
      </c>
      <c r="AW428" s="14" t="s">
        <v>33</v>
      </c>
      <c r="AX428" s="14" t="s">
        <v>71</v>
      </c>
      <c r="AY428" s="193" t="s">
        <v>144</v>
      </c>
    </row>
    <row r="429" s="15" customFormat="1">
      <c r="A429" s="15"/>
      <c r="B429" s="201"/>
      <c r="C429" s="15"/>
      <c r="D429" s="185" t="s">
        <v>157</v>
      </c>
      <c r="E429" s="202" t="s">
        <v>3</v>
      </c>
      <c r="F429" s="203" t="s">
        <v>181</v>
      </c>
      <c r="G429" s="15"/>
      <c r="H429" s="204">
        <v>12.809999999999999</v>
      </c>
      <c r="I429" s="205"/>
      <c r="J429" s="15"/>
      <c r="K429" s="15"/>
      <c r="L429" s="201"/>
      <c r="M429" s="206"/>
      <c r="N429" s="207"/>
      <c r="O429" s="207"/>
      <c r="P429" s="207"/>
      <c r="Q429" s="207"/>
      <c r="R429" s="207"/>
      <c r="S429" s="207"/>
      <c r="T429" s="20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02" t="s">
        <v>157</v>
      </c>
      <c r="AU429" s="202" t="s">
        <v>153</v>
      </c>
      <c r="AV429" s="15" t="s">
        <v>152</v>
      </c>
      <c r="AW429" s="15" t="s">
        <v>33</v>
      </c>
      <c r="AX429" s="15" t="s">
        <v>79</v>
      </c>
      <c r="AY429" s="202" t="s">
        <v>144</v>
      </c>
    </row>
    <row r="430" s="14" customFormat="1">
      <c r="A430" s="14"/>
      <c r="B430" s="192"/>
      <c r="C430" s="14"/>
      <c r="D430" s="185" t="s">
        <v>157</v>
      </c>
      <c r="E430" s="14"/>
      <c r="F430" s="194" t="s">
        <v>382</v>
      </c>
      <c r="G430" s="14"/>
      <c r="H430" s="195">
        <v>14.090999999999999</v>
      </c>
      <c r="I430" s="196"/>
      <c r="J430" s="14"/>
      <c r="K430" s="14"/>
      <c r="L430" s="192"/>
      <c r="M430" s="197"/>
      <c r="N430" s="198"/>
      <c r="O430" s="198"/>
      <c r="P430" s="198"/>
      <c r="Q430" s="198"/>
      <c r="R430" s="198"/>
      <c r="S430" s="198"/>
      <c r="T430" s="19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3" t="s">
        <v>157</v>
      </c>
      <c r="AU430" s="193" t="s">
        <v>153</v>
      </c>
      <c r="AV430" s="14" t="s">
        <v>153</v>
      </c>
      <c r="AW430" s="14" t="s">
        <v>4</v>
      </c>
      <c r="AX430" s="14" t="s">
        <v>79</v>
      </c>
      <c r="AY430" s="193" t="s">
        <v>144</v>
      </c>
    </row>
    <row r="431" s="2" customFormat="1" ht="55.5" customHeight="1">
      <c r="A431" s="39"/>
      <c r="B431" s="165"/>
      <c r="C431" s="166" t="s">
        <v>383</v>
      </c>
      <c r="D431" s="166" t="s">
        <v>147</v>
      </c>
      <c r="E431" s="167" t="s">
        <v>365</v>
      </c>
      <c r="F431" s="168" t="s">
        <v>366</v>
      </c>
      <c r="G431" s="169" t="s">
        <v>199</v>
      </c>
      <c r="H431" s="170">
        <v>37.799999999999997</v>
      </c>
      <c r="I431" s="171"/>
      <c r="J431" s="172">
        <f>ROUND(I431*H431,2)</f>
        <v>0</v>
      </c>
      <c r="K431" s="168" t="s">
        <v>151</v>
      </c>
      <c r="L431" s="40"/>
      <c r="M431" s="173" t="s">
        <v>3</v>
      </c>
      <c r="N431" s="174" t="s">
        <v>43</v>
      </c>
      <c r="O431" s="73"/>
      <c r="P431" s="175">
        <f>O431*H431</f>
        <v>0</v>
      </c>
      <c r="Q431" s="175">
        <v>0.0033899999999999998</v>
      </c>
      <c r="R431" s="175">
        <f>Q431*H431</f>
        <v>0.12814199999999998</v>
      </c>
      <c r="S431" s="175">
        <v>0</v>
      </c>
      <c r="T431" s="17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177" t="s">
        <v>152</v>
      </c>
      <c r="AT431" s="177" t="s">
        <v>147</v>
      </c>
      <c r="AU431" s="177" t="s">
        <v>153</v>
      </c>
      <c r="AY431" s="20" t="s">
        <v>144</v>
      </c>
      <c r="BE431" s="178">
        <f>IF(N431="základní",J431,0)</f>
        <v>0</v>
      </c>
      <c r="BF431" s="178">
        <f>IF(N431="snížená",J431,0)</f>
        <v>0</v>
      </c>
      <c r="BG431" s="178">
        <f>IF(N431="zákl. přenesená",J431,0)</f>
        <v>0</v>
      </c>
      <c r="BH431" s="178">
        <f>IF(N431="sníž. přenesená",J431,0)</f>
        <v>0</v>
      </c>
      <c r="BI431" s="178">
        <f>IF(N431="nulová",J431,0)</f>
        <v>0</v>
      </c>
      <c r="BJ431" s="20" t="s">
        <v>153</v>
      </c>
      <c r="BK431" s="178">
        <f>ROUND(I431*H431,2)</f>
        <v>0</v>
      </c>
      <c r="BL431" s="20" t="s">
        <v>152</v>
      </c>
      <c r="BM431" s="177" t="s">
        <v>384</v>
      </c>
    </row>
    <row r="432" s="2" customFormat="1">
      <c r="A432" s="39"/>
      <c r="B432" s="40"/>
      <c r="C432" s="39"/>
      <c r="D432" s="179" t="s">
        <v>155</v>
      </c>
      <c r="E432" s="39"/>
      <c r="F432" s="180" t="s">
        <v>368</v>
      </c>
      <c r="G432" s="39"/>
      <c r="H432" s="39"/>
      <c r="I432" s="181"/>
      <c r="J432" s="39"/>
      <c r="K432" s="39"/>
      <c r="L432" s="40"/>
      <c r="M432" s="182"/>
      <c r="N432" s="183"/>
      <c r="O432" s="73"/>
      <c r="P432" s="73"/>
      <c r="Q432" s="73"/>
      <c r="R432" s="73"/>
      <c r="S432" s="73"/>
      <c r="T432" s="74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20" t="s">
        <v>155</v>
      </c>
      <c r="AU432" s="20" t="s">
        <v>153</v>
      </c>
    </row>
    <row r="433" s="13" customFormat="1">
      <c r="A433" s="13"/>
      <c r="B433" s="184"/>
      <c r="C433" s="13"/>
      <c r="D433" s="185" t="s">
        <v>157</v>
      </c>
      <c r="E433" s="186" t="s">
        <v>3</v>
      </c>
      <c r="F433" s="187" t="s">
        <v>267</v>
      </c>
      <c r="G433" s="13"/>
      <c r="H433" s="186" t="s">
        <v>3</v>
      </c>
      <c r="I433" s="188"/>
      <c r="J433" s="13"/>
      <c r="K433" s="13"/>
      <c r="L433" s="184"/>
      <c r="M433" s="189"/>
      <c r="N433" s="190"/>
      <c r="O433" s="190"/>
      <c r="P433" s="190"/>
      <c r="Q433" s="190"/>
      <c r="R433" s="190"/>
      <c r="S433" s="190"/>
      <c r="T433" s="19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6" t="s">
        <v>157</v>
      </c>
      <c r="AU433" s="186" t="s">
        <v>153</v>
      </c>
      <c r="AV433" s="13" t="s">
        <v>79</v>
      </c>
      <c r="AW433" s="13" t="s">
        <v>33</v>
      </c>
      <c r="AX433" s="13" t="s">
        <v>71</v>
      </c>
      <c r="AY433" s="186" t="s">
        <v>144</v>
      </c>
    </row>
    <row r="434" s="14" customFormat="1">
      <c r="A434" s="14"/>
      <c r="B434" s="192"/>
      <c r="C434" s="14"/>
      <c r="D434" s="185" t="s">
        <v>157</v>
      </c>
      <c r="E434" s="193" t="s">
        <v>3</v>
      </c>
      <c r="F434" s="194" t="s">
        <v>298</v>
      </c>
      <c r="G434" s="14"/>
      <c r="H434" s="195">
        <v>16.800000000000001</v>
      </c>
      <c r="I434" s="196"/>
      <c r="J434" s="14"/>
      <c r="K434" s="14"/>
      <c r="L434" s="192"/>
      <c r="M434" s="197"/>
      <c r="N434" s="198"/>
      <c r="O434" s="198"/>
      <c r="P434" s="198"/>
      <c r="Q434" s="198"/>
      <c r="R434" s="198"/>
      <c r="S434" s="198"/>
      <c r="T434" s="19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3" t="s">
        <v>157</v>
      </c>
      <c r="AU434" s="193" t="s">
        <v>153</v>
      </c>
      <c r="AV434" s="14" t="s">
        <v>153</v>
      </c>
      <c r="AW434" s="14" t="s">
        <v>33</v>
      </c>
      <c r="AX434" s="14" t="s">
        <v>71</v>
      </c>
      <c r="AY434" s="193" t="s">
        <v>144</v>
      </c>
    </row>
    <row r="435" s="14" customFormat="1">
      <c r="A435" s="14"/>
      <c r="B435" s="192"/>
      <c r="C435" s="14"/>
      <c r="D435" s="185" t="s">
        <v>157</v>
      </c>
      <c r="E435" s="193" t="s">
        <v>3</v>
      </c>
      <c r="F435" s="194" t="s">
        <v>299</v>
      </c>
      <c r="G435" s="14"/>
      <c r="H435" s="195">
        <v>16.199999999999999</v>
      </c>
      <c r="I435" s="196"/>
      <c r="J435" s="14"/>
      <c r="K435" s="14"/>
      <c r="L435" s="192"/>
      <c r="M435" s="197"/>
      <c r="N435" s="198"/>
      <c r="O435" s="198"/>
      <c r="P435" s="198"/>
      <c r="Q435" s="198"/>
      <c r="R435" s="198"/>
      <c r="S435" s="198"/>
      <c r="T435" s="19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3" t="s">
        <v>157</v>
      </c>
      <c r="AU435" s="193" t="s">
        <v>153</v>
      </c>
      <c r="AV435" s="14" t="s">
        <v>153</v>
      </c>
      <c r="AW435" s="14" t="s">
        <v>33</v>
      </c>
      <c r="AX435" s="14" t="s">
        <v>71</v>
      </c>
      <c r="AY435" s="193" t="s">
        <v>144</v>
      </c>
    </row>
    <row r="436" s="13" customFormat="1">
      <c r="A436" s="13"/>
      <c r="B436" s="184"/>
      <c r="C436" s="13"/>
      <c r="D436" s="185" t="s">
        <v>157</v>
      </c>
      <c r="E436" s="186" t="s">
        <v>3</v>
      </c>
      <c r="F436" s="187" t="s">
        <v>192</v>
      </c>
      <c r="G436" s="13"/>
      <c r="H436" s="186" t="s">
        <v>3</v>
      </c>
      <c r="I436" s="188"/>
      <c r="J436" s="13"/>
      <c r="K436" s="13"/>
      <c r="L436" s="184"/>
      <c r="M436" s="189"/>
      <c r="N436" s="190"/>
      <c r="O436" s="190"/>
      <c r="P436" s="190"/>
      <c r="Q436" s="190"/>
      <c r="R436" s="190"/>
      <c r="S436" s="190"/>
      <c r="T436" s="19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6" t="s">
        <v>157</v>
      </c>
      <c r="AU436" s="186" t="s">
        <v>153</v>
      </c>
      <c r="AV436" s="13" t="s">
        <v>79</v>
      </c>
      <c r="AW436" s="13" t="s">
        <v>33</v>
      </c>
      <c r="AX436" s="13" t="s">
        <v>71</v>
      </c>
      <c r="AY436" s="186" t="s">
        <v>144</v>
      </c>
    </row>
    <row r="437" s="14" customFormat="1">
      <c r="A437" s="14"/>
      <c r="B437" s="192"/>
      <c r="C437" s="14"/>
      <c r="D437" s="185" t="s">
        <v>157</v>
      </c>
      <c r="E437" s="193" t="s">
        <v>3</v>
      </c>
      <c r="F437" s="194" t="s">
        <v>203</v>
      </c>
      <c r="G437" s="14"/>
      <c r="H437" s="195">
        <v>4.7999999999999998</v>
      </c>
      <c r="I437" s="196"/>
      <c r="J437" s="14"/>
      <c r="K437" s="14"/>
      <c r="L437" s="192"/>
      <c r="M437" s="197"/>
      <c r="N437" s="198"/>
      <c r="O437" s="198"/>
      <c r="P437" s="198"/>
      <c r="Q437" s="198"/>
      <c r="R437" s="198"/>
      <c r="S437" s="198"/>
      <c r="T437" s="19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93" t="s">
        <v>157</v>
      </c>
      <c r="AU437" s="193" t="s">
        <v>153</v>
      </c>
      <c r="AV437" s="14" t="s">
        <v>153</v>
      </c>
      <c r="AW437" s="14" t="s">
        <v>33</v>
      </c>
      <c r="AX437" s="14" t="s">
        <v>71</v>
      </c>
      <c r="AY437" s="193" t="s">
        <v>144</v>
      </c>
    </row>
    <row r="438" s="15" customFormat="1">
      <c r="A438" s="15"/>
      <c r="B438" s="201"/>
      <c r="C438" s="15"/>
      <c r="D438" s="185" t="s">
        <v>157</v>
      </c>
      <c r="E438" s="202" t="s">
        <v>3</v>
      </c>
      <c r="F438" s="203" t="s">
        <v>181</v>
      </c>
      <c r="G438" s="15"/>
      <c r="H438" s="204">
        <v>37.799999999999997</v>
      </c>
      <c r="I438" s="205"/>
      <c r="J438" s="15"/>
      <c r="K438" s="15"/>
      <c r="L438" s="201"/>
      <c r="M438" s="206"/>
      <c r="N438" s="207"/>
      <c r="O438" s="207"/>
      <c r="P438" s="207"/>
      <c r="Q438" s="207"/>
      <c r="R438" s="207"/>
      <c r="S438" s="207"/>
      <c r="T438" s="20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02" t="s">
        <v>157</v>
      </c>
      <c r="AU438" s="202" t="s">
        <v>153</v>
      </c>
      <c r="AV438" s="15" t="s">
        <v>152</v>
      </c>
      <c r="AW438" s="15" t="s">
        <v>33</v>
      </c>
      <c r="AX438" s="15" t="s">
        <v>79</v>
      </c>
      <c r="AY438" s="202" t="s">
        <v>144</v>
      </c>
    </row>
    <row r="439" s="2" customFormat="1" ht="21.75" customHeight="1">
      <c r="A439" s="39"/>
      <c r="B439" s="165"/>
      <c r="C439" s="209" t="s">
        <v>385</v>
      </c>
      <c r="D439" s="209" t="s">
        <v>230</v>
      </c>
      <c r="E439" s="210" t="s">
        <v>379</v>
      </c>
      <c r="F439" s="211" t="s">
        <v>380</v>
      </c>
      <c r="G439" s="212" t="s">
        <v>163</v>
      </c>
      <c r="H439" s="213">
        <v>12.474</v>
      </c>
      <c r="I439" s="214"/>
      <c r="J439" s="215">
        <f>ROUND(I439*H439,2)</f>
        <v>0</v>
      </c>
      <c r="K439" s="211" t="s">
        <v>151</v>
      </c>
      <c r="L439" s="216"/>
      <c r="M439" s="217" t="s">
        <v>3</v>
      </c>
      <c r="N439" s="218" t="s">
        <v>43</v>
      </c>
      <c r="O439" s="73"/>
      <c r="P439" s="175">
        <f>O439*H439</f>
        <v>0</v>
      </c>
      <c r="Q439" s="175">
        <v>0.00089999999999999998</v>
      </c>
      <c r="R439" s="175">
        <f>Q439*H439</f>
        <v>0.0112266</v>
      </c>
      <c r="S439" s="175">
        <v>0</v>
      </c>
      <c r="T439" s="17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177" t="s">
        <v>219</v>
      </c>
      <c r="AT439" s="177" t="s">
        <v>230</v>
      </c>
      <c r="AU439" s="177" t="s">
        <v>153</v>
      </c>
      <c r="AY439" s="20" t="s">
        <v>144</v>
      </c>
      <c r="BE439" s="178">
        <f>IF(N439="základní",J439,0)</f>
        <v>0</v>
      </c>
      <c r="BF439" s="178">
        <f>IF(N439="snížená",J439,0)</f>
        <v>0</v>
      </c>
      <c r="BG439" s="178">
        <f>IF(N439="zákl. přenesená",J439,0)</f>
        <v>0</v>
      </c>
      <c r="BH439" s="178">
        <f>IF(N439="sníž. přenesená",J439,0)</f>
        <v>0</v>
      </c>
      <c r="BI439" s="178">
        <f>IF(N439="nulová",J439,0)</f>
        <v>0</v>
      </c>
      <c r="BJ439" s="20" t="s">
        <v>153</v>
      </c>
      <c r="BK439" s="178">
        <f>ROUND(I439*H439,2)</f>
        <v>0</v>
      </c>
      <c r="BL439" s="20" t="s">
        <v>152</v>
      </c>
      <c r="BM439" s="177" t="s">
        <v>386</v>
      </c>
    </row>
    <row r="440" s="13" customFormat="1">
      <c r="A440" s="13"/>
      <c r="B440" s="184"/>
      <c r="C440" s="13"/>
      <c r="D440" s="185" t="s">
        <v>157</v>
      </c>
      <c r="E440" s="186" t="s">
        <v>3</v>
      </c>
      <c r="F440" s="187" t="s">
        <v>267</v>
      </c>
      <c r="G440" s="13"/>
      <c r="H440" s="186" t="s">
        <v>3</v>
      </c>
      <c r="I440" s="188"/>
      <c r="J440" s="13"/>
      <c r="K440" s="13"/>
      <c r="L440" s="184"/>
      <c r="M440" s="189"/>
      <c r="N440" s="190"/>
      <c r="O440" s="190"/>
      <c r="P440" s="190"/>
      <c r="Q440" s="190"/>
      <c r="R440" s="190"/>
      <c r="S440" s="190"/>
      <c r="T440" s="19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6" t="s">
        <v>157</v>
      </c>
      <c r="AU440" s="186" t="s">
        <v>153</v>
      </c>
      <c r="AV440" s="13" t="s">
        <v>79</v>
      </c>
      <c r="AW440" s="13" t="s">
        <v>33</v>
      </c>
      <c r="AX440" s="13" t="s">
        <v>71</v>
      </c>
      <c r="AY440" s="186" t="s">
        <v>144</v>
      </c>
    </row>
    <row r="441" s="14" customFormat="1">
      <c r="A441" s="14"/>
      <c r="B441" s="192"/>
      <c r="C441" s="14"/>
      <c r="D441" s="185" t="s">
        <v>157</v>
      </c>
      <c r="E441" s="193" t="s">
        <v>3</v>
      </c>
      <c r="F441" s="194" t="s">
        <v>268</v>
      </c>
      <c r="G441" s="14"/>
      <c r="H441" s="195">
        <v>5.04</v>
      </c>
      <c r="I441" s="196"/>
      <c r="J441" s="14"/>
      <c r="K441" s="14"/>
      <c r="L441" s="192"/>
      <c r="M441" s="197"/>
      <c r="N441" s="198"/>
      <c r="O441" s="198"/>
      <c r="P441" s="198"/>
      <c r="Q441" s="198"/>
      <c r="R441" s="198"/>
      <c r="S441" s="198"/>
      <c r="T441" s="19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93" t="s">
        <v>157</v>
      </c>
      <c r="AU441" s="193" t="s">
        <v>153</v>
      </c>
      <c r="AV441" s="14" t="s">
        <v>153</v>
      </c>
      <c r="AW441" s="14" t="s">
        <v>33</v>
      </c>
      <c r="AX441" s="14" t="s">
        <v>71</v>
      </c>
      <c r="AY441" s="193" t="s">
        <v>144</v>
      </c>
    </row>
    <row r="442" s="14" customFormat="1">
      <c r="A442" s="14"/>
      <c r="B442" s="192"/>
      <c r="C442" s="14"/>
      <c r="D442" s="185" t="s">
        <v>157</v>
      </c>
      <c r="E442" s="193" t="s">
        <v>3</v>
      </c>
      <c r="F442" s="194" t="s">
        <v>269</v>
      </c>
      <c r="G442" s="14"/>
      <c r="H442" s="195">
        <v>4.8600000000000003</v>
      </c>
      <c r="I442" s="196"/>
      <c r="J442" s="14"/>
      <c r="K442" s="14"/>
      <c r="L442" s="192"/>
      <c r="M442" s="197"/>
      <c r="N442" s="198"/>
      <c r="O442" s="198"/>
      <c r="P442" s="198"/>
      <c r="Q442" s="198"/>
      <c r="R442" s="198"/>
      <c r="S442" s="198"/>
      <c r="T442" s="19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3" t="s">
        <v>157</v>
      </c>
      <c r="AU442" s="193" t="s">
        <v>153</v>
      </c>
      <c r="AV442" s="14" t="s">
        <v>153</v>
      </c>
      <c r="AW442" s="14" t="s">
        <v>33</v>
      </c>
      <c r="AX442" s="14" t="s">
        <v>71</v>
      </c>
      <c r="AY442" s="193" t="s">
        <v>144</v>
      </c>
    </row>
    <row r="443" s="13" customFormat="1">
      <c r="A443" s="13"/>
      <c r="B443" s="184"/>
      <c r="C443" s="13"/>
      <c r="D443" s="185" t="s">
        <v>157</v>
      </c>
      <c r="E443" s="186" t="s">
        <v>3</v>
      </c>
      <c r="F443" s="187" t="s">
        <v>192</v>
      </c>
      <c r="G443" s="13"/>
      <c r="H443" s="186" t="s">
        <v>3</v>
      </c>
      <c r="I443" s="188"/>
      <c r="J443" s="13"/>
      <c r="K443" s="13"/>
      <c r="L443" s="184"/>
      <c r="M443" s="189"/>
      <c r="N443" s="190"/>
      <c r="O443" s="190"/>
      <c r="P443" s="190"/>
      <c r="Q443" s="190"/>
      <c r="R443" s="190"/>
      <c r="S443" s="190"/>
      <c r="T443" s="19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6" t="s">
        <v>157</v>
      </c>
      <c r="AU443" s="186" t="s">
        <v>153</v>
      </c>
      <c r="AV443" s="13" t="s">
        <v>79</v>
      </c>
      <c r="AW443" s="13" t="s">
        <v>33</v>
      </c>
      <c r="AX443" s="13" t="s">
        <v>71</v>
      </c>
      <c r="AY443" s="186" t="s">
        <v>144</v>
      </c>
    </row>
    <row r="444" s="14" customFormat="1">
      <c r="A444" s="14"/>
      <c r="B444" s="192"/>
      <c r="C444" s="14"/>
      <c r="D444" s="185" t="s">
        <v>157</v>
      </c>
      <c r="E444" s="193" t="s">
        <v>3</v>
      </c>
      <c r="F444" s="194" t="s">
        <v>270</v>
      </c>
      <c r="G444" s="14"/>
      <c r="H444" s="195">
        <v>1.44</v>
      </c>
      <c r="I444" s="196"/>
      <c r="J444" s="14"/>
      <c r="K444" s="14"/>
      <c r="L444" s="192"/>
      <c r="M444" s="197"/>
      <c r="N444" s="198"/>
      <c r="O444" s="198"/>
      <c r="P444" s="198"/>
      <c r="Q444" s="198"/>
      <c r="R444" s="198"/>
      <c r="S444" s="198"/>
      <c r="T444" s="19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3" t="s">
        <v>157</v>
      </c>
      <c r="AU444" s="193" t="s">
        <v>153</v>
      </c>
      <c r="AV444" s="14" t="s">
        <v>153</v>
      </c>
      <c r="AW444" s="14" t="s">
        <v>33</v>
      </c>
      <c r="AX444" s="14" t="s">
        <v>71</v>
      </c>
      <c r="AY444" s="193" t="s">
        <v>144</v>
      </c>
    </row>
    <row r="445" s="15" customFormat="1">
      <c r="A445" s="15"/>
      <c r="B445" s="201"/>
      <c r="C445" s="15"/>
      <c r="D445" s="185" t="s">
        <v>157</v>
      </c>
      <c r="E445" s="202" t="s">
        <v>3</v>
      </c>
      <c r="F445" s="203" t="s">
        <v>181</v>
      </c>
      <c r="G445" s="15"/>
      <c r="H445" s="204">
        <v>11.34</v>
      </c>
      <c r="I445" s="205"/>
      <c r="J445" s="15"/>
      <c r="K445" s="15"/>
      <c r="L445" s="201"/>
      <c r="M445" s="206"/>
      <c r="N445" s="207"/>
      <c r="O445" s="207"/>
      <c r="P445" s="207"/>
      <c r="Q445" s="207"/>
      <c r="R445" s="207"/>
      <c r="S445" s="207"/>
      <c r="T445" s="20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02" t="s">
        <v>157</v>
      </c>
      <c r="AU445" s="202" t="s">
        <v>153</v>
      </c>
      <c r="AV445" s="15" t="s">
        <v>152</v>
      </c>
      <c r="AW445" s="15" t="s">
        <v>33</v>
      </c>
      <c r="AX445" s="15" t="s">
        <v>79</v>
      </c>
      <c r="AY445" s="202" t="s">
        <v>144</v>
      </c>
    </row>
    <row r="446" s="14" customFormat="1">
      <c r="A446" s="14"/>
      <c r="B446" s="192"/>
      <c r="C446" s="14"/>
      <c r="D446" s="185" t="s">
        <v>157</v>
      </c>
      <c r="E446" s="14"/>
      <c r="F446" s="194" t="s">
        <v>387</v>
      </c>
      <c r="G446" s="14"/>
      <c r="H446" s="195">
        <v>12.474</v>
      </c>
      <c r="I446" s="196"/>
      <c r="J446" s="14"/>
      <c r="K446" s="14"/>
      <c r="L446" s="192"/>
      <c r="M446" s="197"/>
      <c r="N446" s="198"/>
      <c r="O446" s="198"/>
      <c r="P446" s="198"/>
      <c r="Q446" s="198"/>
      <c r="R446" s="198"/>
      <c r="S446" s="198"/>
      <c r="T446" s="19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3" t="s">
        <v>157</v>
      </c>
      <c r="AU446" s="193" t="s">
        <v>153</v>
      </c>
      <c r="AV446" s="14" t="s">
        <v>153</v>
      </c>
      <c r="AW446" s="14" t="s">
        <v>4</v>
      </c>
      <c r="AX446" s="14" t="s">
        <v>79</v>
      </c>
      <c r="AY446" s="193" t="s">
        <v>144</v>
      </c>
    </row>
    <row r="447" s="2" customFormat="1" ht="78" customHeight="1">
      <c r="A447" s="39"/>
      <c r="B447" s="165"/>
      <c r="C447" s="166" t="s">
        <v>388</v>
      </c>
      <c r="D447" s="166" t="s">
        <v>147</v>
      </c>
      <c r="E447" s="167" t="s">
        <v>389</v>
      </c>
      <c r="F447" s="168" t="s">
        <v>390</v>
      </c>
      <c r="G447" s="169" t="s">
        <v>163</v>
      </c>
      <c r="H447" s="170">
        <v>7.9000000000000004</v>
      </c>
      <c r="I447" s="171"/>
      <c r="J447" s="172">
        <f>ROUND(I447*H447,2)</f>
        <v>0</v>
      </c>
      <c r="K447" s="168" t="s">
        <v>151</v>
      </c>
      <c r="L447" s="40"/>
      <c r="M447" s="173" t="s">
        <v>3</v>
      </c>
      <c r="N447" s="174" t="s">
        <v>43</v>
      </c>
      <c r="O447" s="73"/>
      <c r="P447" s="175">
        <f>O447*H447</f>
        <v>0</v>
      </c>
      <c r="Q447" s="175">
        <v>0.011599999999999999</v>
      </c>
      <c r="R447" s="175">
        <f>Q447*H447</f>
        <v>0.091639999999999999</v>
      </c>
      <c r="S447" s="175">
        <v>0</v>
      </c>
      <c r="T447" s="17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177" t="s">
        <v>152</v>
      </c>
      <c r="AT447" s="177" t="s">
        <v>147</v>
      </c>
      <c r="AU447" s="177" t="s">
        <v>153</v>
      </c>
      <c r="AY447" s="20" t="s">
        <v>144</v>
      </c>
      <c r="BE447" s="178">
        <f>IF(N447="základní",J447,0)</f>
        <v>0</v>
      </c>
      <c r="BF447" s="178">
        <f>IF(N447="snížená",J447,0)</f>
        <v>0</v>
      </c>
      <c r="BG447" s="178">
        <f>IF(N447="zákl. přenesená",J447,0)</f>
        <v>0</v>
      </c>
      <c r="BH447" s="178">
        <f>IF(N447="sníž. přenesená",J447,0)</f>
        <v>0</v>
      </c>
      <c r="BI447" s="178">
        <f>IF(N447="nulová",J447,0)</f>
        <v>0</v>
      </c>
      <c r="BJ447" s="20" t="s">
        <v>153</v>
      </c>
      <c r="BK447" s="178">
        <f>ROUND(I447*H447,2)</f>
        <v>0</v>
      </c>
      <c r="BL447" s="20" t="s">
        <v>152</v>
      </c>
      <c r="BM447" s="177" t="s">
        <v>391</v>
      </c>
    </row>
    <row r="448" s="2" customFormat="1">
      <c r="A448" s="39"/>
      <c r="B448" s="40"/>
      <c r="C448" s="39"/>
      <c r="D448" s="179" t="s">
        <v>155</v>
      </c>
      <c r="E448" s="39"/>
      <c r="F448" s="180" t="s">
        <v>392</v>
      </c>
      <c r="G448" s="39"/>
      <c r="H448" s="39"/>
      <c r="I448" s="181"/>
      <c r="J448" s="39"/>
      <c r="K448" s="39"/>
      <c r="L448" s="40"/>
      <c r="M448" s="182"/>
      <c r="N448" s="183"/>
      <c r="O448" s="73"/>
      <c r="P448" s="73"/>
      <c r="Q448" s="73"/>
      <c r="R448" s="73"/>
      <c r="S448" s="73"/>
      <c r="T448" s="74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20" t="s">
        <v>155</v>
      </c>
      <c r="AU448" s="20" t="s">
        <v>153</v>
      </c>
    </row>
    <row r="449" s="13" customFormat="1">
      <c r="A449" s="13"/>
      <c r="B449" s="184"/>
      <c r="C449" s="13"/>
      <c r="D449" s="185" t="s">
        <v>157</v>
      </c>
      <c r="E449" s="186" t="s">
        <v>3</v>
      </c>
      <c r="F449" s="187" t="s">
        <v>393</v>
      </c>
      <c r="G449" s="13"/>
      <c r="H449" s="186" t="s">
        <v>3</v>
      </c>
      <c r="I449" s="188"/>
      <c r="J449" s="13"/>
      <c r="K449" s="13"/>
      <c r="L449" s="184"/>
      <c r="M449" s="189"/>
      <c r="N449" s="190"/>
      <c r="O449" s="190"/>
      <c r="P449" s="190"/>
      <c r="Q449" s="190"/>
      <c r="R449" s="190"/>
      <c r="S449" s="190"/>
      <c r="T449" s="19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6" t="s">
        <v>157</v>
      </c>
      <c r="AU449" s="186" t="s">
        <v>153</v>
      </c>
      <c r="AV449" s="13" t="s">
        <v>79</v>
      </c>
      <c r="AW449" s="13" t="s">
        <v>33</v>
      </c>
      <c r="AX449" s="13" t="s">
        <v>71</v>
      </c>
      <c r="AY449" s="186" t="s">
        <v>144</v>
      </c>
    </row>
    <row r="450" s="14" customFormat="1">
      <c r="A450" s="14"/>
      <c r="B450" s="192"/>
      <c r="C450" s="14"/>
      <c r="D450" s="185" t="s">
        <v>157</v>
      </c>
      <c r="E450" s="193" t="s">
        <v>3</v>
      </c>
      <c r="F450" s="194" t="s">
        <v>394</v>
      </c>
      <c r="G450" s="14"/>
      <c r="H450" s="195">
        <v>10</v>
      </c>
      <c r="I450" s="196"/>
      <c r="J450" s="14"/>
      <c r="K450" s="14"/>
      <c r="L450" s="192"/>
      <c r="M450" s="197"/>
      <c r="N450" s="198"/>
      <c r="O450" s="198"/>
      <c r="P450" s="198"/>
      <c r="Q450" s="198"/>
      <c r="R450" s="198"/>
      <c r="S450" s="198"/>
      <c r="T450" s="19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3" t="s">
        <v>157</v>
      </c>
      <c r="AU450" s="193" t="s">
        <v>153</v>
      </c>
      <c r="AV450" s="14" t="s">
        <v>153</v>
      </c>
      <c r="AW450" s="14" t="s">
        <v>33</v>
      </c>
      <c r="AX450" s="14" t="s">
        <v>71</v>
      </c>
      <c r="AY450" s="193" t="s">
        <v>144</v>
      </c>
    </row>
    <row r="451" s="14" customFormat="1">
      <c r="A451" s="14"/>
      <c r="B451" s="192"/>
      <c r="C451" s="14"/>
      <c r="D451" s="185" t="s">
        <v>157</v>
      </c>
      <c r="E451" s="193" t="s">
        <v>3</v>
      </c>
      <c r="F451" s="194" t="s">
        <v>395</v>
      </c>
      <c r="G451" s="14"/>
      <c r="H451" s="195">
        <v>-2.1000000000000001</v>
      </c>
      <c r="I451" s="196"/>
      <c r="J451" s="14"/>
      <c r="K451" s="14"/>
      <c r="L451" s="192"/>
      <c r="M451" s="197"/>
      <c r="N451" s="198"/>
      <c r="O451" s="198"/>
      <c r="P451" s="198"/>
      <c r="Q451" s="198"/>
      <c r="R451" s="198"/>
      <c r="S451" s="198"/>
      <c r="T451" s="19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93" t="s">
        <v>157</v>
      </c>
      <c r="AU451" s="193" t="s">
        <v>153</v>
      </c>
      <c r="AV451" s="14" t="s">
        <v>153</v>
      </c>
      <c r="AW451" s="14" t="s">
        <v>33</v>
      </c>
      <c r="AX451" s="14" t="s">
        <v>71</v>
      </c>
      <c r="AY451" s="193" t="s">
        <v>144</v>
      </c>
    </row>
    <row r="452" s="15" customFormat="1">
      <c r="A452" s="15"/>
      <c r="B452" s="201"/>
      <c r="C452" s="15"/>
      <c r="D452" s="185" t="s">
        <v>157</v>
      </c>
      <c r="E452" s="202" t="s">
        <v>3</v>
      </c>
      <c r="F452" s="203" t="s">
        <v>181</v>
      </c>
      <c r="G452" s="15"/>
      <c r="H452" s="204">
        <v>7.9000000000000004</v>
      </c>
      <c r="I452" s="205"/>
      <c r="J452" s="15"/>
      <c r="K452" s="15"/>
      <c r="L452" s="201"/>
      <c r="M452" s="206"/>
      <c r="N452" s="207"/>
      <c r="O452" s="207"/>
      <c r="P452" s="207"/>
      <c r="Q452" s="207"/>
      <c r="R452" s="207"/>
      <c r="S452" s="207"/>
      <c r="T452" s="20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02" t="s">
        <v>157</v>
      </c>
      <c r="AU452" s="202" t="s">
        <v>153</v>
      </c>
      <c r="AV452" s="15" t="s">
        <v>152</v>
      </c>
      <c r="AW452" s="15" t="s">
        <v>33</v>
      </c>
      <c r="AX452" s="15" t="s">
        <v>79</v>
      </c>
      <c r="AY452" s="202" t="s">
        <v>144</v>
      </c>
    </row>
    <row r="453" s="2" customFormat="1" ht="24.15" customHeight="1">
      <c r="A453" s="39"/>
      <c r="B453" s="165"/>
      <c r="C453" s="209" t="s">
        <v>396</v>
      </c>
      <c r="D453" s="209" t="s">
        <v>230</v>
      </c>
      <c r="E453" s="210" t="s">
        <v>240</v>
      </c>
      <c r="F453" s="211" t="s">
        <v>241</v>
      </c>
      <c r="G453" s="212" t="s">
        <v>163</v>
      </c>
      <c r="H453" s="213">
        <v>8.6899999999999995</v>
      </c>
      <c r="I453" s="214"/>
      <c r="J453" s="215">
        <f>ROUND(I453*H453,2)</f>
        <v>0</v>
      </c>
      <c r="K453" s="211" t="s">
        <v>151</v>
      </c>
      <c r="L453" s="216"/>
      <c r="M453" s="217" t="s">
        <v>3</v>
      </c>
      <c r="N453" s="218" t="s">
        <v>43</v>
      </c>
      <c r="O453" s="73"/>
      <c r="P453" s="175">
        <f>O453*H453</f>
        <v>0</v>
      </c>
      <c r="Q453" s="175">
        <v>0.016</v>
      </c>
      <c r="R453" s="175">
        <f>Q453*H453</f>
        <v>0.13904</v>
      </c>
      <c r="S453" s="175">
        <v>0</v>
      </c>
      <c r="T453" s="17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177" t="s">
        <v>219</v>
      </c>
      <c r="AT453" s="177" t="s">
        <v>230</v>
      </c>
      <c r="AU453" s="177" t="s">
        <v>153</v>
      </c>
      <c r="AY453" s="20" t="s">
        <v>144</v>
      </c>
      <c r="BE453" s="178">
        <f>IF(N453="základní",J453,0)</f>
        <v>0</v>
      </c>
      <c r="BF453" s="178">
        <f>IF(N453="snížená",J453,0)</f>
        <v>0</v>
      </c>
      <c r="BG453" s="178">
        <f>IF(N453="zákl. přenesená",J453,0)</f>
        <v>0</v>
      </c>
      <c r="BH453" s="178">
        <f>IF(N453="sníž. přenesená",J453,0)</f>
        <v>0</v>
      </c>
      <c r="BI453" s="178">
        <f>IF(N453="nulová",J453,0)</f>
        <v>0</v>
      </c>
      <c r="BJ453" s="20" t="s">
        <v>153</v>
      </c>
      <c r="BK453" s="178">
        <f>ROUND(I453*H453,2)</f>
        <v>0</v>
      </c>
      <c r="BL453" s="20" t="s">
        <v>152</v>
      </c>
      <c r="BM453" s="177" t="s">
        <v>397</v>
      </c>
    </row>
    <row r="454" s="14" customFormat="1">
      <c r="A454" s="14"/>
      <c r="B454" s="192"/>
      <c r="C454" s="14"/>
      <c r="D454" s="185" t="s">
        <v>157</v>
      </c>
      <c r="E454" s="193" t="s">
        <v>3</v>
      </c>
      <c r="F454" s="194" t="s">
        <v>398</v>
      </c>
      <c r="G454" s="14"/>
      <c r="H454" s="195">
        <v>8.6899999999999995</v>
      </c>
      <c r="I454" s="196"/>
      <c r="J454" s="14"/>
      <c r="K454" s="14"/>
      <c r="L454" s="192"/>
      <c r="M454" s="197"/>
      <c r="N454" s="198"/>
      <c r="O454" s="198"/>
      <c r="P454" s="198"/>
      <c r="Q454" s="198"/>
      <c r="R454" s="198"/>
      <c r="S454" s="198"/>
      <c r="T454" s="19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3" t="s">
        <v>157</v>
      </c>
      <c r="AU454" s="193" t="s">
        <v>153</v>
      </c>
      <c r="AV454" s="14" t="s">
        <v>153</v>
      </c>
      <c r="AW454" s="14" t="s">
        <v>33</v>
      </c>
      <c r="AX454" s="14" t="s">
        <v>79</v>
      </c>
      <c r="AY454" s="193" t="s">
        <v>144</v>
      </c>
    </row>
    <row r="455" s="2" customFormat="1" ht="66.75" customHeight="1">
      <c r="A455" s="39"/>
      <c r="B455" s="165"/>
      <c r="C455" s="166" t="s">
        <v>399</v>
      </c>
      <c r="D455" s="166" t="s">
        <v>147</v>
      </c>
      <c r="E455" s="167" t="s">
        <v>400</v>
      </c>
      <c r="F455" s="168" t="s">
        <v>401</v>
      </c>
      <c r="G455" s="169" t="s">
        <v>199</v>
      </c>
      <c r="H455" s="170">
        <v>5.2000000000000002</v>
      </c>
      <c r="I455" s="171"/>
      <c r="J455" s="172">
        <f>ROUND(I455*H455,2)</f>
        <v>0</v>
      </c>
      <c r="K455" s="168" t="s">
        <v>151</v>
      </c>
      <c r="L455" s="40"/>
      <c r="M455" s="173" t="s">
        <v>3</v>
      </c>
      <c r="N455" s="174" t="s">
        <v>43</v>
      </c>
      <c r="O455" s="73"/>
      <c r="P455" s="175">
        <f>O455*H455</f>
        <v>0</v>
      </c>
      <c r="Q455" s="175">
        <v>0.0033899999999999998</v>
      </c>
      <c r="R455" s="175">
        <f>Q455*H455</f>
        <v>0.017627999999999998</v>
      </c>
      <c r="S455" s="175">
        <v>0</v>
      </c>
      <c r="T455" s="17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177" t="s">
        <v>152</v>
      </c>
      <c r="AT455" s="177" t="s">
        <v>147</v>
      </c>
      <c r="AU455" s="177" t="s">
        <v>153</v>
      </c>
      <c r="AY455" s="20" t="s">
        <v>144</v>
      </c>
      <c r="BE455" s="178">
        <f>IF(N455="základní",J455,0)</f>
        <v>0</v>
      </c>
      <c r="BF455" s="178">
        <f>IF(N455="snížená",J455,0)</f>
        <v>0</v>
      </c>
      <c r="BG455" s="178">
        <f>IF(N455="zákl. přenesená",J455,0)</f>
        <v>0</v>
      </c>
      <c r="BH455" s="178">
        <f>IF(N455="sníž. přenesená",J455,0)</f>
        <v>0</v>
      </c>
      <c r="BI455" s="178">
        <f>IF(N455="nulová",J455,0)</f>
        <v>0</v>
      </c>
      <c r="BJ455" s="20" t="s">
        <v>153</v>
      </c>
      <c r="BK455" s="178">
        <f>ROUND(I455*H455,2)</f>
        <v>0</v>
      </c>
      <c r="BL455" s="20" t="s">
        <v>152</v>
      </c>
      <c r="BM455" s="177" t="s">
        <v>402</v>
      </c>
    </row>
    <row r="456" s="2" customFormat="1">
      <c r="A456" s="39"/>
      <c r="B456" s="40"/>
      <c r="C456" s="39"/>
      <c r="D456" s="179" t="s">
        <v>155</v>
      </c>
      <c r="E456" s="39"/>
      <c r="F456" s="180" t="s">
        <v>403</v>
      </c>
      <c r="G456" s="39"/>
      <c r="H456" s="39"/>
      <c r="I456" s="181"/>
      <c r="J456" s="39"/>
      <c r="K456" s="39"/>
      <c r="L456" s="40"/>
      <c r="M456" s="182"/>
      <c r="N456" s="183"/>
      <c r="O456" s="73"/>
      <c r="P456" s="73"/>
      <c r="Q456" s="73"/>
      <c r="R456" s="73"/>
      <c r="S456" s="73"/>
      <c r="T456" s="74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20" t="s">
        <v>155</v>
      </c>
      <c r="AU456" s="20" t="s">
        <v>153</v>
      </c>
    </row>
    <row r="457" s="13" customFormat="1">
      <c r="A457" s="13"/>
      <c r="B457" s="184"/>
      <c r="C457" s="13"/>
      <c r="D457" s="185" t="s">
        <v>157</v>
      </c>
      <c r="E457" s="186" t="s">
        <v>3</v>
      </c>
      <c r="F457" s="187" t="s">
        <v>404</v>
      </c>
      <c r="G457" s="13"/>
      <c r="H457" s="186" t="s">
        <v>3</v>
      </c>
      <c r="I457" s="188"/>
      <c r="J457" s="13"/>
      <c r="K457" s="13"/>
      <c r="L457" s="184"/>
      <c r="M457" s="189"/>
      <c r="N457" s="190"/>
      <c r="O457" s="190"/>
      <c r="P457" s="190"/>
      <c r="Q457" s="190"/>
      <c r="R457" s="190"/>
      <c r="S457" s="190"/>
      <c r="T457" s="19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6" t="s">
        <v>157</v>
      </c>
      <c r="AU457" s="186" t="s">
        <v>153</v>
      </c>
      <c r="AV457" s="13" t="s">
        <v>79</v>
      </c>
      <c r="AW457" s="13" t="s">
        <v>33</v>
      </c>
      <c r="AX457" s="13" t="s">
        <v>71</v>
      </c>
      <c r="AY457" s="186" t="s">
        <v>144</v>
      </c>
    </row>
    <row r="458" s="14" customFormat="1">
      <c r="A458" s="14"/>
      <c r="B458" s="192"/>
      <c r="C458" s="14"/>
      <c r="D458" s="185" t="s">
        <v>157</v>
      </c>
      <c r="E458" s="193" t="s">
        <v>3</v>
      </c>
      <c r="F458" s="194" t="s">
        <v>202</v>
      </c>
      <c r="G458" s="14"/>
      <c r="H458" s="195">
        <v>5.2000000000000002</v>
      </c>
      <c r="I458" s="196"/>
      <c r="J458" s="14"/>
      <c r="K458" s="14"/>
      <c r="L458" s="192"/>
      <c r="M458" s="197"/>
      <c r="N458" s="198"/>
      <c r="O458" s="198"/>
      <c r="P458" s="198"/>
      <c r="Q458" s="198"/>
      <c r="R458" s="198"/>
      <c r="S458" s="198"/>
      <c r="T458" s="19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3" t="s">
        <v>157</v>
      </c>
      <c r="AU458" s="193" t="s">
        <v>153</v>
      </c>
      <c r="AV458" s="14" t="s">
        <v>153</v>
      </c>
      <c r="AW458" s="14" t="s">
        <v>33</v>
      </c>
      <c r="AX458" s="14" t="s">
        <v>79</v>
      </c>
      <c r="AY458" s="193" t="s">
        <v>144</v>
      </c>
    </row>
    <row r="459" s="2" customFormat="1" ht="24.15" customHeight="1">
      <c r="A459" s="39"/>
      <c r="B459" s="165"/>
      <c r="C459" s="209" t="s">
        <v>405</v>
      </c>
      <c r="D459" s="209" t="s">
        <v>230</v>
      </c>
      <c r="E459" s="210" t="s">
        <v>406</v>
      </c>
      <c r="F459" s="211" t="s">
        <v>407</v>
      </c>
      <c r="G459" s="212" t="s">
        <v>163</v>
      </c>
      <c r="H459" s="213">
        <v>2.8599999999999999</v>
      </c>
      <c r="I459" s="214"/>
      <c r="J459" s="215">
        <f>ROUND(I459*H459,2)</f>
        <v>0</v>
      </c>
      <c r="K459" s="211" t="s">
        <v>151</v>
      </c>
      <c r="L459" s="216"/>
      <c r="M459" s="217" t="s">
        <v>3</v>
      </c>
      <c r="N459" s="218" t="s">
        <v>43</v>
      </c>
      <c r="O459" s="73"/>
      <c r="P459" s="175">
        <f>O459*H459</f>
        <v>0</v>
      </c>
      <c r="Q459" s="175">
        <v>0.0040000000000000001</v>
      </c>
      <c r="R459" s="175">
        <f>Q459*H459</f>
        <v>0.011440000000000001</v>
      </c>
      <c r="S459" s="175">
        <v>0</v>
      </c>
      <c r="T459" s="17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177" t="s">
        <v>219</v>
      </c>
      <c r="AT459" s="177" t="s">
        <v>230</v>
      </c>
      <c r="AU459" s="177" t="s">
        <v>153</v>
      </c>
      <c r="AY459" s="20" t="s">
        <v>144</v>
      </c>
      <c r="BE459" s="178">
        <f>IF(N459="základní",J459,0)</f>
        <v>0</v>
      </c>
      <c r="BF459" s="178">
        <f>IF(N459="snížená",J459,0)</f>
        <v>0</v>
      </c>
      <c r="BG459" s="178">
        <f>IF(N459="zákl. přenesená",J459,0)</f>
        <v>0</v>
      </c>
      <c r="BH459" s="178">
        <f>IF(N459="sníž. přenesená",J459,0)</f>
        <v>0</v>
      </c>
      <c r="BI459" s="178">
        <f>IF(N459="nulová",J459,0)</f>
        <v>0</v>
      </c>
      <c r="BJ459" s="20" t="s">
        <v>153</v>
      </c>
      <c r="BK459" s="178">
        <f>ROUND(I459*H459,2)</f>
        <v>0</v>
      </c>
      <c r="BL459" s="20" t="s">
        <v>152</v>
      </c>
      <c r="BM459" s="177" t="s">
        <v>408</v>
      </c>
    </row>
    <row r="460" s="13" customFormat="1">
      <c r="A460" s="13"/>
      <c r="B460" s="184"/>
      <c r="C460" s="13"/>
      <c r="D460" s="185" t="s">
        <v>157</v>
      </c>
      <c r="E460" s="186" t="s">
        <v>3</v>
      </c>
      <c r="F460" s="187" t="s">
        <v>404</v>
      </c>
      <c r="G460" s="13"/>
      <c r="H460" s="186" t="s">
        <v>3</v>
      </c>
      <c r="I460" s="188"/>
      <c r="J460" s="13"/>
      <c r="K460" s="13"/>
      <c r="L460" s="184"/>
      <c r="M460" s="189"/>
      <c r="N460" s="190"/>
      <c r="O460" s="190"/>
      <c r="P460" s="190"/>
      <c r="Q460" s="190"/>
      <c r="R460" s="190"/>
      <c r="S460" s="190"/>
      <c r="T460" s="19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6" t="s">
        <v>157</v>
      </c>
      <c r="AU460" s="186" t="s">
        <v>153</v>
      </c>
      <c r="AV460" s="13" t="s">
        <v>79</v>
      </c>
      <c r="AW460" s="13" t="s">
        <v>33</v>
      </c>
      <c r="AX460" s="13" t="s">
        <v>71</v>
      </c>
      <c r="AY460" s="186" t="s">
        <v>144</v>
      </c>
    </row>
    <row r="461" s="14" customFormat="1">
      <c r="A461" s="14"/>
      <c r="B461" s="192"/>
      <c r="C461" s="14"/>
      <c r="D461" s="185" t="s">
        <v>157</v>
      </c>
      <c r="E461" s="193" t="s">
        <v>3</v>
      </c>
      <c r="F461" s="194" t="s">
        <v>409</v>
      </c>
      <c r="G461" s="14"/>
      <c r="H461" s="195">
        <v>2.6000000000000001</v>
      </c>
      <c r="I461" s="196"/>
      <c r="J461" s="14"/>
      <c r="K461" s="14"/>
      <c r="L461" s="192"/>
      <c r="M461" s="197"/>
      <c r="N461" s="198"/>
      <c r="O461" s="198"/>
      <c r="P461" s="198"/>
      <c r="Q461" s="198"/>
      <c r="R461" s="198"/>
      <c r="S461" s="198"/>
      <c r="T461" s="19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3" t="s">
        <v>157</v>
      </c>
      <c r="AU461" s="193" t="s">
        <v>153</v>
      </c>
      <c r="AV461" s="14" t="s">
        <v>153</v>
      </c>
      <c r="AW461" s="14" t="s">
        <v>33</v>
      </c>
      <c r="AX461" s="14" t="s">
        <v>79</v>
      </c>
      <c r="AY461" s="193" t="s">
        <v>144</v>
      </c>
    </row>
    <row r="462" s="14" customFormat="1">
      <c r="A462" s="14"/>
      <c r="B462" s="192"/>
      <c r="C462" s="14"/>
      <c r="D462" s="185" t="s">
        <v>157</v>
      </c>
      <c r="E462" s="14"/>
      <c r="F462" s="194" t="s">
        <v>410</v>
      </c>
      <c r="G462" s="14"/>
      <c r="H462" s="195">
        <v>2.8599999999999999</v>
      </c>
      <c r="I462" s="196"/>
      <c r="J462" s="14"/>
      <c r="K462" s="14"/>
      <c r="L462" s="192"/>
      <c r="M462" s="197"/>
      <c r="N462" s="198"/>
      <c r="O462" s="198"/>
      <c r="P462" s="198"/>
      <c r="Q462" s="198"/>
      <c r="R462" s="198"/>
      <c r="S462" s="198"/>
      <c r="T462" s="19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3" t="s">
        <v>157</v>
      </c>
      <c r="AU462" s="193" t="s">
        <v>153</v>
      </c>
      <c r="AV462" s="14" t="s">
        <v>153</v>
      </c>
      <c r="AW462" s="14" t="s">
        <v>4</v>
      </c>
      <c r="AX462" s="14" t="s">
        <v>79</v>
      </c>
      <c r="AY462" s="193" t="s">
        <v>144</v>
      </c>
    </row>
    <row r="463" s="2" customFormat="1" ht="55.5" customHeight="1">
      <c r="A463" s="39"/>
      <c r="B463" s="165"/>
      <c r="C463" s="166" t="s">
        <v>411</v>
      </c>
      <c r="D463" s="166" t="s">
        <v>147</v>
      </c>
      <c r="E463" s="167" t="s">
        <v>412</v>
      </c>
      <c r="F463" s="168" t="s">
        <v>413</v>
      </c>
      <c r="G463" s="169" t="s">
        <v>163</v>
      </c>
      <c r="H463" s="170">
        <v>233.5</v>
      </c>
      <c r="I463" s="171"/>
      <c r="J463" s="172">
        <f>ROUND(I463*H463,2)</f>
        <v>0</v>
      </c>
      <c r="K463" s="168" t="s">
        <v>151</v>
      </c>
      <c r="L463" s="40"/>
      <c r="M463" s="173" t="s">
        <v>3</v>
      </c>
      <c r="N463" s="174" t="s">
        <v>43</v>
      </c>
      <c r="O463" s="73"/>
      <c r="P463" s="175">
        <f>O463*H463</f>
        <v>0</v>
      </c>
      <c r="Q463" s="175">
        <v>8.0000000000000007E-05</v>
      </c>
      <c r="R463" s="175">
        <f>Q463*H463</f>
        <v>0.018680000000000002</v>
      </c>
      <c r="S463" s="175">
        <v>0</v>
      </c>
      <c r="T463" s="17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177" t="s">
        <v>152</v>
      </c>
      <c r="AT463" s="177" t="s">
        <v>147</v>
      </c>
      <c r="AU463" s="177" t="s">
        <v>153</v>
      </c>
      <c r="AY463" s="20" t="s">
        <v>144</v>
      </c>
      <c r="BE463" s="178">
        <f>IF(N463="základní",J463,0)</f>
        <v>0</v>
      </c>
      <c r="BF463" s="178">
        <f>IF(N463="snížená",J463,0)</f>
        <v>0</v>
      </c>
      <c r="BG463" s="178">
        <f>IF(N463="zákl. přenesená",J463,0)</f>
        <v>0</v>
      </c>
      <c r="BH463" s="178">
        <f>IF(N463="sníž. přenesená",J463,0)</f>
        <v>0</v>
      </c>
      <c r="BI463" s="178">
        <f>IF(N463="nulová",J463,0)</f>
        <v>0</v>
      </c>
      <c r="BJ463" s="20" t="s">
        <v>153</v>
      </c>
      <c r="BK463" s="178">
        <f>ROUND(I463*H463,2)</f>
        <v>0</v>
      </c>
      <c r="BL463" s="20" t="s">
        <v>152</v>
      </c>
      <c r="BM463" s="177" t="s">
        <v>414</v>
      </c>
    </row>
    <row r="464" s="2" customFormat="1">
      <c r="A464" s="39"/>
      <c r="B464" s="40"/>
      <c r="C464" s="39"/>
      <c r="D464" s="179" t="s">
        <v>155</v>
      </c>
      <c r="E464" s="39"/>
      <c r="F464" s="180" t="s">
        <v>415</v>
      </c>
      <c r="G464" s="39"/>
      <c r="H464" s="39"/>
      <c r="I464" s="181"/>
      <c r="J464" s="39"/>
      <c r="K464" s="39"/>
      <c r="L464" s="40"/>
      <c r="M464" s="182"/>
      <c r="N464" s="183"/>
      <c r="O464" s="73"/>
      <c r="P464" s="73"/>
      <c r="Q464" s="73"/>
      <c r="R464" s="73"/>
      <c r="S464" s="73"/>
      <c r="T464" s="74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20" t="s">
        <v>155</v>
      </c>
      <c r="AU464" s="20" t="s">
        <v>153</v>
      </c>
    </row>
    <row r="465" s="13" customFormat="1">
      <c r="A465" s="13"/>
      <c r="B465" s="184"/>
      <c r="C465" s="13"/>
      <c r="D465" s="185" t="s">
        <v>157</v>
      </c>
      <c r="E465" s="186" t="s">
        <v>3</v>
      </c>
      <c r="F465" s="187" t="s">
        <v>167</v>
      </c>
      <c r="G465" s="13"/>
      <c r="H465" s="186" t="s">
        <v>3</v>
      </c>
      <c r="I465" s="188"/>
      <c r="J465" s="13"/>
      <c r="K465" s="13"/>
      <c r="L465" s="184"/>
      <c r="M465" s="189"/>
      <c r="N465" s="190"/>
      <c r="O465" s="190"/>
      <c r="P465" s="190"/>
      <c r="Q465" s="190"/>
      <c r="R465" s="190"/>
      <c r="S465" s="190"/>
      <c r="T465" s="19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6" t="s">
        <v>157</v>
      </c>
      <c r="AU465" s="186" t="s">
        <v>153</v>
      </c>
      <c r="AV465" s="13" t="s">
        <v>79</v>
      </c>
      <c r="AW465" s="13" t="s">
        <v>33</v>
      </c>
      <c r="AX465" s="13" t="s">
        <v>71</v>
      </c>
      <c r="AY465" s="186" t="s">
        <v>144</v>
      </c>
    </row>
    <row r="466" s="14" customFormat="1">
      <c r="A466" s="14"/>
      <c r="B466" s="192"/>
      <c r="C466" s="14"/>
      <c r="D466" s="185" t="s">
        <v>157</v>
      </c>
      <c r="E466" s="193" t="s">
        <v>3</v>
      </c>
      <c r="F466" s="194" t="s">
        <v>168</v>
      </c>
      <c r="G466" s="14"/>
      <c r="H466" s="195">
        <v>149.80000000000001</v>
      </c>
      <c r="I466" s="196"/>
      <c r="J466" s="14"/>
      <c r="K466" s="14"/>
      <c r="L466" s="192"/>
      <c r="M466" s="197"/>
      <c r="N466" s="198"/>
      <c r="O466" s="198"/>
      <c r="P466" s="198"/>
      <c r="Q466" s="198"/>
      <c r="R466" s="198"/>
      <c r="S466" s="198"/>
      <c r="T466" s="19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3" t="s">
        <v>157</v>
      </c>
      <c r="AU466" s="193" t="s">
        <v>153</v>
      </c>
      <c r="AV466" s="14" t="s">
        <v>153</v>
      </c>
      <c r="AW466" s="14" t="s">
        <v>33</v>
      </c>
      <c r="AX466" s="14" t="s">
        <v>71</v>
      </c>
      <c r="AY466" s="193" t="s">
        <v>144</v>
      </c>
    </row>
    <row r="467" s="13" customFormat="1">
      <c r="A467" s="13"/>
      <c r="B467" s="184"/>
      <c r="C467" s="13"/>
      <c r="D467" s="185" t="s">
        <v>157</v>
      </c>
      <c r="E467" s="186" t="s">
        <v>3</v>
      </c>
      <c r="F467" s="187" t="s">
        <v>169</v>
      </c>
      <c r="G467" s="13"/>
      <c r="H467" s="186" t="s">
        <v>3</v>
      </c>
      <c r="I467" s="188"/>
      <c r="J467" s="13"/>
      <c r="K467" s="13"/>
      <c r="L467" s="184"/>
      <c r="M467" s="189"/>
      <c r="N467" s="190"/>
      <c r="O467" s="190"/>
      <c r="P467" s="190"/>
      <c r="Q467" s="190"/>
      <c r="R467" s="190"/>
      <c r="S467" s="190"/>
      <c r="T467" s="19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6" t="s">
        <v>157</v>
      </c>
      <c r="AU467" s="186" t="s">
        <v>153</v>
      </c>
      <c r="AV467" s="13" t="s">
        <v>79</v>
      </c>
      <c r="AW467" s="13" t="s">
        <v>33</v>
      </c>
      <c r="AX467" s="13" t="s">
        <v>71</v>
      </c>
      <c r="AY467" s="186" t="s">
        <v>144</v>
      </c>
    </row>
    <row r="468" s="14" customFormat="1">
      <c r="A468" s="14"/>
      <c r="B468" s="192"/>
      <c r="C468" s="14"/>
      <c r="D468" s="185" t="s">
        <v>157</v>
      </c>
      <c r="E468" s="193" t="s">
        <v>3</v>
      </c>
      <c r="F468" s="194" t="s">
        <v>170</v>
      </c>
      <c r="G468" s="14"/>
      <c r="H468" s="195">
        <v>136.5</v>
      </c>
      <c r="I468" s="196"/>
      <c r="J468" s="14"/>
      <c r="K468" s="14"/>
      <c r="L468" s="192"/>
      <c r="M468" s="197"/>
      <c r="N468" s="198"/>
      <c r="O468" s="198"/>
      <c r="P468" s="198"/>
      <c r="Q468" s="198"/>
      <c r="R468" s="198"/>
      <c r="S468" s="198"/>
      <c r="T468" s="19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3" t="s">
        <v>157</v>
      </c>
      <c r="AU468" s="193" t="s">
        <v>153</v>
      </c>
      <c r="AV468" s="14" t="s">
        <v>153</v>
      </c>
      <c r="AW468" s="14" t="s">
        <v>33</v>
      </c>
      <c r="AX468" s="14" t="s">
        <v>71</v>
      </c>
      <c r="AY468" s="193" t="s">
        <v>144</v>
      </c>
    </row>
    <row r="469" s="13" customFormat="1">
      <c r="A469" s="13"/>
      <c r="B469" s="184"/>
      <c r="C469" s="13"/>
      <c r="D469" s="185" t="s">
        <v>157</v>
      </c>
      <c r="E469" s="186" t="s">
        <v>3</v>
      </c>
      <c r="F469" s="187" t="s">
        <v>171</v>
      </c>
      <c r="G469" s="13"/>
      <c r="H469" s="186" t="s">
        <v>3</v>
      </c>
      <c r="I469" s="188"/>
      <c r="J469" s="13"/>
      <c r="K469" s="13"/>
      <c r="L469" s="184"/>
      <c r="M469" s="189"/>
      <c r="N469" s="190"/>
      <c r="O469" s="190"/>
      <c r="P469" s="190"/>
      <c r="Q469" s="190"/>
      <c r="R469" s="190"/>
      <c r="S469" s="190"/>
      <c r="T469" s="19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6" t="s">
        <v>157</v>
      </c>
      <c r="AU469" s="186" t="s">
        <v>153</v>
      </c>
      <c r="AV469" s="13" t="s">
        <v>79</v>
      </c>
      <c r="AW469" s="13" t="s">
        <v>33</v>
      </c>
      <c r="AX469" s="13" t="s">
        <v>71</v>
      </c>
      <c r="AY469" s="186" t="s">
        <v>144</v>
      </c>
    </row>
    <row r="470" s="14" customFormat="1">
      <c r="A470" s="14"/>
      <c r="B470" s="192"/>
      <c r="C470" s="14"/>
      <c r="D470" s="185" t="s">
        <v>157</v>
      </c>
      <c r="E470" s="193" t="s">
        <v>3</v>
      </c>
      <c r="F470" s="194" t="s">
        <v>172</v>
      </c>
      <c r="G470" s="14"/>
      <c r="H470" s="195">
        <v>-45</v>
      </c>
      <c r="I470" s="196"/>
      <c r="J470" s="14"/>
      <c r="K470" s="14"/>
      <c r="L470" s="192"/>
      <c r="M470" s="197"/>
      <c r="N470" s="198"/>
      <c r="O470" s="198"/>
      <c r="P470" s="198"/>
      <c r="Q470" s="198"/>
      <c r="R470" s="198"/>
      <c r="S470" s="198"/>
      <c r="T470" s="19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93" t="s">
        <v>157</v>
      </c>
      <c r="AU470" s="193" t="s">
        <v>153</v>
      </c>
      <c r="AV470" s="14" t="s">
        <v>153</v>
      </c>
      <c r="AW470" s="14" t="s">
        <v>33</v>
      </c>
      <c r="AX470" s="14" t="s">
        <v>71</v>
      </c>
      <c r="AY470" s="193" t="s">
        <v>144</v>
      </c>
    </row>
    <row r="471" s="14" customFormat="1">
      <c r="A471" s="14"/>
      <c r="B471" s="192"/>
      <c r="C471" s="14"/>
      <c r="D471" s="185" t="s">
        <v>157</v>
      </c>
      <c r="E471" s="193" t="s">
        <v>3</v>
      </c>
      <c r="F471" s="194" t="s">
        <v>173</v>
      </c>
      <c r="G471" s="14"/>
      <c r="H471" s="195">
        <v>-5.4000000000000004</v>
      </c>
      <c r="I471" s="196"/>
      <c r="J471" s="14"/>
      <c r="K471" s="14"/>
      <c r="L471" s="192"/>
      <c r="M471" s="197"/>
      <c r="N471" s="198"/>
      <c r="O471" s="198"/>
      <c r="P471" s="198"/>
      <c r="Q471" s="198"/>
      <c r="R471" s="198"/>
      <c r="S471" s="198"/>
      <c r="T471" s="19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3" t="s">
        <v>157</v>
      </c>
      <c r="AU471" s="193" t="s">
        <v>153</v>
      </c>
      <c r="AV471" s="14" t="s">
        <v>153</v>
      </c>
      <c r="AW471" s="14" t="s">
        <v>33</v>
      </c>
      <c r="AX471" s="14" t="s">
        <v>71</v>
      </c>
      <c r="AY471" s="193" t="s">
        <v>144</v>
      </c>
    </row>
    <row r="472" s="14" customFormat="1">
      <c r="A472" s="14"/>
      <c r="B472" s="192"/>
      <c r="C472" s="14"/>
      <c r="D472" s="185" t="s">
        <v>157</v>
      </c>
      <c r="E472" s="193" t="s">
        <v>3</v>
      </c>
      <c r="F472" s="194" t="s">
        <v>174</v>
      </c>
      <c r="G472" s="14"/>
      <c r="H472" s="195">
        <v>-1.76</v>
      </c>
      <c r="I472" s="196"/>
      <c r="J472" s="14"/>
      <c r="K472" s="14"/>
      <c r="L472" s="192"/>
      <c r="M472" s="197"/>
      <c r="N472" s="198"/>
      <c r="O472" s="198"/>
      <c r="P472" s="198"/>
      <c r="Q472" s="198"/>
      <c r="R472" s="198"/>
      <c r="S472" s="198"/>
      <c r="T472" s="19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193" t="s">
        <v>157</v>
      </c>
      <c r="AU472" s="193" t="s">
        <v>153</v>
      </c>
      <c r="AV472" s="14" t="s">
        <v>153</v>
      </c>
      <c r="AW472" s="14" t="s">
        <v>33</v>
      </c>
      <c r="AX472" s="14" t="s">
        <v>71</v>
      </c>
      <c r="AY472" s="193" t="s">
        <v>144</v>
      </c>
    </row>
    <row r="473" s="14" customFormat="1">
      <c r="A473" s="14"/>
      <c r="B473" s="192"/>
      <c r="C473" s="14"/>
      <c r="D473" s="185" t="s">
        <v>157</v>
      </c>
      <c r="E473" s="193" t="s">
        <v>3</v>
      </c>
      <c r="F473" s="194" t="s">
        <v>175</v>
      </c>
      <c r="G473" s="14"/>
      <c r="H473" s="195">
        <v>-0.64000000000000001</v>
      </c>
      <c r="I473" s="196"/>
      <c r="J473" s="14"/>
      <c r="K473" s="14"/>
      <c r="L473" s="192"/>
      <c r="M473" s="197"/>
      <c r="N473" s="198"/>
      <c r="O473" s="198"/>
      <c r="P473" s="198"/>
      <c r="Q473" s="198"/>
      <c r="R473" s="198"/>
      <c r="S473" s="198"/>
      <c r="T473" s="19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3" t="s">
        <v>157</v>
      </c>
      <c r="AU473" s="193" t="s">
        <v>153</v>
      </c>
      <c r="AV473" s="14" t="s">
        <v>153</v>
      </c>
      <c r="AW473" s="14" t="s">
        <v>33</v>
      </c>
      <c r="AX473" s="14" t="s">
        <v>71</v>
      </c>
      <c r="AY473" s="193" t="s">
        <v>144</v>
      </c>
    </row>
    <row r="474" s="15" customFormat="1">
      <c r="A474" s="15"/>
      <c r="B474" s="201"/>
      <c r="C474" s="15"/>
      <c r="D474" s="185" t="s">
        <v>157</v>
      </c>
      <c r="E474" s="202" t="s">
        <v>3</v>
      </c>
      <c r="F474" s="203" t="s">
        <v>181</v>
      </c>
      <c r="G474" s="15"/>
      <c r="H474" s="204">
        <v>233.50000000000003</v>
      </c>
      <c r="I474" s="205"/>
      <c r="J474" s="15"/>
      <c r="K474" s="15"/>
      <c r="L474" s="201"/>
      <c r="M474" s="206"/>
      <c r="N474" s="207"/>
      <c r="O474" s="207"/>
      <c r="P474" s="207"/>
      <c r="Q474" s="207"/>
      <c r="R474" s="207"/>
      <c r="S474" s="207"/>
      <c r="T474" s="20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02" t="s">
        <v>157</v>
      </c>
      <c r="AU474" s="202" t="s">
        <v>153</v>
      </c>
      <c r="AV474" s="15" t="s">
        <v>152</v>
      </c>
      <c r="AW474" s="15" t="s">
        <v>33</v>
      </c>
      <c r="AX474" s="15" t="s">
        <v>79</v>
      </c>
      <c r="AY474" s="202" t="s">
        <v>144</v>
      </c>
    </row>
    <row r="475" s="2" customFormat="1" ht="55.5" customHeight="1">
      <c r="A475" s="39"/>
      <c r="B475" s="165"/>
      <c r="C475" s="166" t="s">
        <v>416</v>
      </c>
      <c r="D475" s="166" t="s">
        <v>147</v>
      </c>
      <c r="E475" s="167" t="s">
        <v>417</v>
      </c>
      <c r="F475" s="168" t="s">
        <v>418</v>
      </c>
      <c r="G475" s="169" t="s">
        <v>163</v>
      </c>
      <c r="H475" s="170">
        <v>7.9000000000000004</v>
      </c>
      <c r="I475" s="171"/>
      <c r="J475" s="172">
        <f>ROUND(I475*H475,2)</f>
        <v>0</v>
      </c>
      <c r="K475" s="168" t="s">
        <v>151</v>
      </c>
      <c r="L475" s="40"/>
      <c r="M475" s="173" t="s">
        <v>3</v>
      </c>
      <c r="N475" s="174" t="s">
        <v>43</v>
      </c>
      <c r="O475" s="73"/>
      <c r="P475" s="175">
        <f>O475*H475</f>
        <v>0</v>
      </c>
      <c r="Q475" s="175">
        <v>8.0000000000000007E-05</v>
      </c>
      <c r="R475" s="175">
        <f>Q475*H475</f>
        <v>0.00063200000000000007</v>
      </c>
      <c r="S475" s="175">
        <v>0</v>
      </c>
      <c r="T475" s="176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177" t="s">
        <v>152</v>
      </c>
      <c r="AT475" s="177" t="s">
        <v>147</v>
      </c>
      <c r="AU475" s="177" t="s">
        <v>153</v>
      </c>
      <c r="AY475" s="20" t="s">
        <v>144</v>
      </c>
      <c r="BE475" s="178">
        <f>IF(N475="základní",J475,0)</f>
        <v>0</v>
      </c>
      <c r="BF475" s="178">
        <f>IF(N475="snížená",J475,0)</f>
        <v>0</v>
      </c>
      <c r="BG475" s="178">
        <f>IF(N475="zákl. přenesená",J475,0)</f>
        <v>0</v>
      </c>
      <c r="BH475" s="178">
        <f>IF(N475="sníž. přenesená",J475,0)</f>
        <v>0</v>
      </c>
      <c r="BI475" s="178">
        <f>IF(N475="nulová",J475,0)</f>
        <v>0</v>
      </c>
      <c r="BJ475" s="20" t="s">
        <v>153</v>
      </c>
      <c r="BK475" s="178">
        <f>ROUND(I475*H475,2)</f>
        <v>0</v>
      </c>
      <c r="BL475" s="20" t="s">
        <v>152</v>
      </c>
      <c r="BM475" s="177" t="s">
        <v>419</v>
      </c>
    </row>
    <row r="476" s="2" customFormat="1">
      <c r="A476" s="39"/>
      <c r="B476" s="40"/>
      <c r="C476" s="39"/>
      <c r="D476" s="179" t="s">
        <v>155</v>
      </c>
      <c r="E476" s="39"/>
      <c r="F476" s="180" t="s">
        <v>420</v>
      </c>
      <c r="G476" s="39"/>
      <c r="H476" s="39"/>
      <c r="I476" s="181"/>
      <c r="J476" s="39"/>
      <c r="K476" s="39"/>
      <c r="L476" s="40"/>
      <c r="M476" s="182"/>
      <c r="N476" s="183"/>
      <c r="O476" s="73"/>
      <c r="P476" s="73"/>
      <c r="Q476" s="73"/>
      <c r="R476" s="73"/>
      <c r="S476" s="73"/>
      <c r="T476" s="74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20" t="s">
        <v>155</v>
      </c>
      <c r="AU476" s="20" t="s">
        <v>153</v>
      </c>
    </row>
    <row r="477" s="13" customFormat="1">
      <c r="A477" s="13"/>
      <c r="B477" s="184"/>
      <c r="C477" s="13"/>
      <c r="D477" s="185" t="s">
        <v>157</v>
      </c>
      <c r="E477" s="186" t="s">
        <v>3</v>
      </c>
      <c r="F477" s="187" t="s">
        <v>393</v>
      </c>
      <c r="G477" s="13"/>
      <c r="H477" s="186" t="s">
        <v>3</v>
      </c>
      <c r="I477" s="188"/>
      <c r="J477" s="13"/>
      <c r="K477" s="13"/>
      <c r="L477" s="184"/>
      <c r="M477" s="189"/>
      <c r="N477" s="190"/>
      <c r="O477" s="190"/>
      <c r="P477" s="190"/>
      <c r="Q477" s="190"/>
      <c r="R477" s="190"/>
      <c r="S477" s="190"/>
      <c r="T477" s="19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6" t="s">
        <v>157</v>
      </c>
      <c r="AU477" s="186" t="s">
        <v>153</v>
      </c>
      <c r="AV477" s="13" t="s">
        <v>79</v>
      </c>
      <c r="AW477" s="13" t="s">
        <v>33</v>
      </c>
      <c r="AX477" s="13" t="s">
        <v>71</v>
      </c>
      <c r="AY477" s="186" t="s">
        <v>144</v>
      </c>
    </row>
    <row r="478" s="14" customFormat="1">
      <c r="A478" s="14"/>
      <c r="B478" s="192"/>
      <c r="C478" s="14"/>
      <c r="D478" s="185" t="s">
        <v>157</v>
      </c>
      <c r="E478" s="193" t="s">
        <v>3</v>
      </c>
      <c r="F478" s="194" t="s">
        <v>394</v>
      </c>
      <c r="G478" s="14"/>
      <c r="H478" s="195">
        <v>10</v>
      </c>
      <c r="I478" s="196"/>
      <c r="J478" s="14"/>
      <c r="K478" s="14"/>
      <c r="L478" s="192"/>
      <c r="M478" s="197"/>
      <c r="N478" s="198"/>
      <c r="O478" s="198"/>
      <c r="P478" s="198"/>
      <c r="Q478" s="198"/>
      <c r="R478" s="198"/>
      <c r="S478" s="198"/>
      <c r="T478" s="19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3" t="s">
        <v>157</v>
      </c>
      <c r="AU478" s="193" t="s">
        <v>153</v>
      </c>
      <c r="AV478" s="14" t="s">
        <v>153</v>
      </c>
      <c r="AW478" s="14" t="s">
        <v>33</v>
      </c>
      <c r="AX478" s="14" t="s">
        <v>71</v>
      </c>
      <c r="AY478" s="193" t="s">
        <v>144</v>
      </c>
    </row>
    <row r="479" s="14" customFormat="1">
      <c r="A479" s="14"/>
      <c r="B479" s="192"/>
      <c r="C479" s="14"/>
      <c r="D479" s="185" t="s">
        <v>157</v>
      </c>
      <c r="E479" s="193" t="s">
        <v>3</v>
      </c>
      <c r="F479" s="194" t="s">
        <v>395</v>
      </c>
      <c r="G479" s="14"/>
      <c r="H479" s="195">
        <v>-2.1000000000000001</v>
      </c>
      <c r="I479" s="196"/>
      <c r="J479" s="14"/>
      <c r="K479" s="14"/>
      <c r="L479" s="192"/>
      <c r="M479" s="197"/>
      <c r="N479" s="198"/>
      <c r="O479" s="198"/>
      <c r="P479" s="198"/>
      <c r="Q479" s="198"/>
      <c r="R479" s="198"/>
      <c r="S479" s="198"/>
      <c r="T479" s="19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3" t="s">
        <v>157</v>
      </c>
      <c r="AU479" s="193" t="s">
        <v>153</v>
      </c>
      <c r="AV479" s="14" t="s">
        <v>153</v>
      </c>
      <c r="AW479" s="14" t="s">
        <v>33</v>
      </c>
      <c r="AX479" s="14" t="s">
        <v>71</v>
      </c>
      <c r="AY479" s="193" t="s">
        <v>144</v>
      </c>
    </row>
    <row r="480" s="15" customFormat="1">
      <c r="A480" s="15"/>
      <c r="B480" s="201"/>
      <c r="C480" s="15"/>
      <c r="D480" s="185" t="s">
        <v>157</v>
      </c>
      <c r="E480" s="202" t="s">
        <v>3</v>
      </c>
      <c r="F480" s="203" t="s">
        <v>181</v>
      </c>
      <c r="G480" s="15"/>
      <c r="H480" s="204">
        <v>7.9000000000000004</v>
      </c>
      <c r="I480" s="205"/>
      <c r="J480" s="15"/>
      <c r="K480" s="15"/>
      <c r="L480" s="201"/>
      <c r="M480" s="206"/>
      <c r="N480" s="207"/>
      <c r="O480" s="207"/>
      <c r="P480" s="207"/>
      <c r="Q480" s="207"/>
      <c r="R480" s="207"/>
      <c r="S480" s="207"/>
      <c r="T480" s="20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02" t="s">
        <v>157</v>
      </c>
      <c r="AU480" s="202" t="s">
        <v>153</v>
      </c>
      <c r="AV480" s="15" t="s">
        <v>152</v>
      </c>
      <c r="AW480" s="15" t="s">
        <v>33</v>
      </c>
      <c r="AX480" s="15" t="s">
        <v>79</v>
      </c>
      <c r="AY480" s="202" t="s">
        <v>144</v>
      </c>
    </row>
    <row r="481" s="2" customFormat="1" ht="24.15" customHeight="1">
      <c r="A481" s="39"/>
      <c r="B481" s="165"/>
      <c r="C481" s="166" t="s">
        <v>421</v>
      </c>
      <c r="D481" s="166" t="s">
        <v>147</v>
      </c>
      <c r="E481" s="167" t="s">
        <v>422</v>
      </c>
      <c r="F481" s="168" t="s">
        <v>423</v>
      </c>
      <c r="G481" s="169" t="s">
        <v>199</v>
      </c>
      <c r="H481" s="170">
        <v>40.899999999999999</v>
      </c>
      <c r="I481" s="171"/>
      <c r="J481" s="172">
        <f>ROUND(I481*H481,2)</f>
        <v>0</v>
      </c>
      <c r="K481" s="168" t="s">
        <v>151</v>
      </c>
      <c r="L481" s="40"/>
      <c r="M481" s="173" t="s">
        <v>3</v>
      </c>
      <c r="N481" s="174" t="s">
        <v>43</v>
      </c>
      <c r="O481" s="73"/>
      <c r="P481" s="175">
        <f>O481*H481</f>
        <v>0</v>
      </c>
      <c r="Q481" s="175">
        <v>5.0000000000000002E-05</v>
      </c>
      <c r="R481" s="175">
        <f>Q481*H481</f>
        <v>0.0020449999999999999</v>
      </c>
      <c r="S481" s="175">
        <v>0</v>
      </c>
      <c r="T481" s="17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177" t="s">
        <v>152</v>
      </c>
      <c r="AT481" s="177" t="s">
        <v>147</v>
      </c>
      <c r="AU481" s="177" t="s">
        <v>153</v>
      </c>
      <c r="AY481" s="20" t="s">
        <v>144</v>
      </c>
      <c r="BE481" s="178">
        <f>IF(N481="základní",J481,0)</f>
        <v>0</v>
      </c>
      <c r="BF481" s="178">
        <f>IF(N481="snížená",J481,0)</f>
        <v>0</v>
      </c>
      <c r="BG481" s="178">
        <f>IF(N481="zákl. přenesená",J481,0)</f>
        <v>0</v>
      </c>
      <c r="BH481" s="178">
        <f>IF(N481="sníž. přenesená",J481,0)</f>
        <v>0</v>
      </c>
      <c r="BI481" s="178">
        <f>IF(N481="nulová",J481,0)</f>
        <v>0</v>
      </c>
      <c r="BJ481" s="20" t="s">
        <v>153</v>
      </c>
      <c r="BK481" s="178">
        <f>ROUND(I481*H481,2)</f>
        <v>0</v>
      </c>
      <c r="BL481" s="20" t="s">
        <v>152</v>
      </c>
      <c r="BM481" s="177" t="s">
        <v>424</v>
      </c>
    </row>
    <row r="482" s="2" customFormat="1">
      <c r="A482" s="39"/>
      <c r="B482" s="40"/>
      <c r="C482" s="39"/>
      <c r="D482" s="179" t="s">
        <v>155</v>
      </c>
      <c r="E482" s="39"/>
      <c r="F482" s="180" t="s">
        <v>425</v>
      </c>
      <c r="G482" s="39"/>
      <c r="H482" s="39"/>
      <c r="I482" s="181"/>
      <c r="J482" s="39"/>
      <c r="K482" s="39"/>
      <c r="L482" s="40"/>
      <c r="M482" s="182"/>
      <c r="N482" s="183"/>
      <c r="O482" s="73"/>
      <c r="P482" s="73"/>
      <c r="Q482" s="73"/>
      <c r="R482" s="73"/>
      <c r="S482" s="73"/>
      <c r="T482" s="74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20" t="s">
        <v>155</v>
      </c>
      <c r="AU482" s="20" t="s">
        <v>153</v>
      </c>
    </row>
    <row r="483" s="13" customFormat="1">
      <c r="A483" s="13"/>
      <c r="B483" s="184"/>
      <c r="C483" s="13"/>
      <c r="D483" s="185" t="s">
        <v>157</v>
      </c>
      <c r="E483" s="186" t="s">
        <v>3</v>
      </c>
      <c r="F483" s="187" t="s">
        <v>167</v>
      </c>
      <c r="G483" s="13"/>
      <c r="H483" s="186" t="s">
        <v>3</v>
      </c>
      <c r="I483" s="188"/>
      <c r="J483" s="13"/>
      <c r="K483" s="13"/>
      <c r="L483" s="184"/>
      <c r="M483" s="189"/>
      <c r="N483" s="190"/>
      <c r="O483" s="190"/>
      <c r="P483" s="190"/>
      <c r="Q483" s="190"/>
      <c r="R483" s="190"/>
      <c r="S483" s="190"/>
      <c r="T483" s="19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6" t="s">
        <v>157</v>
      </c>
      <c r="AU483" s="186" t="s">
        <v>153</v>
      </c>
      <c r="AV483" s="13" t="s">
        <v>79</v>
      </c>
      <c r="AW483" s="13" t="s">
        <v>33</v>
      </c>
      <c r="AX483" s="13" t="s">
        <v>71</v>
      </c>
      <c r="AY483" s="186" t="s">
        <v>144</v>
      </c>
    </row>
    <row r="484" s="14" customFormat="1">
      <c r="A484" s="14"/>
      <c r="B484" s="192"/>
      <c r="C484" s="14"/>
      <c r="D484" s="185" t="s">
        <v>157</v>
      </c>
      <c r="E484" s="193" t="s">
        <v>3</v>
      </c>
      <c r="F484" s="194" t="s">
        <v>426</v>
      </c>
      <c r="G484" s="14"/>
      <c r="H484" s="195">
        <v>21.399999999999999</v>
      </c>
      <c r="I484" s="196"/>
      <c r="J484" s="14"/>
      <c r="K484" s="14"/>
      <c r="L484" s="192"/>
      <c r="M484" s="197"/>
      <c r="N484" s="198"/>
      <c r="O484" s="198"/>
      <c r="P484" s="198"/>
      <c r="Q484" s="198"/>
      <c r="R484" s="198"/>
      <c r="S484" s="198"/>
      <c r="T484" s="19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3" t="s">
        <v>157</v>
      </c>
      <c r="AU484" s="193" t="s">
        <v>153</v>
      </c>
      <c r="AV484" s="14" t="s">
        <v>153</v>
      </c>
      <c r="AW484" s="14" t="s">
        <v>33</v>
      </c>
      <c r="AX484" s="14" t="s">
        <v>71</v>
      </c>
      <c r="AY484" s="193" t="s">
        <v>144</v>
      </c>
    </row>
    <row r="485" s="13" customFormat="1">
      <c r="A485" s="13"/>
      <c r="B485" s="184"/>
      <c r="C485" s="13"/>
      <c r="D485" s="185" t="s">
        <v>157</v>
      </c>
      <c r="E485" s="186" t="s">
        <v>3</v>
      </c>
      <c r="F485" s="187" t="s">
        <v>169</v>
      </c>
      <c r="G485" s="13"/>
      <c r="H485" s="186" t="s">
        <v>3</v>
      </c>
      <c r="I485" s="188"/>
      <c r="J485" s="13"/>
      <c r="K485" s="13"/>
      <c r="L485" s="184"/>
      <c r="M485" s="189"/>
      <c r="N485" s="190"/>
      <c r="O485" s="190"/>
      <c r="P485" s="190"/>
      <c r="Q485" s="190"/>
      <c r="R485" s="190"/>
      <c r="S485" s="190"/>
      <c r="T485" s="19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6" t="s">
        <v>157</v>
      </c>
      <c r="AU485" s="186" t="s">
        <v>153</v>
      </c>
      <c r="AV485" s="13" t="s">
        <v>79</v>
      </c>
      <c r="AW485" s="13" t="s">
        <v>33</v>
      </c>
      <c r="AX485" s="13" t="s">
        <v>71</v>
      </c>
      <c r="AY485" s="186" t="s">
        <v>144</v>
      </c>
    </row>
    <row r="486" s="14" customFormat="1">
      <c r="A486" s="14"/>
      <c r="B486" s="192"/>
      <c r="C486" s="14"/>
      <c r="D486" s="185" t="s">
        <v>157</v>
      </c>
      <c r="E486" s="193" t="s">
        <v>3</v>
      </c>
      <c r="F486" s="194" t="s">
        <v>427</v>
      </c>
      <c r="G486" s="14"/>
      <c r="H486" s="195">
        <v>19.5</v>
      </c>
      <c r="I486" s="196"/>
      <c r="J486" s="14"/>
      <c r="K486" s="14"/>
      <c r="L486" s="192"/>
      <c r="M486" s="197"/>
      <c r="N486" s="198"/>
      <c r="O486" s="198"/>
      <c r="P486" s="198"/>
      <c r="Q486" s="198"/>
      <c r="R486" s="198"/>
      <c r="S486" s="198"/>
      <c r="T486" s="19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3" t="s">
        <v>157</v>
      </c>
      <c r="AU486" s="193" t="s">
        <v>153</v>
      </c>
      <c r="AV486" s="14" t="s">
        <v>153</v>
      </c>
      <c r="AW486" s="14" t="s">
        <v>33</v>
      </c>
      <c r="AX486" s="14" t="s">
        <v>71</v>
      </c>
      <c r="AY486" s="193" t="s">
        <v>144</v>
      </c>
    </row>
    <row r="487" s="15" customFormat="1">
      <c r="A487" s="15"/>
      <c r="B487" s="201"/>
      <c r="C487" s="15"/>
      <c r="D487" s="185" t="s">
        <v>157</v>
      </c>
      <c r="E487" s="202" t="s">
        <v>3</v>
      </c>
      <c r="F487" s="203" t="s">
        <v>181</v>
      </c>
      <c r="G487" s="15"/>
      <c r="H487" s="204">
        <v>40.899999999999999</v>
      </c>
      <c r="I487" s="205"/>
      <c r="J487" s="15"/>
      <c r="K487" s="15"/>
      <c r="L487" s="201"/>
      <c r="M487" s="206"/>
      <c r="N487" s="207"/>
      <c r="O487" s="207"/>
      <c r="P487" s="207"/>
      <c r="Q487" s="207"/>
      <c r="R487" s="207"/>
      <c r="S487" s="207"/>
      <c r="T487" s="20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02" t="s">
        <v>157</v>
      </c>
      <c r="AU487" s="202" t="s">
        <v>153</v>
      </c>
      <c r="AV487" s="15" t="s">
        <v>152</v>
      </c>
      <c r="AW487" s="15" t="s">
        <v>33</v>
      </c>
      <c r="AX487" s="15" t="s">
        <v>79</v>
      </c>
      <c r="AY487" s="202" t="s">
        <v>144</v>
      </c>
    </row>
    <row r="488" s="2" customFormat="1" ht="24.15" customHeight="1">
      <c r="A488" s="39"/>
      <c r="B488" s="165"/>
      <c r="C488" s="209" t="s">
        <v>428</v>
      </c>
      <c r="D488" s="209" t="s">
        <v>230</v>
      </c>
      <c r="E488" s="210" t="s">
        <v>429</v>
      </c>
      <c r="F488" s="211" t="s">
        <v>430</v>
      </c>
      <c r="G488" s="212" t="s">
        <v>199</v>
      </c>
      <c r="H488" s="213">
        <v>42.127000000000002</v>
      </c>
      <c r="I488" s="214"/>
      <c r="J488" s="215">
        <f>ROUND(I488*H488,2)</f>
        <v>0</v>
      </c>
      <c r="K488" s="211" t="s">
        <v>151</v>
      </c>
      <c r="L488" s="216"/>
      <c r="M488" s="217" t="s">
        <v>3</v>
      </c>
      <c r="N488" s="218" t="s">
        <v>43</v>
      </c>
      <c r="O488" s="73"/>
      <c r="P488" s="175">
        <f>O488*H488</f>
        <v>0</v>
      </c>
      <c r="Q488" s="175">
        <v>0.00059999999999999995</v>
      </c>
      <c r="R488" s="175">
        <f>Q488*H488</f>
        <v>0.025276199999999999</v>
      </c>
      <c r="S488" s="175">
        <v>0</v>
      </c>
      <c r="T488" s="17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177" t="s">
        <v>219</v>
      </c>
      <c r="AT488" s="177" t="s">
        <v>230</v>
      </c>
      <c r="AU488" s="177" t="s">
        <v>153</v>
      </c>
      <c r="AY488" s="20" t="s">
        <v>144</v>
      </c>
      <c r="BE488" s="178">
        <f>IF(N488="základní",J488,0)</f>
        <v>0</v>
      </c>
      <c r="BF488" s="178">
        <f>IF(N488="snížená",J488,0)</f>
        <v>0</v>
      </c>
      <c r="BG488" s="178">
        <f>IF(N488="zákl. přenesená",J488,0)</f>
        <v>0</v>
      </c>
      <c r="BH488" s="178">
        <f>IF(N488="sníž. přenesená",J488,0)</f>
        <v>0</v>
      </c>
      <c r="BI488" s="178">
        <f>IF(N488="nulová",J488,0)</f>
        <v>0</v>
      </c>
      <c r="BJ488" s="20" t="s">
        <v>153</v>
      </c>
      <c r="BK488" s="178">
        <f>ROUND(I488*H488,2)</f>
        <v>0</v>
      </c>
      <c r="BL488" s="20" t="s">
        <v>152</v>
      </c>
      <c r="BM488" s="177" t="s">
        <v>431</v>
      </c>
    </row>
    <row r="489" s="14" customFormat="1">
      <c r="A489" s="14"/>
      <c r="B489" s="192"/>
      <c r="C489" s="14"/>
      <c r="D489" s="185" t="s">
        <v>157</v>
      </c>
      <c r="E489" s="193" t="s">
        <v>3</v>
      </c>
      <c r="F489" s="194" t="s">
        <v>432</v>
      </c>
      <c r="G489" s="14"/>
      <c r="H489" s="195">
        <v>42.127000000000002</v>
      </c>
      <c r="I489" s="196"/>
      <c r="J489" s="14"/>
      <c r="K489" s="14"/>
      <c r="L489" s="192"/>
      <c r="M489" s="197"/>
      <c r="N489" s="198"/>
      <c r="O489" s="198"/>
      <c r="P489" s="198"/>
      <c r="Q489" s="198"/>
      <c r="R489" s="198"/>
      <c r="S489" s="198"/>
      <c r="T489" s="19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93" t="s">
        <v>157</v>
      </c>
      <c r="AU489" s="193" t="s">
        <v>153</v>
      </c>
      <c r="AV489" s="14" t="s">
        <v>153</v>
      </c>
      <c r="AW489" s="14" t="s">
        <v>33</v>
      </c>
      <c r="AX489" s="14" t="s">
        <v>79</v>
      </c>
      <c r="AY489" s="193" t="s">
        <v>144</v>
      </c>
    </row>
    <row r="490" s="2" customFormat="1" ht="24.15" customHeight="1">
      <c r="A490" s="39"/>
      <c r="B490" s="165"/>
      <c r="C490" s="166" t="s">
        <v>433</v>
      </c>
      <c r="D490" s="166" t="s">
        <v>147</v>
      </c>
      <c r="E490" s="167" t="s">
        <v>434</v>
      </c>
      <c r="F490" s="168" t="s">
        <v>435</v>
      </c>
      <c r="G490" s="169" t="s">
        <v>199</v>
      </c>
      <c r="H490" s="170">
        <v>252.59999999999999</v>
      </c>
      <c r="I490" s="171"/>
      <c r="J490" s="172">
        <f>ROUND(I490*H490,2)</f>
        <v>0</v>
      </c>
      <c r="K490" s="168" t="s">
        <v>151</v>
      </c>
      <c r="L490" s="40"/>
      <c r="M490" s="173" t="s">
        <v>3</v>
      </c>
      <c r="N490" s="174" t="s">
        <v>43</v>
      </c>
      <c r="O490" s="73"/>
      <c r="P490" s="175">
        <f>O490*H490</f>
        <v>0</v>
      </c>
      <c r="Q490" s="175">
        <v>0</v>
      </c>
      <c r="R490" s="175">
        <f>Q490*H490</f>
        <v>0</v>
      </c>
      <c r="S490" s="175">
        <v>0</v>
      </c>
      <c r="T490" s="17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177" t="s">
        <v>152</v>
      </c>
      <c r="AT490" s="177" t="s">
        <v>147</v>
      </c>
      <c r="AU490" s="177" t="s">
        <v>153</v>
      </c>
      <c r="AY490" s="20" t="s">
        <v>144</v>
      </c>
      <c r="BE490" s="178">
        <f>IF(N490="základní",J490,0)</f>
        <v>0</v>
      </c>
      <c r="BF490" s="178">
        <f>IF(N490="snížená",J490,0)</f>
        <v>0</v>
      </c>
      <c r="BG490" s="178">
        <f>IF(N490="zákl. přenesená",J490,0)</f>
        <v>0</v>
      </c>
      <c r="BH490" s="178">
        <f>IF(N490="sníž. přenesená",J490,0)</f>
        <v>0</v>
      </c>
      <c r="BI490" s="178">
        <f>IF(N490="nulová",J490,0)</f>
        <v>0</v>
      </c>
      <c r="BJ490" s="20" t="s">
        <v>153</v>
      </c>
      <c r="BK490" s="178">
        <f>ROUND(I490*H490,2)</f>
        <v>0</v>
      </c>
      <c r="BL490" s="20" t="s">
        <v>152</v>
      </c>
      <c r="BM490" s="177" t="s">
        <v>436</v>
      </c>
    </row>
    <row r="491" s="2" customFormat="1">
      <c r="A491" s="39"/>
      <c r="B491" s="40"/>
      <c r="C491" s="39"/>
      <c r="D491" s="179" t="s">
        <v>155</v>
      </c>
      <c r="E491" s="39"/>
      <c r="F491" s="180" t="s">
        <v>437</v>
      </c>
      <c r="G491" s="39"/>
      <c r="H491" s="39"/>
      <c r="I491" s="181"/>
      <c r="J491" s="39"/>
      <c r="K491" s="39"/>
      <c r="L491" s="40"/>
      <c r="M491" s="182"/>
      <c r="N491" s="183"/>
      <c r="O491" s="73"/>
      <c r="P491" s="73"/>
      <c r="Q491" s="73"/>
      <c r="R491" s="73"/>
      <c r="S491" s="73"/>
      <c r="T491" s="74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20" t="s">
        <v>155</v>
      </c>
      <c r="AU491" s="20" t="s">
        <v>153</v>
      </c>
    </row>
    <row r="492" s="13" customFormat="1">
      <c r="A492" s="13"/>
      <c r="B492" s="184"/>
      <c r="C492" s="13"/>
      <c r="D492" s="185" t="s">
        <v>157</v>
      </c>
      <c r="E492" s="186" t="s">
        <v>3</v>
      </c>
      <c r="F492" s="187" t="s">
        <v>438</v>
      </c>
      <c r="G492" s="13"/>
      <c r="H492" s="186" t="s">
        <v>3</v>
      </c>
      <c r="I492" s="188"/>
      <c r="J492" s="13"/>
      <c r="K492" s="13"/>
      <c r="L492" s="184"/>
      <c r="M492" s="189"/>
      <c r="N492" s="190"/>
      <c r="O492" s="190"/>
      <c r="P492" s="190"/>
      <c r="Q492" s="190"/>
      <c r="R492" s="190"/>
      <c r="S492" s="190"/>
      <c r="T492" s="19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6" t="s">
        <v>157</v>
      </c>
      <c r="AU492" s="186" t="s">
        <v>153</v>
      </c>
      <c r="AV492" s="13" t="s">
        <v>79</v>
      </c>
      <c r="AW492" s="13" t="s">
        <v>33</v>
      </c>
      <c r="AX492" s="13" t="s">
        <v>71</v>
      </c>
      <c r="AY492" s="186" t="s">
        <v>144</v>
      </c>
    </row>
    <row r="493" s="14" customFormat="1">
      <c r="A493" s="14"/>
      <c r="B493" s="192"/>
      <c r="C493" s="14"/>
      <c r="D493" s="185" t="s">
        <v>157</v>
      </c>
      <c r="E493" s="193" t="s">
        <v>3</v>
      </c>
      <c r="F493" s="194" t="s">
        <v>439</v>
      </c>
      <c r="G493" s="14"/>
      <c r="H493" s="195">
        <v>56</v>
      </c>
      <c r="I493" s="196"/>
      <c r="J493" s="14"/>
      <c r="K493" s="14"/>
      <c r="L493" s="192"/>
      <c r="M493" s="197"/>
      <c r="N493" s="198"/>
      <c r="O493" s="198"/>
      <c r="P493" s="198"/>
      <c r="Q493" s="198"/>
      <c r="R493" s="198"/>
      <c r="S493" s="198"/>
      <c r="T493" s="19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3" t="s">
        <v>157</v>
      </c>
      <c r="AU493" s="193" t="s">
        <v>153</v>
      </c>
      <c r="AV493" s="14" t="s">
        <v>153</v>
      </c>
      <c r="AW493" s="14" t="s">
        <v>33</v>
      </c>
      <c r="AX493" s="14" t="s">
        <v>71</v>
      </c>
      <c r="AY493" s="193" t="s">
        <v>144</v>
      </c>
    </row>
    <row r="494" s="13" customFormat="1">
      <c r="A494" s="13"/>
      <c r="B494" s="184"/>
      <c r="C494" s="13"/>
      <c r="D494" s="185" t="s">
        <v>157</v>
      </c>
      <c r="E494" s="186" t="s">
        <v>3</v>
      </c>
      <c r="F494" s="187" t="s">
        <v>440</v>
      </c>
      <c r="G494" s="13"/>
      <c r="H494" s="186" t="s">
        <v>3</v>
      </c>
      <c r="I494" s="188"/>
      <c r="J494" s="13"/>
      <c r="K494" s="13"/>
      <c r="L494" s="184"/>
      <c r="M494" s="189"/>
      <c r="N494" s="190"/>
      <c r="O494" s="190"/>
      <c r="P494" s="190"/>
      <c r="Q494" s="190"/>
      <c r="R494" s="190"/>
      <c r="S494" s="190"/>
      <c r="T494" s="19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6" t="s">
        <v>157</v>
      </c>
      <c r="AU494" s="186" t="s">
        <v>153</v>
      </c>
      <c r="AV494" s="13" t="s">
        <v>79</v>
      </c>
      <c r="AW494" s="13" t="s">
        <v>33</v>
      </c>
      <c r="AX494" s="13" t="s">
        <v>71</v>
      </c>
      <c r="AY494" s="186" t="s">
        <v>144</v>
      </c>
    </row>
    <row r="495" s="14" customFormat="1">
      <c r="A495" s="14"/>
      <c r="B495" s="192"/>
      <c r="C495" s="14"/>
      <c r="D495" s="185" t="s">
        <v>157</v>
      </c>
      <c r="E495" s="193" t="s">
        <v>3</v>
      </c>
      <c r="F495" s="194" t="s">
        <v>441</v>
      </c>
      <c r="G495" s="14"/>
      <c r="H495" s="195">
        <v>47</v>
      </c>
      <c r="I495" s="196"/>
      <c r="J495" s="14"/>
      <c r="K495" s="14"/>
      <c r="L495" s="192"/>
      <c r="M495" s="197"/>
      <c r="N495" s="198"/>
      <c r="O495" s="198"/>
      <c r="P495" s="198"/>
      <c r="Q495" s="198"/>
      <c r="R495" s="198"/>
      <c r="S495" s="198"/>
      <c r="T495" s="19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93" t="s">
        <v>157</v>
      </c>
      <c r="AU495" s="193" t="s">
        <v>153</v>
      </c>
      <c r="AV495" s="14" t="s">
        <v>153</v>
      </c>
      <c r="AW495" s="14" t="s">
        <v>33</v>
      </c>
      <c r="AX495" s="14" t="s">
        <v>71</v>
      </c>
      <c r="AY495" s="193" t="s">
        <v>144</v>
      </c>
    </row>
    <row r="496" s="13" customFormat="1">
      <c r="A496" s="13"/>
      <c r="B496" s="184"/>
      <c r="C496" s="13"/>
      <c r="D496" s="185" t="s">
        <v>157</v>
      </c>
      <c r="E496" s="186" t="s">
        <v>3</v>
      </c>
      <c r="F496" s="187" t="s">
        <v>171</v>
      </c>
      <c r="G496" s="13"/>
      <c r="H496" s="186" t="s">
        <v>3</v>
      </c>
      <c r="I496" s="188"/>
      <c r="J496" s="13"/>
      <c r="K496" s="13"/>
      <c r="L496" s="184"/>
      <c r="M496" s="189"/>
      <c r="N496" s="190"/>
      <c r="O496" s="190"/>
      <c r="P496" s="190"/>
      <c r="Q496" s="190"/>
      <c r="R496" s="190"/>
      <c r="S496" s="190"/>
      <c r="T496" s="19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6" t="s">
        <v>157</v>
      </c>
      <c r="AU496" s="186" t="s">
        <v>153</v>
      </c>
      <c r="AV496" s="13" t="s">
        <v>79</v>
      </c>
      <c r="AW496" s="13" t="s">
        <v>33</v>
      </c>
      <c r="AX496" s="13" t="s">
        <v>71</v>
      </c>
      <c r="AY496" s="186" t="s">
        <v>144</v>
      </c>
    </row>
    <row r="497" s="14" customFormat="1">
      <c r="A497" s="14"/>
      <c r="B497" s="192"/>
      <c r="C497" s="14"/>
      <c r="D497" s="185" t="s">
        <v>157</v>
      </c>
      <c r="E497" s="193" t="s">
        <v>3</v>
      </c>
      <c r="F497" s="194" t="s">
        <v>442</v>
      </c>
      <c r="G497" s="14"/>
      <c r="H497" s="195">
        <v>75</v>
      </c>
      <c r="I497" s="196"/>
      <c r="J497" s="14"/>
      <c r="K497" s="14"/>
      <c r="L497" s="192"/>
      <c r="M497" s="197"/>
      <c r="N497" s="198"/>
      <c r="O497" s="198"/>
      <c r="P497" s="198"/>
      <c r="Q497" s="198"/>
      <c r="R497" s="198"/>
      <c r="S497" s="198"/>
      <c r="T497" s="19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3" t="s">
        <v>157</v>
      </c>
      <c r="AU497" s="193" t="s">
        <v>153</v>
      </c>
      <c r="AV497" s="14" t="s">
        <v>153</v>
      </c>
      <c r="AW497" s="14" t="s">
        <v>33</v>
      </c>
      <c r="AX497" s="14" t="s">
        <v>71</v>
      </c>
      <c r="AY497" s="193" t="s">
        <v>144</v>
      </c>
    </row>
    <row r="498" s="14" customFormat="1">
      <c r="A498" s="14"/>
      <c r="B498" s="192"/>
      <c r="C498" s="14"/>
      <c r="D498" s="185" t="s">
        <v>157</v>
      </c>
      <c r="E498" s="193" t="s">
        <v>3</v>
      </c>
      <c r="F498" s="194" t="s">
        <v>443</v>
      </c>
      <c r="G498" s="14"/>
      <c r="H498" s="195">
        <v>6</v>
      </c>
      <c r="I498" s="196"/>
      <c r="J498" s="14"/>
      <c r="K498" s="14"/>
      <c r="L498" s="192"/>
      <c r="M498" s="197"/>
      <c r="N498" s="198"/>
      <c r="O498" s="198"/>
      <c r="P498" s="198"/>
      <c r="Q498" s="198"/>
      <c r="R498" s="198"/>
      <c r="S498" s="198"/>
      <c r="T498" s="19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3" t="s">
        <v>157</v>
      </c>
      <c r="AU498" s="193" t="s">
        <v>153</v>
      </c>
      <c r="AV498" s="14" t="s">
        <v>153</v>
      </c>
      <c r="AW498" s="14" t="s">
        <v>33</v>
      </c>
      <c r="AX498" s="14" t="s">
        <v>71</v>
      </c>
      <c r="AY498" s="193" t="s">
        <v>144</v>
      </c>
    </row>
    <row r="499" s="14" customFormat="1">
      <c r="A499" s="14"/>
      <c r="B499" s="192"/>
      <c r="C499" s="14"/>
      <c r="D499" s="185" t="s">
        <v>157</v>
      </c>
      <c r="E499" s="193" t="s">
        <v>3</v>
      </c>
      <c r="F499" s="194" t="s">
        <v>444</v>
      </c>
      <c r="G499" s="14"/>
      <c r="H499" s="195">
        <v>6.4000000000000004</v>
      </c>
      <c r="I499" s="196"/>
      <c r="J499" s="14"/>
      <c r="K499" s="14"/>
      <c r="L499" s="192"/>
      <c r="M499" s="197"/>
      <c r="N499" s="198"/>
      <c r="O499" s="198"/>
      <c r="P499" s="198"/>
      <c r="Q499" s="198"/>
      <c r="R499" s="198"/>
      <c r="S499" s="198"/>
      <c r="T499" s="19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3" t="s">
        <v>157</v>
      </c>
      <c r="AU499" s="193" t="s">
        <v>153</v>
      </c>
      <c r="AV499" s="14" t="s">
        <v>153</v>
      </c>
      <c r="AW499" s="14" t="s">
        <v>33</v>
      </c>
      <c r="AX499" s="14" t="s">
        <v>71</v>
      </c>
      <c r="AY499" s="193" t="s">
        <v>144</v>
      </c>
    </row>
    <row r="500" s="14" customFormat="1">
      <c r="A500" s="14"/>
      <c r="B500" s="192"/>
      <c r="C500" s="14"/>
      <c r="D500" s="185" t="s">
        <v>157</v>
      </c>
      <c r="E500" s="193" t="s">
        <v>3</v>
      </c>
      <c r="F500" s="194" t="s">
        <v>445</v>
      </c>
      <c r="G500" s="14"/>
      <c r="H500" s="195">
        <v>3.2000000000000002</v>
      </c>
      <c r="I500" s="196"/>
      <c r="J500" s="14"/>
      <c r="K500" s="14"/>
      <c r="L500" s="192"/>
      <c r="M500" s="197"/>
      <c r="N500" s="198"/>
      <c r="O500" s="198"/>
      <c r="P500" s="198"/>
      <c r="Q500" s="198"/>
      <c r="R500" s="198"/>
      <c r="S500" s="198"/>
      <c r="T500" s="19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3" t="s">
        <v>157</v>
      </c>
      <c r="AU500" s="193" t="s">
        <v>153</v>
      </c>
      <c r="AV500" s="14" t="s">
        <v>153</v>
      </c>
      <c r="AW500" s="14" t="s">
        <v>33</v>
      </c>
      <c r="AX500" s="14" t="s">
        <v>71</v>
      </c>
      <c r="AY500" s="193" t="s">
        <v>144</v>
      </c>
    </row>
    <row r="501" s="13" customFormat="1">
      <c r="A501" s="13"/>
      <c r="B501" s="184"/>
      <c r="C501" s="13"/>
      <c r="D501" s="185" t="s">
        <v>157</v>
      </c>
      <c r="E501" s="186" t="s">
        <v>3</v>
      </c>
      <c r="F501" s="187" t="s">
        <v>267</v>
      </c>
      <c r="G501" s="13"/>
      <c r="H501" s="186" t="s">
        <v>3</v>
      </c>
      <c r="I501" s="188"/>
      <c r="J501" s="13"/>
      <c r="K501" s="13"/>
      <c r="L501" s="184"/>
      <c r="M501" s="189"/>
      <c r="N501" s="190"/>
      <c r="O501" s="190"/>
      <c r="P501" s="190"/>
      <c r="Q501" s="190"/>
      <c r="R501" s="190"/>
      <c r="S501" s="190"/>
      <c r="T501" s="19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6" t="s">
        <v>157</v>
      </c>
      <c r="AU501" s="186" t="s">
        <v>153</v>
      </c>
      <c r="AV501" s="13" t="s">
        <v>79</v>
      </c>
      <c r="AW501" s="13" t="s">
        <v>33</v>
      </c>
      <c r="AX501" s="13" t="s">
        <v>71</v>
      </c>
      <c r="AY501" s="186" t="s">
        <v>144</v>
      </c>
    </row>
    <row r="502" s="14" customFormat="1">
      <c r="A502" s="14"/>
      <c r="B502" s="192"/>
      <c r="C502" s="14"/>
      <c r="D502" s="185" t="s">
        <v>157</v>
      </c>
      <c r="E502" s="193" t="s">
        <v>3</v>
      </c>
      <c r="F502" s="194" t="s">
        <v>298</v>
      </c>
      <c r="G502" s="14"/>
      <c r="H502" s="195">
        <v>16.800000000000001</v>
      </c>
      <c r="I502" s="196"/>
      <c r="J502" s="14"/>
      <c r="K502" s="14"/>
      <c r="L502" s="192"/>
      <c r="M502" s="197"/>
      <c r="N502" s="198"/>
      <c r="O502" s="198"/>
      <c r="P502" s="198"/>
      <c r="Q502" s="198"/>
      <c r="R502" s="198"/>
      <c r="S502" s="198"/>
      <c r="T502" s="19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3" t="s">
        <v>157</v>
      </c>
      <c r="AU502" s="193" t="s">
        <v>153</v>
      </c>
      <c r="AV502" s="14" t="s">
        <v>153</v>
      </c>
      <c r="AW502" s="14" t="s">
        <v>33</v>
      </c>
      <c r="AX502" s="14" t="s">
        <v>71</v>
      </c>
      <c r="AY502" s="193" t="s">
        <v>144</v>
      </c>
    </row>
    <row r="503" s="14" customFormat="1">
      <c r="A503" s="14"/>
      <c r="B503" s="192"/>
      <c r="C503" s="14"/>
      <c r="D503" s="185" t="s">
        <v>157</v>
      </c>
      <c r="E503" s="193" t="s">
        <v>3</v>
      </c>
      <c r="F503" s="194" t="s">
        <v>299</v>
      </c>
      <c r="G503" s="14"/>
      <c r="H503" s="195">
        <v>16.199999999999999</v>
      </c>
      <c r="I503" s="196"/>
      <c r="J503" s="14"/>
      <c r="K503" s="14"/>
      <c r="L503" s="192"/>
      <c r="M503" s="197"/>
      <c r="N503" s="198"/>
      <c r="O503" s="198"/>
      <c r="P503" s="198"/>
      <c r="Q503" s="198"/>
      <c r="R503" s="198"/>
      <c r="S503" s="198"/>
      <c r="T503" s="19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3" t="s">
        <v>157</v>
      </c>
      <c r="AU503" s="193" t="s">
        <v>153</v>
      </c>
      <c r="AV503" s="14" t="s">
        <v>153</v>
      </c>
      <c r="AW503" s="14" t="s">
        <v>33</v>
      </c>
      <c r="AX503" s="14" t="s">
        <v>71</v>
      </c>
      <c r="AY503" s="193" t="s">
        <v>144</v>
      </c>
    </row>
    <row r="504" s="13" customFormat="1">
      <c r="A504" s="13"/>
      <c r="B504" s="184"/>
      <c r="C504" s="13"/>
      <c r="D504" s="185" t="s">
        <v>157</v>
      </c>
      <c r="E504" s="186" t="s">
        <v>3</v>
      </c>
      <c r="F504" s="187" t="s">
        <v>192</v>
      </c>
      <c r="G504" s="13"/>
      <c r="H504" s="186" t="s">
        <v>3</v>
      </c>
      <c r="I504" s="188"/>
      <c r="J504" s="13"/>
      <c r="K504" s="13"/>
      <c r="L504" s="184"/>
      <c r="M504" s="189"/>
      <c r="N504" s="190"/>
      <c r="O504" s="190"/>
      <c r="P504" s="190"/>
      <c r="Q504" s="190"/>
      <c r="R504" s="190"/>
      <c r="S504" s="190"/>
      <c r="T504" s="19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86" t="s">
        <v>157</v>
      </c>
      <c r="AU504" s="186" t="s">
        <v>153</v>
      </c>
      <c r="AV504" s="13" t="s">
        <v>79</v>
      </c>
      <c r="AW504" s="13" t="s">
        <v>33</v>
      </c>
      <c r="AX504" s="13" t="s">
        <v>71</v>
      </c>
      <c r="AY504" s="186" t="s">
        <v>144</v>
      </c>
    </row>
    <row r="505" s="14" customFormat="1">
      <c r="A505" s="14"/>
      <c r="B505" s="192"/>
      <c r="C505" s="14"/>
      <c r="D505" s="185" t="s">
        <v>157</v>
      </c>
      <c r="E505" s="193" t="s">
        <v>3</v>
      </c>
      <c r="F505" s="194" t="s">
        <v>203</v>
      </c>
      <c r="G505" s="14"/>
      <c r="H505" s="195">
        <v>4.7999999999999998</v>
      </c>
      <c r="I505" s="196"/>
      <c r="J505" s="14"/>
      <c r="K505" s="14"/>
      <c r="L505" s="192"/>
      <c r="M505" s="197"/>
      <c r="N505" s="198"/>
      <c r="O505" s="198"/>
      <c r="P505" s="198"/>
      <c r="Q505" s="198"/>
      <c r="R505" s="198"/>
      <c r="S505" s="198"/>
      <c r="T505" s="19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93" t="s">
        <v>157</v>
      </c>
      <c r="AU505" s="193" t="s">
        <v>153</v>
      </c>
      <c r="AV505" s="14" t="s">
        <v>153</v>
      </c>
      <c r="AW505" s="14" t="s">
        <v>33</v>
      </c>
      <c r="AX505" s="14" t="s">
        <v>71</v>
      </c>
      <c r="AY505" s="193" t="s">
        <v>144</v>
      </c>
    </row>
    <row r="506" s="13" customFormat="1">
      <c r="A506" s="13"/>
      <c r="B506" s="184"/>
      <c r="C506" s="13"/>
      <c r="D506" s="185" t="s">
        <v>157</v>
      </c>
      <c r="E506" s="186" t="s">
        <v>3</v>
      </c>
      <c r="F506" s="187" t="s">
        <v>190</v>
      </c>
      <c r="G506" s="13"/>
      <c r="H506" s="186" t="s">
        <v>3</v>
      </c>
      <c r="I506" s="188"/>
      <c r="J506" s="13"/>
      <c r="K506" s="13"/>
      <c r="L506" s="184"/>
      <c r="M506" s="189"/>
      <c r="N506" s="190"/>
      <c r="O506" s="190"/>
      <c r="P506" s="190"/>
      <c r="Q506" s="190"/>
      <c r="R506" s="190"/>
      <c r="S506" s="190"/>
      <c r="T506" s="19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6" t="s">
        <v>157</v>
      </c>
      <c r="AU506" s="186" t="s">
        <v>153</v>
      </c>
      <c r="AV506" s="13" t="s">
        <v>79</v>
      </c>
      <c r="AW506" s="13" t="s">
        <v>33</v>
      </c>
      <c r="AX506" s="13" t="s">
        <v>71</v>
      </c>
      <c r="AY506" s="186" t="s">
        <v>144</v>
      </c>
    </row>
    <row r="507" s="14" customFormat="1">
      <c r="A507" s="14"/>
      <c r="B507" s="192"/>
      <c r="C507" s="14"/>
      <c r="D507" s="185" t="s">
        <v>157</v>
      </c>
      <c r="E507" s="193" t="s">
        <v>3</v>
      </c>
      <c r="F507" s="194" t="s">
        <v>202</v>
      </c>
      <c r="G507" s="14"/>
      <c r="H507" s="195">
        <v>5.2000000000000002</v>
      </c>
      <c r="I507" s="196"/>
      <c r="J507" s="14"/>
      <c r="K507" s="14"/>
      <c r="L507" s="192"/>
      <c r="M507" s="197"/>
      <c r="N507" s="198"/>
      <c r="O507" s="198"/>
      <c r="P507" s="198"/>
      <c r="Q507" s="198"/>
      <c r="R507" s="198"/>
      <c r="S507" s="198"/>
      <c r="T507" s="19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3" t="s">
        <v>157</v>
      </c>
      <c r="AU507" s="193" t="s">
        <v>153</v>
      </c>
      <c r="AV507" s="14" t="s">
        <v>153</v>
      </c>
      <c r="AW507" s="14" t="s">
        <v>33</v>
      </c>
      <c r="AX507" s="14" t="s">
        <v>71</v>
      </c>
      <c r="AY507" s="193" t="s">
        <v>144</v>
      </c>
    </row>
    <row r="508" s="13" customFormat="1">
      <c r="A508" s="13"/>
      <c r="B508" s="184"/>
      <c r="C508" s="13"/>
      <c r="D508" s="185" t="s">
        <v>157</v>
      </c>
      <c r="E508" s="186" t="s">
        <v>3</v>
      </c>
      <c r="F508" s="187" t="s">
        <v>446</v>
      </c>
      <c r="G508" s="13"/>
      <c r="H508" s="186" t="s">
        <v>3</v>
      </c>
      <c r="I508" s="188"/>
      <c r="J508" s="13"/>
      <c r="K508" s="13"/>
      <c r="L508" s="184"/>
      <c r="M508" s="189"/>
      <c r="N508" s="190"/>
      <c r="O508" s="190"/>
      <c r="P508" s="190"/>
      <c r="Q508" s="190"/>
      <c r="R508" s="190"/>
      <c r="S508" s="190"/>
      <c r="T508" s="19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6" t="s">
        <v>157</v>
      </c>
      <c r="AU508" s="186" t="s">
        <v>153</v>
      </c>
      <c r="AV508" s="13" t="s">
        <v>79</v>
      </c>
      <c r="AW508" s="13" t="s">
        <v>33</v>
      </c>
      <c r="AX508" s="13" t="s">
        <v>71</v>
      </c>
      <c r="AY508" s="186" t="s">
        <v>144</v>
      </c>
    </row>
    <row r="509" s="14" customFormat="1">
      <c r="A509" s="14"/>
      <c r="B509" s="192"/>
      <c r="C509" s="14"/>
      <c r="D509" s="185" t="s">
        <v>157</v>
      </c>
      <c r="E509" s="193" t="s">
        <v>3</v>
      </c>
      <c r="F509" s="194" t="s">
        <v>447</v>
      </c>
      <c r="G509" s="14"/>
      <c r="H509" s="195">
        <v>16</v>
      </c>
      <c r="I509" s="196"/>
      <c r="J509" s="14"/>
      <c r="K509" s="14"/>
      <c r="L509" s="192"/>
      <c r="M509" s="197"/>
      <c r="N509" s="198"/>
      <c r="O509" s="198"/>
      <c r="P509" s="198"/>
      <c r="Q509" s="198"/>
      <c r="R509" s="198"/>
      <c r="S509" s="198"/>
      <c r="T509" s="19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3" t="s">
        <v>157</v>
      </c>
      <c r="AU509" s="193" t="s">
        <v>153</v>
      </c>
      <c r="AV509" s="14" t="s">
        <v>153</v>
      </c>
      <c r="AW509" s="14" t="s">
        <v>33</v>
      </c>
      <c r="AX509" s="14" t="s">
        <v>71</v>
      </c>
      <c r="AY509" s="193" t="s">
        <v>144</v>
      </c>
    </row>
    <row r="510" s="15" customFormat="1">
      <c r="A510" s="15"/>
      <c r="B510" s="201"/>
      <c r="C510" s="15"/>
      <c r="D510" s="185" t="s">
        <v>157</v>
      </c>
      <c r="E510" s="202" t="s">
        <v>3</v>
      </c>
      <c r="F510" s="203" t="s">
        <v>181</v>
      </c>
      <c r="G510" s="15"/>
      <c r="H510" s="204">
        <v>252.59999999999999</v>
      </c>
      <c r="I510" s="205"/>
      <c r="J510" s="15"/>
      <c r="K510" s="15"/>
      <c r="L510" s="201"/>
      <c r="M510" s="206"/>
      <c r="N510" s="207"/>
      <c r="O510" s="207"/>
      <c r="P510" s="207"/>
      <c r="Q510" s="207"/>
      <c r="R510" s="207"/>
      <c r="S510" s="207"/>
      <c r="T510" s="20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02" t="s">
        <v>157</v>
      </c>
      <c r="AU510" s="202" t="s">
        <v>153</v>
      </c>
      <c r="AV510" s="15" t="s">
        <v>152</v>
      </c>
      <c r="AW510" s="15" t="s">
        <v>33</v>
      </c>
      <c r="AX510" s="15" t="s">
        <v>79</v>
      </c>
      <c r="AY510" s="202" t="s">
        <v>144</v>
      </c>
    </row>
    <row r="511" s="2" customFormat="1" ht="21.75" customHeight="1">
      <c r="A511" s="39"/>
      <c r="B511" s="165"/>
      <c r="C511" s="209" t="s">
        <v>448</v>
      </c>
      <c r="D511" s="209" t="s">
        <v>230</v>
      </c>
      <c r="E511" s="210" t="s">
        <v>449</v>
      </c>
      <c r="F511" s="211" t="s">
        <v>450</v>
      </c>
      <c r="G511" s="212" t="s">
        <v>199</v>
      </c>
      <c r="H511" s="213">
        <v>263.23000000000002</v>
      </c>
      <c r="I511" s="214"/>
      <c r="J511" s="215">
        <f>ROUND(I511*H511,2)</f>
        <v>0</v>
      </c>
      <c r="K511" s="211" t="s">
        <v>151</v>
      </c>
      <c r="L511" s="216"/>
      <c r="M511" s="217" t="s">
        <v>3</v>
      </c>
      <c r="N511" s="218" t="s">
        <v>43</v>
      </c>
      <c r="O511" s="73"/>
      <c r="P511" s="175">
        <f>O511*H511</f>
        <v>0</v>
      </c>
      <c r="Q511" s="175">
        <v>0.00012</v>
      </c>
      <c r="R511" s="175">
        <f>Q511*H511</f>
        <v>0.0315876</v>
      </c>
      <c r="S511" s="175">
        <v>0</v>
      </c>
      <c r="T511" s="17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177" t="s">
        <v>219</v>
      </c>
      <c r="AT511" s="177" t="s">
        <v>230</v>
      </c>
      <c r="AU511" s="177" t="s">
        <v>153</v>
      </c>
      <c r="AY511" s="20" t="s">
        <v>144</v>
      </c>
      <c r="BE511" s="178">
        <f>IF(N511="základní",J511,0)</f>
        <v>0</v>
      </c>
      <c r="BF511" s="178">
        <f>IF(N511="snížená",J511,0)</f>
        <v>0</v>
      </c>
      <c r="BG511" s="178">
        <f>IF(N511="zákl. přenesená",J511,0)</f>
        <v>0</v>
      </c>
      <c r="BH511" s="178">
        <f>IF(N511="sníž. přenesená",J511,0)</f>
        <v>0</v>
      </c>
      <c r="BI511" s="178">
        <f>IF(N511="nulová",J511,0)</f>
        <v>0</v>
      </c>
      <c r="BJ511" s="20" t="s">
        <v>153</v>
      </c>
      <c r="BK511" s="178">
        <f>ROUND(I511*H511,2)</f>
        <v>0</v>
      </c>
      <c r="BL511" s="20" t="s">
        <v>152</v>
      </c>
      <c r="BM511" s="177" t="s">
        <v>451</v>
      </c>
    </row>
    <row r="512" s="14" customFormat="1">
      <c r="A512" s="14"/>
      <c r="B512" s="192"/>
      <c r="C512" s="14"/>
      <c r="D512" s="185" t="s">
        <v>157</v>
      </c>
      <c r="E512" s="193" t="s">
        <v>3</v>
      </c>
      <c r="F512" s="194" t="s">
        <v>452</v>
      </c>
      <c r="G512" s="14"/>
      <c r="H512" s="195">
        <v>263.23000000000002</v>
      </c>
      <c r="I512" s="196"/>
      <c r="J512" s="14"/>
      <c r="K512" s="14"/>
      <c r="L512" s="192"/>
      <c r="M512" s="197"/>
      <c r="N512" s="198"/>
      <c r="O512" s="198"/>
      <c r="P512" s="198"/>
      <c r="Q512" s="198"/>
      <c r="R512" s="198"/>
      <c r="S512" s="198"/>
      <c r="T512" s="19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3" t="s">
        <v>157</v>
      </c>
      <c r="AU512" s="193" t="s">
        <v>153</v>
      </c>
      <c r="AV512" s="14" t="s">
        <v>153</v>
      </c>
      <c r="AW512" s="14" t="s">
        <v>33</v>
      </c>
      <c r="AX512" s="14" t="s">
        <v>79</v>
      </c>
      <c r="AY512" s="193" t="s">
        <v>144</v>
      </c>
    </row>
    <row r="513" s="2" customFormat="1" ht="16.5" customHeight="1">
      <c r="A513" s="39"/>
      <c r="B513" s="165"/>
      <c r="C513" s="209" t="s">
        <v>453</v>
      </c>
      <c r="D513" s="209" t="s">
        <v>230</v>
      </c>
      <c r="E513" s="210" t="s">
        <v>454</v>
      </c>
      <c r="F513" s="211" t="s">
        <v>455</v>
      </c>
      <c r="G513" s="212" t="s">
        <v>199</v>
      </c>
      <c r="H513" s="213">
        <v>17.600000000000001</v>
      </c>
      <c r="I513" s="214"/>
      <c r="J513" s="215">
        <f>ROUND(I513*H513,2)</f>
        <v>0</v>
      </c>
      <c r="K513" s="211" t="s">
        <v>151</v>
      </c>
      <c r="L513" s="216"/>
      <c r="M513" s="217" t="s">
        <v>3</v>
      </c>
      <c r="N513" s="218" t="s">
        <v>43</v>
      </c>
      <c r="O513" s="73"/>
      <c r="P513" s="175">
        <f>O513*H513</f>
        <v>0</v>
      </c>
      <c r="Q513" s="175">
        <v>0.00010000000000000001</v>
      </c>
      <c r="R513" s="175">
        <f>Q513*H513</f>
        <v>0.0017600000000000003</v>
      </c>
      <c r="S513" s="175">
        <v>0</v>
      </c>
      <c r="T513" s="17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177" t="s">
        <v>219</v>
      </c>
      <c r="AT513" s="177" t="s">
        <v>230</v>
      </c>
      <c r="AU513" s="177" t="s">
        <v>153</v>
      </c>
      <c r="AY513" s="20" t="s">
        <v>144</v>
      </c>
      <c r="BE513" s="178">
        <f>IF(N513="základní",J513,0)</f>
        <v>0</v>
      </c>
      <c r="BF513" s="178">
        <f>IF(N513="snížená",J513,0)</f>
        <v>0</v>
      </c>
      <c r="BG513" s="178">
        <f>IF(N513="zákl. přenesená",J513,0)</f>
        <v>0</v>
      </c>
      <c r="BH513" s="178">
        <f>IF(N513="sníž. přenesená",J513,0)</f>
        <v>0</v>
      </c>
      <c r="BI513" s="178">
        <f>IF(N513="nulová",J513,0)</f>
        <v>0</v>
      </c>
      <c r="BJ513" s="20" t="s">
        <v>153</v>
      </c>
      <c r="BK513" s="178">
        <f>ROUND(I513*H513,2)</f>
        <v>0</v>
      </c>
      <c r="BL513" s="20" t="s">
        <v>152</v>
      </c>
      <c r="BM513" s="177" t="s">
        <v>456</v>
      </c>
    </row>
    <row r="514" s="13" customFormat="1">
      <c r="A514" s="13"/>
      <c r="B514" s="184"/>
      <c r="C514" s="13"/>
      <c r="D514" s="185" t="s">
        <v>157</v>
      </c>
      <c r="E514" s="186" t="s">
        <v>3</v>
      </c>
      <c r="F514" s="187" t="s">
        <v>446</v>
      </c>
      <c r="G514" s="13"/>
      <c r="H514" s="186" t="s">
        <v>3</v>
      </c>
      <c r="I514" s="188"/>
      <c r="J514" s="13"/>
      <c r="K514" s="13"/>
      <c r="L514" s="184"/>
      <c r="M514" s="189"/>
      <c r="N514" s="190"/>
      <c r="O514" s="190"/>
      <c r="P514" s="190"/>
      <c r="Q514" s="190"/>
      <c r="R514" s="190"/>
      <c r="S514" s="190"/>
      <c r="T514" s="19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6" t="s">
        <v>157</v>
      </c>
      <c r="AU514" s="186" t="s">
        <v>153</v>
      </c>
      <c r="AV514" s="13" t="s">
        <v>79</v>
      </c>
      <c r="AW514" s="13" t="s">
        <v>33</v>
      </c>
      <c r="AX514" s="13" t="s">
        <v>71</v>
      </c>
      <c r="AY514" s="186" t="s">
        <v>144</v>
      </c>
    </row>
    <row r="515" s="14" customFormat="1">
      <c r="A515" s="14"/>
      <c r="B515" s="192"/>
      <c r="C515" s="14"/>
      <c r="D515" s="185" t="s">
        <v>157</v>
      </c>
      <c r="E515" s="193" t="s">
        <v>3</v>
      </c>
      <c r="F515" s="194" t="s">
        <v>447</v>
      </c>
      <c r="G515" s="14"/>
      <c r="H515" s="195">
        <v>16</v>
      </c>
      <c r="I515" s="196"/>
      <c r="J515" s="14"/>
      <c r="K515" s="14"/>
      <c r="L515" s="192"/>
      <c r="M515" s="197"/>
      <c r="N515" s="198"/>
      <c r="O515" s="198"/>
      <c r="P515" s="198"/>
      <c r="Q515" s="198"/>
      <c r="R515" s="198"/>
      <c r="S515" s="198"/>
      <c r="T515" s="19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3" t="s">
        <v>157</v>
      </c>
      <c r="AU515" s="193" t="s">
        <v>153</v>
      </c>
      <c r="AV515" s="14" t="s">
        <v>153</v>
      </c>
      <c r="AW515" s="14" t="s">
        <v>33</v>
      </c>
      <c r="AX515" s="14" t="s">
        <v>79</v>
      </c>
      <c r="AY515" s="193" t="s">
        <v>144</v>
      </c>
    </row>
    <row r="516" s="14" customFormat="1">
      <c r="A516" s="14"/>
      <c r="B516" s="192"/>
      <c r="C516" s="14"/>
      <c r="D516" s="185" t="s">
        <v>157</v>
      </c>
      <c r="E516" s="14"/>
      <c r="F516" s="194" t="s">
        <v>457</v>
      </c>
      <c r="G516" s="14"/>
      <c r="H516" s="195">
        <v>17.600000000000001</v>
      </c>
      <c r="I516" s="196"/>
      <c r="J516" s="14"/>
      <c r="K516" s="14"/>
      <c r="L516" s="192"/>
      <c r="M516" s="197"/>
      <c r="N516" s="198"/>
      <c r="O516" s="198"/>
      <c r="P516" s="198"/>
      <c r="Q516" s="198"/>
      <c r="R516" s="198"/>
      <c r="S516" s="198"/>
      <c r="T516" s="19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193" t="s">
        <v>157</v>
      </c>
      <c r="AU516" s="193" t="s">
        <v>153</v>
      </c>
      <c r="AV516" s="14" t="s">
        <v>153</v>
      </c>
      <c r="AW516" s="14" t="s">
        <v>4</v>
      </c>
      <c r="AX516" s="14" t="s">
        <v>79</v>
      </c>
      <c r="AY516" s="193" t="s">
        <v>144</v>
      </c>
    </row>
    <row r="517" s="2" customFormat="1" ht="24.15" customHeight="1">
      <c r="A517" s="39"/>
      <c r="B517" s="165"/>
      <c r="C517" s="166" t="s">
        <v>441</v>
      </c>
      <c r="D517" s="166" t="s">
        <v>147</v>
      </c>
      <c r="E517" s="167" t="s">
        <v>458</v>
      </c>
      <c r="F517" s="168" t="s">
        <v>459</v>
      </c>
      <c r="G517" s="169" t="s">
        <v>163</v>
      </c>
      <c r="H517" s="170">
        <v>9.4499999999999993</v>
      </c>
      <c r="I517" s="171"/>
      <c r="J517" s="172">
        <f>ROUND(I517*H517,2)</f>
        <v>0</v>
      </c>
      <c r="K517" s="168" t="s">
        <v>151</v>
      </c>
      <c r="L517" s="40"/>
      <c r="M517" s="173" t="s">
        <v>3</v>
      </c>
      <c r="N517" s="174" t="s">
        <v>43</v>
      </c>
      <c r="O517" s="73"/>
      <c r="P517" s="175">
        <f>O517*H517</f>
        <v>0</v>
      </c>
      <c r="Q517" s="175">
        <v>0.021000000000000001</v>
      </c>
      <c r="R517" s="175">
        <f>Q517*H517</f>
        <v>0.19844999999999999</v>
      </c>
      <c r="S517" s="175">
        <v>0</v>
      </c>
      <c r="T517" s="17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177" t="s">
        <v>152</v>
      </c>
      <c r="AT517" s="177" t="s">
        <v>147</v>
      </c>
      <c r="AU517" s="177" t="s">
        <v>153</v>
      </c>
      <c r="AY517" s="20" t="s">
        <v>144</v>
      </c>
      <c r="BE517" s="178">
        <f>IF(N517="základní",J517,0)</f>
        <v>0</v>
      </c>
      <c r="BF517" s="178">
        <f>IF(N517="snížená",J517,0)</f>
        <v>0</v>
      </c>
      <c r="BG517" s="178">
        <f>IF(N517="zákl. přenesená",J517,0)</f>
        <v>0</v>
      </c>
      <c r="BH517" s="178">
        <f>IF(N517="sníž. přenesená",J517,0)</f>
        <v>0</v>
      </c>
      <c r="BI517" s="178">
        <f>IF(N517="nulová",J517,0)</f>
        <v>0</v>
      </c>
      <c r="BJ517" s="20" t="s">
        <v>153</v>
      </c>
      <c r="BK517" s="178">
        <f>ROUND(I517*H517,2)</f>
        <v>0</v>
      </c>
      <c r="BL517" s="20" t="s">
        <v>152</v>
      </c>
      <c r="BM517" s="177" t="s">
        <v>460</v>
      </c>
    </row>
    <row r="518" s="2" customFormat="1">
      <c r="A518" s="39"/>
      <c r="B518" s="40"/>
      <c r="C518" s="39"/>
      <c r="D518" s="179" t="s">
        <v>155</v>
      </c>
      <c r="E518" s="39"/>
      <c r="F518" s="180" t="s">
        <v>461</v>
      </c>
      <c r="G518" s="39"/>
      <c r="H518" s="39"/>
      <c r="I518" s="181"/>
      <c r="J518" s="39"/>
      <c r="K518" s="39"/>
      <c r="L518" s="40"/>
      <c r="M518" s="182"/>
      <c r="N518" s="183"/>
      <c r="O518" s="73"/>
      <c r="P518" s="73"/>
      <c r="Q518" s="73"/>
      <c r="R518" s="73"/>
      <c r="S518" s="73"/>
      <c r="T518" s="74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20" t="s">
        <v>155</v>
      </c>
      <c r="AU518" s="20" t="s">
        <v>153</v>
      </c>
    </row>
    <row r="519" s="13" customFormat="1">
      <c r="A519" s="13"/>
      <c r="B519" s="184"/>
      <c r="C519" s="13"/>
      <c r="D519" s="185" t="s">
        <v>157</v>
      </c>
      <c r="E519" s="186" t="s">
        <v>3</v>
      </c>
      <c r="F519" s="187" t="s">
        <v>254</v>
      </c>
      <c r="G519" s="13"/>
      <c r="H519" s="186" t="s">
        <v>3</v>
      </c>
      <c r="I519" s="188"/>
      <c r="J519" s="13"/>
      <c r="K519" s="13"/>
      <c r="L519" s="184"/>
      <c r="M519" s="189"/>
      <c r="N519" s="190"/>
      <c r="O519" s="190"/>
      <c r="P519" s="190"/>
      <c r="Q519" s="190"/>
      <c r="R519" s="190"/>
      <c r="S519" s="190"/>
      <c r="T519" s="19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6" t="s">
        <v>157</v>
      </c>
      <c r="AU519" s="186" t="s">
        <v>153</v>
      </c>
      <c r="AV519" s="13" t="s">
        <v>79</v>
      </c>
      <c r="AW519" s="13" t="s">
        <v>33</v>
      </c>
      <c r="AX519" s="13" t="s">
        <v>71</v>
      </c>
      <c r="AY519" s="186" t="s">
        <v>144</v>
      </c>
    </row>
    <row r="520" s="14" customFormat="1">
      <c r="A520" s="14"/>
      <c r="B520" s="192"/>
      <c r="C520" s="14"/>
      <c r="D520" s="185" t="s">
        <v>157</v>
      </c>
      <c r="E520" s="193" t="s">
        <v>3</v>
      </c>
      <c r="F520" s="194" t="s">
        <v>255</v>
      </c>
      <c r="G520" s="14"/>
      <c r="H520" s="195">
        <v>9.4499999999999993</v>
      </c>
      <c r="I520" s="196"/>
      <c r="J520" s="14"/>
      <c r="K520" s="14"/>
      <c r="L520" s="192"/>
      <c r="M520" s="197"/>
      <c r="N520" s="198"/>
      <c r="O520" s="198"/>
      <c r="P520" s="198"/>
      <c r="Q520" s="198"/>
      <c r="R520" s="198"/>
      <c r="S520" s="198"/>
      <c r="T520" s="19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3" t="s">
        <v>157</v>
      </c>
      <c r="AU520" s="193" t="s">
        <v>153</v>
      </c>
      <c r="AV520" s="14" t="s">
        <v>153</v>
      </c>
      <c r="AW520" s="14" t="s">
        <v>33</v>
      </c>
      <c r="AX520" s="14" t="s">
        <v>79</v>
      </c>
      <c r="AY520" s="193" t="s">
        <v>144</v>
      </c>
    </row>
    <row r="521" s="2" customFormat="1" ht="37.8" customHeight="1">
      <c r="A521" s="39"/>
      <c r="B521" s="165"/>
      <c r="C521" s="166" t="s">
        <v>462</v>
      </c>
      <c r="D521" s="166" t="s">
        <v>147</v>
      </c>
      <c r="E521" s="167" t="s">
        <v>463</v>
      </c>
      <c r="F521" s="168" t="s">
        <v>464</v>
      </c>
      <c r="G521" s="169" t="s">
        <v>163</v>
      </c>
      <c r="H521" s="170">
        <v>233.5</v>
      </c>
      <c r="I521" s="171"/>
      <c r="J521" s="172">
        <f>ROUND(I521*H521,2)</f>
        <v>0</v>
      </c>
      <c r="K521" s="168" t="s">
        <v>151</v>
      </c>
      <c r="L521" s="40"/>
      <c r="M521" s="173" t="s">
        <v>3</v>
      </c>
      <c r="N521" s="174" t="s">
        <v>43</v>
      </c>
      <c r="O521" s="73"/>
      <c r="P521" s="175">
        <f>O521*H521</f>
        <v>0</v>
      </c>
      <c r="Q521" s="175">
        <v>0.013610000000000001</v>
      </c>
      <c r="R521" s="175">
        <f>Q521*H521</f>
        <v>3.1779350000000002</v>
      </c>
      <c r="S521" s="175">
        <v>0</v>
      </c>
      <c r="T521" s="17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177" t="s">
        <v>152</v>
      </c>
      <c r="AT521" s="177" t="s">
        <v>147</v>
      </c>
      <c r="AU521" s="177" t="s">
        <v>153</v>
      </c>
      <c r="AY521" s="20" t="s">
        <v>144</v>
      </c>
      <c r="BE521" s="178">
        <f>IF(N521="základní",J521,0)</f>
        <v>0</v>
      </c>
      <c r="BF521" s="178">
        <f>IF(N521="snížená",J521,0)</f>
        <v>0</v>
      </c>
      <c r="BG521" s="178">
        <f>IF(N521="zákl. přenesená",J521,0)</f>
        <v>0</v>
      </c>
      <c r="BH521" s="178">
        <f>IF(N521="sníž. přenesená",J521,0)</f>
        <v>0</v>
      </c>
      <c r="BI521" s="178">
        <f>IF(N521="nulová",J521,0)</f>
        <v>0</v>
      </c>
      <c r="BJ521" s="20" t="s">
        <v>153</v>
      </c>
      <c r="BK521" s="178">
        <f>ROUND(I521*H521,2)</f>
        <v>0</v>
      </c>
      <c r="BL521" s="20" t="s">
        <v>152</v>
      </c>
      <c r="BM521" s="177" t="s">
        <v>465</v>
      </c>
    </row>
    <row r="522" s="2" customFormat="1">
      <c r="A522" s="39"/>
      <c r="B522" s="40"/>
      <c r="C522" s="39"/>
      <c r="D522" s="179" t="s">
        <v>155</v>
      </c>
      <c r="E522" s="39"/>
      <c r="F522" s="180" t="s">
        <v>466</v>
      </c>
      <c r="G522" s="39"/>
      <c r="H522" s="39"/>
      <c r="I522" s="181"/>
      <c r="J522" s="39"/>
      <c r="K522" s="39"/>
      <c r="L522" s="40"/>
      <c r="M522" s="182"/>
      <c r="N522" s="183"/>
      <c r="O522" s="73"/>
      <c r="P522" s="73"/>
      <c r="Q522" s="73"/>
      <c r="R522" s="73"/>
      <c r="S522" s="73"/>
      <c r="T522" s="74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20" t="s">
        <v>155</v>
      </c>
      <c r="AU522" s="20" t="s">
        <v>153</v>
      </c>
    </row>
    <row r="523" s="13" customFormat="1">
      <c r="A523" s="13"/>
      <c r="B523" s="184"/>
      <c r="C523" s="13"/>
      <c r="D523" s="185" t="s">
        <v>157</v>
      </c>
      <c r="E523" s="186" t="s">
        <v>3</v>
      </c>
      <c r="F523" s="187" t="s">
        <v>167</v>
      </c>
      <c r="G523" s="13"/>
      <c r="H523" s="186" t="s">
        <v>3</v>
      </c>
      <c r="I523" s="188"/>
      <c r="J523" s="13"/>
      <c r="K523" s="13"/>
      <c r="L523" s="184"/>
      <c r="M523" s="189"/>
      <c r="N523" s="190"/>
      <c r="O523" s="190"/>
      <c r="P523" s="190"/>
      <c r="Q523" s="190"/>
      <c r="R523" s="190"/>
      <c r="S523" s="190"/>
      <c r="T523" s="19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6" t="s">
        <v>157</v>
      </c>
      <c r="AU523" s="186" t="s">
        <v>153</v>
      </c>
      <c r="AV523" s="13" t="s">
        <v>79</v>
      </c>
      <c r="AW523" s="13" t="s">
        <v>33</v>
      </c>
      <c r="AX523" s="13" t="s">
        <v>71</v>
      </c>
      <c r="AY523" s="186" t="s">
        <v>144</v>
      </c>
    </row>
    <row r="524" s="14" customFormat="1">
      <c r="A524" s="14"/>
      <c r="B524" s="192"/>
      <c r="C524" s="14"/>
      <c r="D524" s="185" t="s">
        <v>157</v>
      </c>
      <c r="E524" s="193" t="s">
        <v>3</v>
      </c>
      <c r="F524" s="194" t="s">
        <v>168</v>
      </c>
      <c r="G524" s="14"/>
      <c r="H524" s="195">
        <v>149.80000000000001</v>
      </c>
      <c r="I524" s="196"/>
      <c r="J524" s="14"/>
      <c r="K524" s="14"/>
      <c r="L524" s="192"/>
      <c r="M524" s="197"/>
      <c r="N524" s="198"/>
      <c r="O524" s="198"/>
      <c r="P524" s="198"/>
      <c r="Q524" s="198"/>
      <c r="R524" s="198"/>
      <c r="S524" s="198"/>
      <c r="T524" s="19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3" t="s">
        <v>157</v>
      </c>
      <c r="AU524" s="193" t="s">
        <v>153</v>
      </c>
      <c r="AV524" s="14" t="s">
        <v>153</v>
      </c>
      <c r="AW524" s="14" t="s">
        <v>33</v>
      </c>
      <c r="AX524" s="14" t="s">
        <v>71</v>
      </c>
      <c r="AY524" s="193" t="s">
        <v>144</v>
      </c>
    </row>
    <row r="525" s="13" customFormat="1">
      <c r="A525" s="13"/>
      <c r="B525" s="184"/>
      <c r="C525" s="13"/>
      <c r="D525" s="185" t="s">
        <v>157</v>
      </c>
      <c r="E525" s="186" t="s">
        <v>3</v>
      </c>
      <c r="F525" s="187" t="s">
        <v>169</v>
      </c>
      <c r="G525" s="13"/>
      <c r="H525" s="186" t="s">
        <v>3</v>
      </c>
      <c r="I525" s="188"/>
      <c r="J525" s="13"/>
      <c r="K525" s="13"/>
      <c r="L525" s="184"/>
      <c r="M525" s="189"/>
      <c r="N525" s="190"/>
      <c r="O525" s="190"/>
      <c r="P525" s="190"/>
      <c r="Q525" s="190"/>
      <c r="R525" s="190"/>
      <c r="S525" s="190"/>
      <c r="T525" s="19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86" t="s">
        <v>157</v>
      </c>
      <c r="AU525" s="186" t="s">
        <v>153</v>
      </c>
      <c r="AV525" s="13" t="s">
        <v>79</v>
      </c>
      <c r="AW525" s="13" t="s">
        <v>33</v>
      </c>
      <c r="AX525" s="13" t="s">
        <v>71</v>
      </c>
      <c r="AY525" s="186" t="s">
        <v>144</v>
      </c>
    </row>
    <row r="526" s="14" customFormat="1">
      <c r="A526" s="14"/>
      <c r="B526" s="192"/>
      <c r="C526" s="14"/>
      <c r="D526" s="185" t="s">
        <v>157</v>
      </c>
      <c r="E526" s="193" t="s">
        <v>3</v>
      </c>
      <c r="F526" s="194" t="s">
        <v>170</v>
      </c>
      <c r="G526" s="14"/>
      <c r="H526" s="195">
        <v>136.5</v>
      </c>
      <c r="I526" s="196"/>
      <c r="J526" s="14"/>
      <c r="K526" s="14"/>
      <c r="L526" s="192"/>
      <c r="M526" s="197"/>
      <c r="N526" s="198"/>
      <c r="O526" s="198"/>
      <c r="P526" s="198"/>
      <c r="Q526" s="198"/>
      <c r="R526" s="198"/>
      <c r="S526" s="198"/>
      <c r="T526" s="19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3" t="s">
        <v>157</v>
      </c>
      <c r="AU526" s="193" t="s">
        <v>153</v>
      </c>
      <c r="AV526" s="14" t="s">
        <v>153</v>
      </c>
      <c r="AW526" s="14" t="s">
        <v>33</v>
      </c>
      <c r="AX526" s="14" t="s">
        <v>71</v>
      </c>
      <c r="AY526" s="193" t="s">
        <v>144</v>
      </c>
    </row>
    <row r="527" s="13" customFormat="1">
      <c r="A527" s="13"/>
      <c r="B527" s="184"/>
      <c r="C527" s="13"/>
      <c r="D527" s="185" t="s">
        <v>157</v>
      </c>
      <c r="E527" s="186" t="s">
        <v>3</v>
      </c>
      <c r="F527" s="187" t="s">
        <v>171</v>
      </c>
      <c r="G527" s="13"/>
      <c r="H527" s="186" t="s">
        <v>3</v>
      </c>
      <c r="I527" s="188"/>
      <c r="J527" s="13"/>
      <c r="K527" s="13"/>
      <c r="L527" s="184"/>
      <c r="M527" s="189"/>
      <c r="N527" s="190"/>
      <c r="O527" s="190"/>
      <c r="P527" s="190"/>
      <c r="Q527" s="190"/>
      <c r="R527" s="190"/>
      <c r="S527" s="190"/>
      <c r="T527" s="19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6" t="s">
        <v>157</v>
      </c>
      <c r="AU527" s="186" t="s">
        <v>153</v>
      </c>
      <c r="AV527" s="13" t="s">
        <v>79</v>
      </c>
      <c r="AW527" s="13" t="s">
        <v>33</v>
      </c>
      <c r="AX527" s="13" t="s">
        <v>71</v>
      </c>
      <c r="AY527" s="186" t="s">
        <v>144</v>
      </c>
    </row>
    <row r="528" s="14" customFormat="1">
      <c r="A528" s="14"/>
      <c r="B528" s="192"/>
      <c r="C528" s="14"/>
      <c r="D528" s="185" t="s">
        <v>157</v>
      </c>
      <c r="E528" s="193" t="s">
        <v>3</v>
      </c>
      <c r="F528" s="194" t="s">
        <v>172</v>
      </c>
      <c r="G528" s="14"/>
      <c r="H528" s="195">
        <v>-45</v>
      </c>
      <c r="I528" s="196"/>
      <c r="J528" s="14"/>
      <c r="K528" s="14"/>
      <c r="L528" s="192"/>
      <c r="M528" s="197"/>
      <c r="N528" s="198"/>
      <c r="O528" s="198"/>
      <c r="P528" s="198"/>
      <c r="Q528" s="198"/>
      <c r="R528" s="198"/>
      <c r="S528" s="198"/>
      <c r="T528" s="19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3" t="s">
        <v>157</v>
      </c>
      <c r="AU528" s="193" t="s">
        <v>153</v>
      </c>
      <c r="AV528" s="14" t="s">
        <v>153</v>
      </c>
      <c r="AW528" s="14" t="s">
        <v>33</v>
      </c>
      <c r="AX528" s="14" t="s">
        <v>71</v>
      </c>
      <c r="AY528" s="193" t="s">
        <v>144</v>
      </c>
    </row>
    <row r="529" s="14" customFormat="1">
      <c r="A529" s="14"/>
      <c r="B529" s="192"/>
      <c r="C529" s="14"/>
      <c r="D529" s="185" t="s">
        <v>157</v>
      </c>
      <c r="E529" s="193" t="s">
        <v>3</v>
      </c>
      <c r="F529" s="194" t="s">
        <v>173</v>
      </c>
      <c r="G529" s="14"/>
      <c r="H529" s="195">
        <v>-5.4000000000000004</v>
      </c>
      <c r="I529" s="196"/>
      <c r="J529" s="14"/>
      <c r="K529" s="14"/>
      <c r="L529" s="192"/>
      <c r="M529" s="197"/>
      <c r="N529" s="198"/>
      <c r="O529" s="198"/>
      <c r="P529" s="198"/>
      <c r="Q529" s="198"/>
      <c r="R529" s="198"/>
      <c r="S529" s="198"/>
      <c r="T529" s="19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93" t="s">
        <v>157</v>
      </c>
      <c r="AU529" s="193" t="s">
        <v>153</v>
      </c>
      <c r="AV529" s="14" t="s">
        <v>153</v>
      </c>
      <c r="AW529" s="14" t="s">
        <v>33</v>
      </c>
      <c r="AX529" s="14" t="s">
        <v>71</v>
      </c>
      <c r="AY529" s="193" t="s">
        <v>144</v>
      </c>
    </row>
    <row r="530" s="14" customFormat="1">
      <c r="A530" s="14"/>
      <c r="B530" s="192"/>
      <c r="C530" s="14"/>
      <c r="D530" s="185" t="s">
        <v>157</v>
      </c>
      <c r="E530" s="193" t="s">
        <v>3</v>
      </c>
      <c r="F530" s="194" t="s">
        <v>174</v>
      </c>
      <c r="G530" s="14"/>
      <c r="H530" s="195">
        <v>-1.76</v>
      </c>
      <c r="I530" s="196"/>
      <c r="J530" s="14"/>
      <c r="K530" s="14"/>
      <c r="L530" s="192"/>
      <c r="M530" s="197"/>
      <c r="N530" s="198"/>
      <c r="O530" s="198"/>
      <c r="P530" s="198"/>
      <c r="Q530" s="198"/>
      <c r="R530" s="198"/>
      <c r="S530" s="198"/>
      <c r="T530" s="19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3" t="s">
        <v>157</v>
      </c>
      <c r="AU530" s="193" t="s">
        <v>153</v>
      </c>
      <c r="AV530" s="14" t="s">
        <v>153</v>
      </c>
      <c r="AW530" s="14" t="s">
        <v>33</v>
      </c>
      <c r="AX530" s="14" t="s">
        <v>71</v>
      </c>
      <c r="AY530" s="193" t="s">
        <v>144</v>
      </c>
    </row>
    <row r="531" s="14" customFormat="1">
      <c r="A531" s="14"/>
      <c r="B531" s="192"/>
      <c r="C531" s="14"/>
      <c r="D531" s="185" t="s">
        <v>157</v>
      </c>
      <c r="E531" s="193" t="s">
        <v>3</v>
      </c>
      <c r="F531" s="194" t="s">
        <v>175</v>
      </c>
      <c r="G531" s="14"/>
      <c r="H531" s="195">
        <v>-0.64000000000000001</v>
      </c>
      <c r="I531" s="196"/>
      <c r="J531" s="14"/>
      <c r="K531" s="14"/>
      <c r="L531" s="192"/>
      <c r="M531" s="197"/>
      <c r="N531" s="198"/>
      <c r="O531" s="198"/>
      <c r="P531" s="198"/>
      <c r="Q531" s="198"/>
      <c r="R531" s="198"/>
      <c r="S531" s="198"/>
      <c r="T531" s="19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193" t="s">
        <v>157</v>
      </c>
      <c r="AU531" s="193" t="s">
        <v>153</v>
      </c>
      <c r="AV531" s="14" t="s">
        <v>153</v>
      </c>
      <c r="AW531" s="14" t="s">
        <v>33</v>
      </c>
      <c r="AX531" s="14" t="s">
        <v>71</v>
      </c>
      <c r="AY531" s="193" t="s">
        <v>144</v>
      </c>
    </row>
    <row r="532" s="15" customFormat="1">
      <c r="A532" s="15"/>
      <c r="B532" s="201"/>
      <c r="C532" s="15"/>
      <c r="D532" s="185" t="s">
        <v>157</v>
      </c>
      <c r="E532" s="202" t="s">
        <v>3</v>
      </c>
      <c r="F532" s="203" t="s">
        <v>181</v>
      </c>
      <c r="G532" s="15"/>
      <c r="H532" s="204">
        <v>233.50000000000003</v>
      </c>
      <c r="I532" s="205"/>
      <c r="J532" s="15"/>
      <c r="K532" s="15"/>
      <c r="L532" s="201"/>
      <c r="M532" s="206"/>
      <c r="N532" s="207"/>
      <c r="O532" s="207"/>
      <c r="P532" s="207"/>
      <c r="Q532" s="207"/>
      <c r="R532" s="207"/>
      <c r="S532" s="207"/>
      <c r="T532" s="20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02" t="s">
        <v>157</v>
      </c>
      <c r="AU532" s="202" t="s">
        <v>153</v>
      </c>
      <c r="AV532" s="15" t="s">
        <v>152</v>
      </c>
      <c r="AW532" s="15" t="s">
        <v>33</v>
      </c>
      <c r="AX532" s="15" t="s">
        <v>79</v>
      </c>
      <c r="AY532" s="202" t="s">
        <v>144</v>
      </c>
    </row>
    <row r="533" s="2" customFormat="1" ht="37.8" customHeight="1">
      <c r="A533" s="39"/>
      <c r="B533" s="165"/>
      <c r="C533" s="166" t="s">
        <v>467</v>
      </c>
      <c r="D533" s="166" t="s">
        <v>147</v>
      </c>
      <c r="E533" s="167" t="s">
        <v>468</v>
      </c>
      <c r="F533" s="168" t="s">
        <v>469</v>
      </c>
      <c r="G533" s="169" t="s">
        <v>163</v>
      </c>
      <c r="H533" s="170">
        <v>69.25</v>
      </c>
      <c r="I533" s="171"/>
      <c r="J533" s="172">
        <f>ROUND(I533*H533,2)</f>
        <v>0</v>
      </c>
      <c r="K533" s="168" t="s">
        <v>151</v>
      </c>
      <c r="L533" s="40"/>
      <c r="M533" s="173" t="s">
        <v>3</v>
      </c>
      <c r="N533" s="174" t="s">
        <v>43</v>
      </c>
      <c r="O533" s="73"/>
      <c r="P533" s="175">
        <f>O533*H533</f>
        <v>0</v>
      </c>
      <c r="Q533" s="175">
        <v>0.0057000000000000002</v>
      </c>
      <c r="R533" s="175">
        <f>Q533*H533</f>
        <v>0.39472499999999999</v>
      </c>
      <c r="S533" s="175">
        <v>0</v>
      </c>
      <c r="T533" s="17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177" t="s">
        <v>152</v>
      </c>
      <c r="AT533" s="177" t="s">
        <v>147</v>
      </c>
      <c r="AU533" s="177" t="s">
        <v>153</v>
      </c>
      <c r="AY533" s="20" t="s">
        <v>144</v>
      </c>
      <c r="BE533" s="178">
        <f>IF(N533="základní",J533,0)</f>
        <v>0</v>
      </c>
      <c r="BF533" s="178">
        <f>IF(N533="snížená",J533,0)</f>
        <v>0</v>
      </c>
      <c r="BG533" s="178">
        <f>IF(N533="zákl. přenesená",J533,0)</f>
        <v>0</v>
      </c>
      <c r="BH533" s="178">
        <f>IF(N533="sníž. přenesená",J533,0)</f>
        <v>0</v>
      </c>
      <c r="BI533" s="178">
        <f>IF(N533="nulová",J533,0)</f>
        <v>0</v>
      </c>
      <c r="BJ533" s="20" t="s">
        <v>153</v>
      </c>
      <c r="BK533" s="178">
        <f>ROUND(I533*H533,2)</f>
        <v>0</v>
      </c>
      <c r="BL533" s="20" t="s">
        <v>152</v>
      </c>
      <c r="BM533" s="177" t="s">
        <v>470</v>
      </c>
    </row>
    <row r="534" s="2" customFormat="1">
      <c r="A534" s="39"/>
      <c r="B534" s="40"/>
      <c r="C534" s="39"/>
      <c r="D534" s="179" t="s">
        <v>155</v>
      </c>
      <c r="E534" s="39"/>
      <c r="F534" s="180" t="s">
        <v>471</v>
      </c>
      <c r="G534" s="39"/>
      <c r="H534" s="39"/>
      <c r="I534" s="181"/>
      <c r="J534" s="39"/>
      <c r="K534" s="39"/>
      <c r="L534" s="40"/>
      <c r="M534" s="182"/>
      <c r="N534" s="183"/>
      <c r="O534" s="73"/>
      <c r="P534" s="73"/>
      <c r="Q534" s="73"/>
      <c r="R534" s="73"/>
      <c r="S534" s="73"/>
      <c r="T534" s="74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20" t="s">
        <v>155</v>
      </c>
      <c r="AU534" s="20" t="s">
        <v>153</v>
      </c>
    </row>
    <row r="535" s="13" customFormat="1">
      <c r="A535" s="13"/>
      <c r="B535" s="184"/>
      <c r="C535" s="13"/>
      <c r="D535" s="185" t="s">
        <v>157</v>
      </c>
      <c r="E535" s="186" t="s">
        <v>3</v>
      </c>
      <c r="F535" s="187" t="s">
        <v>267</v>
      </c>
      <c r="G535" s="13"/>
      <c r="H535" s="186" t="s">
        <v>3</v>
      </c>
      <c r="I535" s="188"/>
      <c r="J535" s="13"/>
      <c r="K535" s="13"/>
      <c r="L535" s="184"/>
      <c r="M535" s="189"/>
      <c r="N535" s="190"/>
      <c r="O535" s="190"/>
      <c r="P535" s="190"/>
      <c r="Q535" s="190"/>
      <c r="R535" s="190"/>
      <c r="S535" s="190"/>
      <c r="T535" s="19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6" t="s">
        <v>157</v>
      </c>
      <c r="AU535" s="186" t="s">
        <v>153</v>
      </c>
      <c r="AV535" s="13" t="s">
        <v>79</v>
      </c>
      <c r="AW535" s="13" t="s">
        <v>33</v>
      </c>
      <c r="AX535" s="13" t="s">
        <v>71</v>
      </c>
      <c r="AY535" s="186" t="s">
        <v>144</v>
      </c>
    </row>
    <row r="536" s="14" customFormat="1">
      <c r="A536" s="14"/>
      <c r="B536" s="192"/>
      <c r="C536" s="14"/>
      <c r="D536" s="185" t="s">
        <v>157</v>
      </c>
      <c r="E536" s="193" t="s">
        <v>3</v>
      </c>
      <c r="F536" s="194" t="s">
        <v>268</v>
      </c>
      <c r="G536" s="14"/>
      <c r="H536" s="195">
        <v>5.04</v>
      </c>
      <c r="I536" s="196"/>
      <c r="J536" s="14"/>
      <c r="K536" s="14"/>
      <c r="L536" s="192"/>
      <c r="M536" s="197"/>
      <c r="N536" s="198"/>
      <c r="O536" s="198"/>
      <c r="P536" s="198"/>
      <c r="Q536" s="198"/>
      <c r="R536" s="198"/>
      <c r="S536" s="198"/>
      <c r="T536" s="19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3" t="s">
        <v>157</v>
      </c>
      <c r="AU536" s="193" t="s">
        <v>153</v>
      </c>
      <c r="AV536" s="14" t="s">
        <v>153</v>
      </c>
      <c r="AW536" s="14" t="s">
        <v>33</v>
      </c>
      <c r="AX536" s="14" t="s">
        <v>71</v>
      </c>
      <c r="AY536" s="193" t="s">
        <v>144</v>
      </c>
    </row>
    <row r="537" s="14" customFormat="1">
      <c r="A537" s="14"/>
      <c r="B537" s="192"/>
      <c r="C537" s="14"/>
      <c r="D537" s="185" t="s">
        <v>157</v>
      </c>
      <c r="E537" s="193" t="s">
        <v>3</v>
      </c>
      <c r="F537" s="194" t="s">
        <v>269</v>
      </c>
      <c r="G537" s="14"/>
      <c r="H537" s="195">
        <v>4.8600000000000003</v>
      </c>
      <c r="I537" s="196"/>
      <c r="J537" s="14"/>
      <c r="K537" s="14"/>
      <c r="L537" s="192"/>
      <c r="M537" s="197"/>
      <c r="N537" s="198"/>
      <c r="O537" s="198"/>
      <c r="P537" s="198"/>
      <c r="Q537" s="198"/>
      <c r="R537" s="198"/>
      <c r="S537" s="198"/>
      <c r="T537" s="19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93" t="s">
        <v>157</v>
      </c>
      <c r="AU537" s="193" t="s">
        <v>153</v>
      </c>
      <c r="AV537" s="14" t="s">
        <v>153</v>
      </c>
      <c r="AW537" s="14" t="s">
        <v>33</v>
      </c>
      <c r="AX537" s="14" t="s">
        <v>71</v>
      </c>
      <c r="AY537" s="193" t="s">
        <v>144</v>
      </c>
    </row>
    <row r="538" s="13" customFormat="1">
      <c r="A538" s="13"/>
      <c r="B538" s="184"/>
      <c r="C538" s="13"/>
      <c r="D538" s="185" t="s">
        <v>157</v>
      </c>
      <c r="E538" s="186" t="s">
        <v>3</v>
      </c>
      <c r="F538" s="187" t="s">
        <v>256</v>
      </c>
      <c r="G538" s="13"/>
      <c r="H538" s="186" t="s">
        <v>3</v>
      </c>
      <c r="I538" s="188"/>
      <c r="J538" s="13"/>
      <c r="K538" s="13"/>
      <c r="L538" s="184"/>
      <c r="M538" s="189"/>
      <c r="N538" s="190"/>
      <c r="O538" s="190"/>
      <c r="P538" s="190"/>
      <c r="Q538" s="190"/>
      <c r="R538" s="190"/>
      <c r="S538" s="190"/>
      <c r="T538" s="19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6" t="s">
        <v>157</v>
      </c>
      <c r="AU538" s="186" t="s">
        <v>153</v>
      </c>
      <c r="AV538" s="13" t="s">
        <v>79</v>
      </c>
      <c r="AW538" s="13" t="s">
        <v>33</v>
      </c>
      <c r="AX538" s="13" t="s">
        <v>71</v>
      </c>
      <c r="AY538" s="186" t="s">
        <v>144</v>
      </c>
    </row>
    <row r="539" s="13" customFormat="1">
      <c r="A539" s="13"/>
      <c r="B539" s="184"/>
      <c r="C539" s="13"/>
      <c r="D539" s="185" t="s">
        <v>157</v>
      </c>
      <c r="E539" s="186" t="s">
        <v>3</v>
      </c>
      <c r="F539" s="187" t="s">
        <v>167</v>
      </c>
      <c r="G539" s="13"/>
      <c r="H539" s="186" t="s">
        <v>3</v>
      </c>
      <c r="I539" s="188"/>
      <c r="J539" s="13"/>
      <c r="K539" s="13"/>
      <c r="L539" s="184"/>
      <c r="M539" s="189"/>
      <c r="N539" s="190"/>
      <c r="O539" s="190"/>
      <c r="P539" s="190"/>
      <c r="Q539" s="190"/>
      <c r="R539" s="190"/>
      <c r="S539" s="190"/>
      <c r="T539" s="19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86" t="s">
        <v>157</v>
      </c>
      <c r="AU539" s="186" t="s">
        <v>153</v>
      </c>
      <c r="AV539" s="13" t="s">
        <v>79</v>
      </c>
      <c r="AW539" s="13" t="s">
        <v>33</v>
      </c>
      <c r="AX539" s="13" t="s">
        <v>71</v>
      </c>
      <c r="AY539" s="186" t="s">
        <v>144</v>
      </c>
    </row>
    <row r="540" s="14" customFormat="1">
      <c r="A540" s="14"/>
      <c r="B540" s="192"/>
      <c r="C540" s="14"/>
      <c r="D540" s="185" t="s">
        <v>157</v>
      </c>
      <c r="E540" s="193" t="s">
        <v>3</v>
      </c>
      <c r="F540" s="194" t="s">
        <v>257</v>
      </c>
      <c r="G540" s="14"/>
      <c r="H540" s="195">
        <v>21.399999999999999</v>
      </c>
      <c r="I540" s="196"/>
      <c r="J540" s="14"/>
      <c r="K540" s="14"/>
      <c r="L540" s="192"/>
      <c r="M540" s="197"/>
      <c r="N540" s="198"/>
      <c r="O540" s="198"/>
      <c r="P540" s="198"/>
      <c r="Q540" s="198"/>
      <c r="R540" s="198"/>
      <c r="S540" s="198"/>
      <c r="T540" s="19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3" t="s">
        <v>157</v>
      </c>
      <c r="AU540" s="193" t="s">
        <v>153</v>
      </c>
      <c r="AV540" s="14" t="s">
        <v>153</v>
      </c>
      <c r="AW540" s="14" t="s">
        <v>33</v>
      </c>
      <c r="AX540" s="14" t="s">
        <v>71</v>
      </c>
      <c r="AY540" s="193" t="s">
        <v>144</v>
      </c>
    </row>
    <row r="541" s="14" customFormat="1">
      <c r="A541" s="14"/>
      <c r="B541" s="192"/>
      <c r="C541" s="14"/>
      <c r="D541" s="185" t="s">
        <v>157</v>
      </c>
      <c r="E541" s="193" t="s">
        <v>3</v>
      </c>
      <c r="F541" s="194" t="s">
        <v>258</v>
      </c>
      <c r="G541" s="14"/>
      <c r="H541" s="195">
        <v>9</v>
      </c>
      <c r="I541" s="196"/>
      <c r="J541" s="14"/>
      <c r="K541" s="14"/>
      <c r="L541" s="192"/>
      <c r="M541" s="197"/>
      <c r="N541" s="198"/>
      <c r="O541" s="198"/>
      <c r="P541" s="198"/>
      <c r="Q541" s="198"/>
      <c r="R541" s="198"/>
      <c r="S541" s="198"/>
      <c r="T541" s="19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93" t="s">
        <v>157</v>
      </c>
      <c r="AU541" s="193" t="s">
        <v>153</v>
      </c>
      <c r="AV541" s="14" t="s">
        <v>153</v>
      </c>
      <c r="AW541" s="14" t="s">
        <v>33</v>
      </c>
      <c r="AX541" s="14" t="s">
        <v>71</v>
      </c>
      <c r="AY541" s="193" t="s">
        <v>144</v>
      </c>
    </row>
    <row r="542" s="13" customFormat="1">
      <c r="A542" s="13"/>
      <c r="B542" s="184"/>
      <c r="C542" s="13"/>
      <c r="D542" s="185" t="s">
        <v>157</v>
      </c>
      <c r="E542" s="186" t="s">
        <v>3</v>
      </c>
      <c r="F542" s="187" t="s">
        <v>169</v>
      </c>
      <c r="G542" s="13"/>
      <c r="H542" s="186" t="s">
        <v>3</v>
      </c>
      <c r="I542" s="188"/>
      <c r="J542" s="13"/>
      <c r="K542" s="13"/>
      <c r="L542" s="184"/>
      <c r="M542" s="189"/>
      <c r="N542" s="190"/>
      <c r="O542" s="190"/>
      <c r="P542" s="190"/>
      <c r="Q542" s="190"/>
      <c r="R542" s="190"/>
      <c r="S542" s="190"/>
      <c r="T542" s="19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86" t="s">
        <v>157</v>
      </c>
      <c r="AU542" s="186" t="s">
        <v>153</v>
      </c>
      <c r="AV542" s="13" t="s">
        <v>79</v>
      </c>
      <c r="AW542" s="13" t="s">
        <v>33</v>
      </c>
      <c r="AX542" s="13" t="s">
        <v>71</v>
      </c>
      <c r="AY542" s="186" t="s">
        <v>144</v>
      </c>
    </row>
    <row r="543" s="14" customFormat="1">
      <c r="A543" s="14"/>
      <c r="B543" s="192"/>
      <c r="C543" s="14"/>
      <c r="D543" s="185" t="s">
        <v>157</v>
      </c>
      <c r="E543" s="193" t="s">
        <v>3</v>
      </c>
      <c r="F543" s="194" t="s">
        <v>259</v>
      </c>
      <c r="G543" s="14"/>
      <c r="H543" s="195">
        <v>19.5</v>
      </c>
      <c r="I543" s="196"/>
      <c r="J543" s="14"/>
      <c r="K543" s="14"/>
      <c r="L543" s="192"/>
      <c r="M543" s="197"/>
      <c r="N543" s="198"/>
      <c r="O543" s="198"/>
      <c r="P543" s="198"/>
      <c r="Q543" s="198"/>
      <c r="R543" s="198"/>
      <c r="S543" s="198"/>
      <c r="T543" s="19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193" t="s">
        <v>157</v>
      </c>
      <c r="AU543" s="193" t="s">
        <v>153</v>
      </c>
      <c r="AV543" s="14" t="s">
        <v>153</v>
      </c>
      <c r="AW543" s="14" t="s">
        <v>33</v>
      </c>
      <c r="AX543" s="14" t="s">
        <v>71</v>
      </c>
      <c r="AY543" s="193" t="s">
        <v>144</v>
      </c>
    </row>
    <row r="544" s="13" customFormat="1">
      <c r="A544" s="13"/>
      <c r="B544" s="184"/>
      <c r="C544" s="13"/>
      <c r="D544" s="185" t="s">
        <v>157</v>
      </c>
      <c r="E544" s="186" t="s">
        <v>3</v>
      </c>
      <c r="F544" s="187" t="s">
        <v>254</v>
      </c>
      <c r="G544" s="13"/>
      <c r="H544" s="186" t="s">
        <v>3</v>
      </c>
      <c r="I544" s="188"/>
      <c r="J544" s="13"/>
      <c r="K544" s="13"/>
      <c r="L544" s="184"/>
      <c r="M544" s="189"/>
      <c r="N544" s="190"/>
      <c r="O544" s="190"/>
      <c r="P544" s="190"/>
      <c r="Q544" s="190"/>
      <c r="R544" s="190"/>
      <c r="S544" s="190"/>
      <c r="T544" s="19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86" t="s">
        <v>157</v>
      </c>
      <c r="AU544" s="186" t="s">
        <v>153</v>
      </c>
      <c r="AV544" s="13" t="s">
        <v>79</v>
      </c>
      <c r="AW544" s="13" t="s">
        <v>33</v>
      </c>
      <c r="AX544" s="13" t="s">
        <v>71</v>
      </c>
      <c r="AY544" s="186" t="s">
        <v>144</v>
      </c>
    </row>
    <row r="545" s="14" customFormat="1">
      <c r="A545" s="14"/>
      <c r="B545" s="192"/>
      <c r="C545" s="14"/>
      <c r="D545" s="185" t="s">
        <v>157</v>
      </c>
      <c r="E545" s="193" t="s">
        <v>3</v>
      </c>
      <c r="F545" s="194" t="s">
        <v>255</v>
      </c>
      <c r="G545" s="14"/>
      <c r="H545" s="195">
        <v>9.4499999999999993</v>
      </c>
      <c r="I545" s="196"/>
      <c r="J545" s="14"/>
      <c r="K545" s="14"/>
      <c r="L545" s="192"/>
      <c r="M545" s="197"/>
      <c r="N545" s="198"/>
      <c r="O545" s="198"/>
      <c r="P545" s="198"/>
      <c r="Q545" s="198"/>
      <c r="R545" s="198"/>
      <c r="S545" s="198"/>
      <c r="T545" s="19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193" t="s">
        <v>157</v>
      </c>
      <c r="AU545" s="193" t="s">
        <v>153</v>
      </c>
      <c r="AV545" s="14" t="s">
        <v>153</v>
      </c>
      <c r="AW545" s="14" t="s">
        <v>33</v>
      </c>
      <c r="AX545" s="14" t="s">
        <v>71</v>
      </c>
      <c r="AY545" s="193" t="s">
        <v>144</v>
      </c>
    </row>
    <row r="546" s="15" customFormat="1">
      <c r="A546" s="15"/>
      <c r="B546" s="201"/>
      <c r="C546" s="15"/>
      <c r="D546" s="185" t="s">
        <v>157</v>
      </c>
      <c r="E546" s="202" t="s">
        <v>3</v>
      </c>
      <c r="F546" s="203" t="s">
        <v>181</v>
      </c>
      <c r="G546" s="15"/>
      <c r="H546" s="204">
        <v>69.25</v>
      </c>
      <c r="I546" s="205"/>
      <c r="J546" s="15"/>
      <c r="K546" s="15"/>
      <c r="L546" s="201"/>
      <c r="M546" s="206"/>
      <c r="N546" s="207"/>
      <c r="O546" s="207"/>
      <c r="P546" s="207"/>
      <c r="Q546" s="207"/>
      <c r="R546" s="207"/>
      <c r="S546" s="207"/>
      <c r="T546" s="208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02" t="s">
        <v>157</v>
      </c>
      <c r="AU546" s="202" t="s">
        <v>153</v>
      </c>
      <c r="AV546" s="15" t="s">
        <v>152</v>
      </c>
      <c r="AW546" s="15" t="s">
        <v>33</v>
      </c>
      <c r="AX546" s="15" t="s">
        <v>79</v>
      </c>
      <c r="AY546" s="202" t="s">
        <v>144</v>
      </c>
    </row>
    <row r="547" s="2" customFormat="1" ht="37.8" customHeight="1">
      <c r="A547" s="39"/>
      <c r="B547" s="165"/>
      <c r="C547" s="166" t="s">
        <v>472</v>
      </c>
      <c r="D547" s="166" t="s">
        <v>147</v>
      </c>
      <c r="E547" s="167" t="s">
        <v>473</v>
      </c>
      <c r="F547" s="168" t="s">
        <v>474</v>
      </c>
      <c r="G547" s="169" t="s">
        <v>163</v>
      </c>
      <c r="H547" s="170">
        <v>278.01999999999998</v>
      </c>
      <c r="I547" s="171"/>
      <c r="J547" s="172">
        <f>ROUND(I547*H547,2)</f>
        <v>0</v>
      </c>
      <c r="K547" s="168" t="s">
        <v>151</v>
      </c>
      <c r="L547" s="40"/>
      <c r="M547" s="173" t="s">
        <v>3</v>
      </c>
      <c r="N547" s="174" t="s">
        <v>43</v>
      </c>
      <c r="O547" s="73"/>
      <c r="P547" s="175">
        <f>O547*H547</f>
        <v>0</v>
      </c>
      <c r="Q547" s="175">
        <v>0.0033</v>
      </c>
      <c r="R547" s="175">
        <f>Q547*H547</f>
        <v>0.91746599999999989</v>
      </c>
      <c r="S547" s="175">
        <v>0</v>
      </c>
      <c r="T547" s="176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177" t="s">
        <v>152</v>
      </c>
      <c r="AT547" s="177" t="s">
        <v>147</v>
      </c>
      <c r="AU547" s="177" t="s">
        <v>153</v>
      </c>
      <c r="AY547" s="20" t="s">
        <v>144</v>
      </c>
      <c r="BE547" s="178">
        <f>IF(N547="základní",J547,0)</f>
        <v>0</v>
      </c>
      <c r="BF547" s="178">
        <f>IF(N547="snížená",J547,0)</f>
        <v>0</v>
      </c>
      <c r="BG547" s="178">
        <f>IF(N547="zákl. přenesená",J547,0)</f>
        <v>0</v>
      </c>
      <c r="BH547" s="178">
        <f>IF(N547="sníž. přenesená",J547,0)</f>
        <v>0</v>
      </c>
      <c r="BI547" s="178">
        <f>IF(N547="nulová",J547,0)</f>
        <v>0</v>
      </c>
      <c r="BJ547" s="20" t="s">
        <v>153</v>
      </c>
      <c r="BK547" s="178">
        <f>ROUND(I547*H547,2)</f>
        <v>0</v>
      </c>
      <c r="BL547" s="20" t="s">
        <v>152</v>
      </c>
      <c r="BM547" s="177" t="s">
        <v>475</v>
      </c>
    </row>
    <row r="548" s="2" customFormat="1">
      <c r="A548" s="39"/>
      <c r="B548" s="40"/>
      <c r="C548" s="39"/>
      <c r="D548" s="179" t="s">
        <v>155</v>
      </c>
      <c r="E548" s="39"/>
      <c r="F548" s="180" t="s">
        <v>476</v>
      </c>
      <c r="G548" s="39"/>
      <c r="H548" s="39"/>
      <c r="I548" s="181"/>
      <c r="J548" s="39"/>
      <c r="K548" s="39"/>
      <c r="L548" s="40"/>
      <c r="M548" s="182"/>
      <c r="N548" s="183"/>
      <c r="O548" s="73"/>
      <c r="P548" s="73"/>
      <c r="Q548" s="73"/>
      <c r="R548" s="73"/>
      <c r="S548" s="73"/>
      <c r="T548" s="74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20" t="s">
        <v>155</v>
      </c>
      <c r="AU548" s="20" t="s">
        <v>153</v>
      </c>
    </row>
    <row r="549" s="13" customFormat="1">
      <c r="A549" s="13"/>
      <c r="B549" s="184"/>
      <c r="C549" s="13"/>
      <c r="D549" s="185" t="s">
        <v>157</v>
      </c>
      <c r="E549" s="186" t="s">
        <v>3</v>
      </c>
      <c r="F549" s="187" t="s">
        <v>167</v>
      </c>
      <c r="G549" s="13"/>
      <c r="H549" s="186" t="s">
        <v>3</v>
      </c>
      <c r="I549" s="188"/>
      <c r="J549" s="13"/>
      <c r="K549" s="13"/>
      <c r="L549" s="184"/>
      <c r="M549" s="189"/>
      <c r="N549" s="190"/>
      <c r="O549" s="190"/>
      <c r="P549" s="190"/>
      <c r="Q549" s="190"/>
      <c r="R549" s="190"/>
      <c r="S549" s="190"/>
      <c r="T549" s="19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6" t="s">
        <v>157</v>
      </c>
      <c r="AU549" s="186" t="s">
        <v>153</v>
      </c>
      <c r="AV549" s="13" t="s">
        <v>79</v>
      </c>
      <c r="AW549" s="13" t="s">
        <v>33</v>
      </c>
      <c r="AX549" s="13" t="s">
        <v>71</v>
      </c>
      <c r="AY549" s="186" t="s">
        <v>144</v>
      </c>
    </row>
    <row r="550" s="14" customFormat="1">
      <c r="A550" s="14"/>
      <c r="B550" s="192"/>
      <c r="C550" s="14"/>
      <c r="D550" s="185" t="s">
        <v>157</v>
      </c>
      <c r="E550" s="193" t="s">
        <v>3</v>
      </c>
      <c r="F550" s="194" t="s">
        <v>168</v>
      </c>
      <c r="G550" s="14"/>
      <c r="H550" s="195">
        <v>149.80000000000001</v>
      </c>
      <c r="I550" s="196"/>
      <c r="J550" s="14"/>
      <c r="K550" s="14"/>
      <c r="L550" s="192"/>
      <c r="M550" s="197"/>
      <c r="N550" s="198"/>
      <c r="O550" s="198"/>
      <c r="P550" s="198"/>
      <c r="Q550" s="198"/>
      <c r="R550" s="198"/>
      <c r="S550" s="198"/>
      <c r="T550" s="19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3" t="s">
        <v>157</v>
      </c>
      <c r="AU550" s="193" t="s">
        <v>153</v>
      </c>
      <c r="AV550" s="14" t="s">
        <v>153</v>
      </c>
      <c r="AW550" s="14" t="s">
        <v>33</v>
      </c>
      <c r="AX550" s="14" t="s">
        <v>71</v>
      </c>
      <c r="AY550" s="193" t="s">
        <v>144</v>
      </c>
    </row>
    <row r="551" s="13" customFormat="1">
      <c r="A551" s="13"/>
      <c r="B551" s="184"/>
      <c r="C551" s="13"/>
      <c r="D551" s="185" t="s">
        <v>157</v>
      </c>
      <c r="E551" s="186" t="s">
        <v>3</v>
      </c>
      <c r="F551" s="187" t="s">
        <v>169</v>
      </c>
      <c r="G551" s="13"/>
      <c r="H551" s="186" t="s">
        <v>3</v>
      </c>
      <c r="I551" s="188"/>
      <c r="J551" s="13"/>
      <c r="K551" s="13"/>
      <c r="L551" s="184"/>
      <c r="M551" s="189"/>
      <c r="N551" s="190"/>
      <c r="O551" s="190"/>
      <c r="P551" s="190"/>
      <c r="Q551" s="190"/>
      <c r="R551" s="190"/>
      <c r="S551" s="190"/>
      <c r="T551" s="19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6" t="s">
        <v>157</v>
      </c>
      <c r="AU551" s="186" t="s">
        <v>153</v>
      </c>
      <c r="AV551" s="13" t="s">
        <v>79</v>
      </c>
      <c r="AW551" s="13" t="s">
        <v>33</v>
      </c>
      <c r="AX551" s="13" t="s">
        <v>71</v>
      </c>
      <c r="AY551" s="186" t="s">
        <v>144</v>
      </c>
    </row>
    <row r="552" s="14" customFormat="1">
      <c r="A552" s="14"/>
      <c r="B552" s="192"/>
      <c r="C552" s="14"/>
      <c r="D552" s="185" t="s">
        <v>157</v>
      </c>
      <c r="E552" s="193" t="s">
        <v>3</v>
      </c>
      <c r="F552" s="194" t="s">
        <v>170</v>
      </c>
      <c r="G552" s="14"/>
      <c r="H552" s="195">
        <v>136.5</v>
      </c>
      <c r="I552" s="196"/>
      <c r="J552" s="14"/>
      <c r="K552" s="14"/>
      <c r="L552" s="192"/>
      <c r="M552" s="197"/>
      <c r="N552" s="198"/>
      <c r="O552" s="198"/>
      <c r="P552" s="198"/>
      <c r="Q552" s="198"/>
      <c r="R552" s="198"/>
      <c r="S552" s="198"/>
      <c r="T552" s="19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93" t="s">
        <v>157</v>
      </c>
      <c r="AU552" s="193" t="s">
        <v>153</v>
      </c>
      <c r="AV552" s="14" t="s">
        <v>153</v>
      </c>
      <c r="AW552" s="14" t="s">
        <v>33</v>
      </c>
      <c r="AX552" s="14" t="s">
        <v>71</v>
      </c>
      <c r="AY552" s="193" t="s">
        <v>144</v>
      </c>
    </row>
    <row r="553" s="13" customFormat="1">
      <c r="A553" s="13"/>
      <c r="B553" s="184"/>
      <c r="C553" s="13"/>
      <c r="D553" s="185" t="s">
        <v>157</v>
      </c>
      <c r="E553" s="186" t="s">
        <v>3</v>
      </c>
      <c r="F553" s="187" t="s">
        <v>171</v>
      </c>
      <c r="G553" s="13"/>
      <c r="H553" s="186" t="s">
        <v>3</v>
      </c>
      <c r="I553" s="188"/>
      <c r="J553" s="13"/>
      <c r="K553" s="13"/>
      <c r="L553" s="184"/>
      <c r="M553" s="189"/>
      <c r="N553" s="190"/>
      <c r="O553" s="190"/>
      <c r="P553" s="190"/>
      <c r="Q553" s="190"/>
      <c r="R553" s="190"/>
      <c r="S553" s="190"/>
      <c r="T553" s="19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86" t="s">
        <v>157</v>
      </c>
      <c r="AU553" s="186" t="s">
        <v>153</v>
      </c>
      <c r="AV553" s="13" t="s">
        <v>79</v>
      </c>
      <c r="AW553" s="13" t="s">
        <v>33</v>
      </c>
      <c r="AX553" s="13" t="s">
        <v>71</v>
      </c>
      <c r="AY553" s="186" t="s">
        <v>144</v>
      </c>
    </row>
    <row r="554" s="14" customFormat="1">
      <c r="A554" s="14"/>
      <c r="B554" s="192"/>
      <c r="C554" s="14"/>
      <c r="D554" s="185" t="s">
        <v>157</v>
      </c>
      <c r="E554" s="193" t="s">
        <v>3</v>
      </c>
      <c r="F554" s="194" t="s">
        <v>172</v>
      </c>
      <c r="G554" s="14"/>
      <c r="H554" s="195">
        <v>-45</v>
      </c>
      <c r="I554" s="196"/>
      <c r="J554" s="14"/>
      <c r="K554" s="14"/>
      <c r="L554" s="192"/>
      <c r="M554" s="197"/>
      <c r="N554" s="198"/>
      <c r="O554" s="198"/>
      <c r="P554" s="198"/>
      <c r="Q554" s="198"/>
      <c r="R554" s="198"/>
      <c r="S554" s="198"/>
      <c r="T554" s="19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93" t="s">
        <v>157</v>
      </c>
      <c r="AU554" s="193" t="s">
        <v>153</v>
      </c>
      <c r="AV554" s="14" t="s">
        <v>153</v>
      </c>
      <c r="AW554" s="14" t="s">
        <v>33</v>
      </c>
      <c r="AX554" s="14" t="s">
        <v>71</v>
      </c>
      <c r="AY554" s="193" t="s">
        <v>144</v>
      </c>
    </row>
    <row r="555" s="14" customFormat="1">
      <c r="A555" s="14"/>
      <c r="B555" s="192"/>
      <c r="C555" s="14"/>
      <c r="D555" s="185" t="s">
        <v>157</v>
      </c>
      <c r="E555" s="193" t="s">
        <v>3</v>
      </c>
      <c r="F555" s="194" t="s">
        <v>173</v>
      </c>
      <c r="G555" s="14"/>
      <c r="H555" s="195">
        <v>-5.4000000000000004</v>
      </c>
      <c r="I555" s="196"/>
      <c r="J555" s="14"/>
      <c r="K555" s="14"/>
      <c r="L555" s="192"/>
      <c r="M555" s="197"/>
      <c r="N555" s="198"/>
      <c r="O555" s="198"/>
      <c r="P555" s="198"/>
      <c r="Q555" s="198"/>
      <c r="R555" s="198"/>
      <c r="S555" s="198"/>
      <c r="T555" s="19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3" t="s">
        <v>157</v>
      </c>
      <c r="AU555" s="193" t="s">
        <v>153</v>
      </c>
      <c r="AV555" s="14" t="s">
        <v>153</v>
      </c>
      <c r="AW555" s="14" t="s">
        <v>33</v>
      </c>
      <c r="AX555" s="14" t="s">
        <v>71</v>
      </c>
      <c r="AY555" s="193" t="s">
        <v>144</v>
      </c>
    </row>
    <row r="556" s="14" customFormat="1">
      <c r="A556" s="14"/>
      <c r="B556" s="192"/>
      <c r="C556" s="14"/>
      <c r="D556" s="185" t="s">
        <v>157</v>
      </c>
      <c r="E556" s="193" t="s">
        <v>3</v>
      </c>
      <c r="F556" s="194" t="s">
        <v>174</v>
      </c>
      <c r="G556" s="14"/>
      <c r="H556" s="195">
        <v>-1.76</v>
      </c>
      <c r="I556" s="196"/>
      <c r="J556" s="14"/>
      <c r="K556" s="14"/>
      <c r="L556" s="192"/>
      <c r="M556" s="197"/>
      <c r="N556" s="198"/>
      <c r="O556" s="198"/>
      <c r="P556" s="198"/>
      <c r="Q556" s="198"/>
      <c r="R556" s="198"/>
      <c r="S556" s="198"/>
      <c r="T556" s="19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93" t="s">
        <v>157</v>
      </c>
      <c r="AU556" s="193" t="s">
        <v>153</v>
      </c>
      <c r="AV556" s="14" t="s">
        <v>153</v>
      </c>
      <c r="AW556" s="14" t="s">
        <v>33</v>
      </c>
      <c r="AX556" s="14" t="s">
        <v>71</v>
      </c>
      <c r="AY556" s="193" t="s">
        <v>144</v>
      </c>
    </row>
    <row r="557" s="14" customFormat="1">
      <c r="A557" s="14"/>
      <c r="B557" s="192"/>
      <c r="C557" s="14"/>
      <c r="D557" s="185" t="s">
        <v>157</v>
      </c>
      <c r="E557" s="193" t="s">
        <v>3</v>
      </c>
      <c r="F557" s="194" t="s">
        <v>175</v>
      </c>
      <c r="G557" s="14"/>
      <c r="H557" s="195">
        <v>-0.64000000000000001</v>
      </c>
      <c r="I557" s="196"/>
      <c r="J557" s="14"/>
      <c r="K557" s="14"/>
      <c r="L557" s="192"/>
      <c r="M557" s="197"/>
      <c r="N557" s="198"/>
      <c r="O557" s="198"/>
      <c r="P557" s="198"/>
      <c r="Q557" s="198"/>
      <c r="R557" s="198"/>
      <c r="S557" s="198"/>
      <c r="T557" s="19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3" t="s">
        <v>157</v>
      </c>
      <c r="AU557" s="193" t="s">
        <v>153</v>
      </c>
      <c r="AV557" s="14" t="s">
        <v>153</v>
      </c>
      <c r="AW557" s="14" t="s">
        <v>33</v>
      </c>
      <c r="AX557" s="14" t="s">
        <v>71</v>
      </c>
      <c r="AY557" s="193" t="s">
        <v>144</v>
      </c>
    </row>
    <row r="558" s="13" customFormat="1">
      <c r="A558" s="13"/>
      <c r="B558" s="184"/>
      <c r="C558" s="13"/>
      <c r="D558" s="185" t="s">
        <v>157</v>
      </c>
      <c r="E558" s="186" t="s">
        <v>3</v>
      </c>
      <c r="F558" s="187" t="s">
        <v>176</v>
      </c>
      <c r="G558" s="13"/>
      <c r="H558" s="186" t="s">
        <v>3</v>
      </c>
      <c r="I558" s="188"/>
      <c r="J558" s="13"/>
      <c r="K558" s="13"/>
      <c r="L558" s="184"/>
      <c r="M558" s="189"/>
      <c r="N558" s="190"/>
      <c r="O558" s="190"/>
      <c r="P558" s="190"/>
      <c r="Q558" s="190"/>
      <c r="R558" s="190"/>
      <c r="S558" s="190"/>
      <c r="T558" s="19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6" t="s">
        <v>157</v>
      </c>
      <c r="AU558" s="186" t="s">
        <v>153</v>
      </c>
      <c r="AV558" s="13" t="s">
        <v>79</v>
      </c>
      <c r="AW558" s="13" t="s">
        <v>33</v>
      </c>
      <c r="AX558" s="13" t="s">
        <v>71</v>
      </c>
      <c r="AY558" s="186" t="s">
        <v>144</v>
      </c>
    </row>
    <row r="559" s="14" customFormat="1">
      <c r="A559" s="14"/>
      <c r="B559" s="192"/>
      <c r="C559" s="14"/>
      <c r="D559" s="185" t="s">
        <v>157</v>
      </c>
      <c r="E559" s="193" t="s">
        <v>3</v>
      </c>
      <c r="F559" s="194" t="s">
        <v>177</v>
      </c>
      <c r="G559" s="14"/>
      <c r="H559" s="195">
        <v>36.75</v>
      </c>
      <c r="I559" s="196"/>
      <c r="J559" s="14"/>
      <c r="K559" s="14"/>
      <c r="L559" s="192"/>
      <c r="M559" s="197"/>
      <c r="N559" s="198"/>
      <c r="O559" s="198"/>
      <c r="P559" s="198"/>
      <c r="Q559" s="198"/>
      <c r="R559" s="198"/>
      <c r="S559" s="198"/>
      <c r="T559" s="19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3" t="s">
        <v>157</v>
      </c>
      <c r="AU559" s="193" t="s">
        <v>153</v>
      </c>
      <c r="AV559" s="14" t="s">
        <v>153</v>
      </c>
      <c r="AW559" s="14" t="s">
        <v>33</v>
      </c>
      <c r="AX559" s="14" t="s">
        <v>71</v>
      </c>
      <c r="AY559" s="193" t="s">
        <v>144</v>
      </c>
    </row>
    <row r="560" s="14" customFormat="1">
      <c r="A560" s="14"/>
      <c r="B560" s="192"/>
      <c r="C560" s="14"/>
      <c r="D560" s="185" t="s">
        <v>157</v>
      </c>
      <c r="E560" s="193" t="s">
        <v>3</v>
      </c>
      <c r="F560" s="194" t="s">
        <v>178</v>
      </c>
      <c r="G560" s="14"/>
      <c r="H560" s="195">
        <v>3.3599999999999999</v>
      </c>
      <c r="I560" s="196"/>
      <c r="J560" s="14"/>
      <c r="K560" s="14"/>
      <c r="L560" s="192"/>
      <c r="M560" s="197"/>
      <c r="N560" s="198"/>
      <c r="O560" s="198"/>
      <c r="P560" s="198"/>
      <c r="Q560" s="198"/>
      <c r="R560" s="198"/>
      <c r="S560" s="198"/>
      <c r="T560" s="19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93" t="s">
        <v>157</v>
      </c>
      <c r="AU560" s="193" t="s">
        <v>153</v>
      </c>
      <c r="AV560" s="14" t="s">
        <v>153</v>
      </c>
      <c r="AW560" s="14" t="s">
        <v>33</v>
      </c>
      <c r="AX560" s="14" t="s">
        <v>71</v>
      </c>
      <c r="AY560" s="193" t="s">
        <v>144</v>
      </c>
    </row>
    <row r="561" s="14" customFormat="1">
      <c r="A561" s="14"/>
      <c r="B561" s="192"/>
      <c r="C561" s="14"/>
      <c r="D561" s="185" t="s">
        <v>157</v>
      </c>
      <c r="E561" s="193" t="s">
        <v>3</v>
      </c>
      <c r="F561" s="194" t="s">
        <v>179</v>
      </c>
      <c r="G561" s="14"/>
      <c r="H561" s="195">
        <v>3.0099999999999998</v>
      </c>
      <c r="I561" s="196"/>
      <c r="J561" s="14"/>
      <c r="K561" s="14"/>
      <c r="L561" s="192"/>
      <c r="M561" s="197"/>
      <c r="N561" s="198"/>
      <c r="O561" s="198"/>
      <c r="P561" s="198"/>
      <c r="Q561" s="198"/>
      <c r="R561" s="198"/>
      <c r="S561" s="198"/>
      <c r="T561" s="19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93" t="s">
        <v>157</v>
      </c>
      <c r="AU561" s="193" t="s">
        <v>153</v>
      </c>
      <c r="AV561" s="14" t="s">
        <v>153</v>
      </c>
      <c r="AW561" s="14" t="s">
        <v>33</v>
      </c>
      <c r="AX561" s="14" t="s">
        <v>71</v>
      </c>
      <c r="AY561" s="193" t="s">
        <v>144</v>
      </c>
    </row>
    <row r="562" s="14" customFormat="1">
      <c r="A562" s="14"/>
      <c r="B562" s="192"/>
      <c r="C562" s="14"/>
      <c r="D562" s="185" t="s">
        <v>157</v>
      </c>
      <c r="E562" s="193" t="s">
        <v>3</v>
      </c>
      <c r="F562" s="194" t="s">
        <v>180</v>
      </c>
      <c r="G562" s="14"/>
      <c r="H562" s="195">
        <v>1.3999999999999999</v>
      </c>
      <c r="I562" s="196"/>
      <c r="J562" s="14"/>
      <c r="K562" s="14"/>
      <c r="L562" s="192"/>
      <c r="M562" s="197"/>
      <c r="N562" s="198"/>
      <c r="O562" s="198"/>
      <c r="P562" s="198"/>
      <c r="Q562" s="198"/>
      <c r="R562" s="198"/>
      <c r="S562" s="198"/>
      <c r="T562" s="19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3" t="s">
        <v>157</v>
      </c>
      <c r="AU562" s="193" t="s">
        <v>153</v>
      </c>
      <c r="AV562" s="14" t="s">
        <v>153</v>
      </c>
      <c r="AW562" s="14" t="s">
        <v>33</v>
      </c>
      <c r="AX562" s="14" t="s">
        <v>71</v>
      </c>
      <c r="AY562" s="193" t="s">
        <v>144</v>
      </c>
    </row>
    <row r="563" s="15" customFormat="1">
      <c r="A563" s="15"/>
      <c r="B563" s="201"/>
      <c r="C563" s="15"/>
      <c r="D563" s="185" t="s">
        <v>157</v>
      </c>
      <c r="E563" s="202" t="s">
        <v>3</v>
      </c>
      <c r="F563" s="203" t="s">
        <v>181</v>
      </c>
      <c r="G563" s="15"/>
      <c r="H563" s="204">
        <v>278.01999999999998</v>
      </c>
      <c r="I563" s="205"/>
      <c r="J563" s="15"/>
      <c r="K563" s="15"/>
      <c r="L563" s="201"/>
      <c r="M563" s="206"/>
      <c r="N563" s="207"/>
      <c r="O563" s="207"/>
      <c r="P563" s="207"/>
      <c r="Q563" s="207"/>
      <c r="R563" s="207"/>
      <c r="S563" s="207"/>
      <c r="T563" s="20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02" t="s">
        <v>157</v>
      </c>
      <c r="AU563" s="202" t="s">
        <v>153</v>
      </c>
      <c r="AV563" s="15" t="s">
        <v>152</v>
      </c>
      <c r="AW563" s="15" t="s">
        <v>33</v>
      </c>
      <c r="AX563" s="15" t="s">
        <v>79</v>
      </c>
      <c r="AY563" s="202" t="s">
        <v>144</v>
      </c>
    </row>
    <row r="564" s="2" customFormat="1" ht="24.15" customHeight="1">
      <c r="A564" s="39"/>
      <c r="B564" s="165"/>
      <c r="C564" s="166" t="s">
        <v>477</v>
      </c>
      <c r="D564" s="166" t="s">
        <v>147</v>
      </c>
      <c r="E564" s="167" t="s">
        <v>478</v>
      </c>
      <c r="F564" s="168" t="s">
        <v>479</v>
      </c>
      <c r="G564" s="169" t="s">
        <v>199</v>
      </c>
      <c r="H564" s="170">
        <v>36.600000000000001</v>
      </c>
      <c r="I564" s="171"/>
      <c r="J564" s="172">
        <f>ROUND(I564*H564,2)</f>
        <v>0</v>
      </c>
      <c r="K564" s="168" t="s">
        <v>151</v>
      </c>
      <c r="L564" s="40"/>
      <c r="M564" s="173" t="s">
        <v>3</v>
      </c>
      <c r="N564" s="174" t="s">
        <v>43</v>
      </c>
      <c r="O564" s="73"/>
      <c r="P564" s="175">
        <f>O564*H564</f>
        <v>0</v>
      </c>
      <c r="Q564" s="175">
        <v>0.020650000000000002</v>
      </c>
      <c r="R564" s="175">
        <f>Q564*H564</f>
        <v>0.75579000000000007</v>
      </c>
      <c r="S564" s="175">
        <v>0</v>
      </c>
      <c r="T564" s="17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177" t="s">
        <v>152</v>
      </c>
      <c r="AT564" s="177" t="s">
        <v>147</v>
      </c>
      <c r="AU564" s="177" t="s">
        <v>153</v>
      </c>
      <c r="AY564" s="20" t="s">
        <v>144</v>
      </c>
      <c r="BE564" s="178">
        <f>IF(N564="základní",J564,0)</f>
        <v>0</v>
      </c>
      <c r="BF564" s="178">
        <f>IF(N564="snížená",J564,0)</f>
        <v>0</v>
      </c>
      <c r="BG564" s="178">
        <f>IF(N564="zákl. přenesená",J564,0)</f>
        <v>0</v>
      </c>
      <c r="BH564" s="178">
        <f>IF(N564="sníž. přenesená",J564,0)</f>
        <v>0</v>
      </c>
      <c r="BI564" s="178">
        <f>IF(N564="nulová",J564,0)</f>
        <v>0</v>
      </c>
      <c r="BJ564" s="20" t="s">
        <v>153</v>
      </c>
      <c r="BK564" s="178">
        <f>ROUND(I564*H564,2)</f>
        <v>0</v>
      </c>
      <c r="BL564" s="20" t="s">
        <v>152</v>
      </c>
      <c r="BM564" s="177" t="s">
        <v>480</v>
      </c>
    </row>
    <row r="565" s="2" customFormat="1">
      <c r="A565" s="39"/>
      <c r="B565" s="40"/>
      <c r="C565" s="39"/>
      <c r="D565" s="179" t="s">
        <v>155</v>
      </c>
      <c r="E565" s="39"/>
      <c r="F565" s="180" t="s">
        <v>481</v>
      </c>
      <c r="G565" s="39"/>
      <c r="H565" s="39"/>
      <c r="I565" s="181"/>
      <c r="J565" s="39"/>
      <c r="K565" s="39"/>
      <c r="L565" s="40"/>
      <c r="M565" s="182"/>
      <c r="N565" s="183"/>
      <c r="O565" s="73"/>
      <c r="P565" s="73"/>
      <c r="Q565" s="73"/>
      <c r="R565" s="73"/>
      <c r="S565" s="73"/>
      <c r="T565" s="74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20" t="s">
        <v>155</v>
      </c>
      <c r="AU565" s="20" t="s">
        <v>153</v>
      </c>
    </row>
    <row r="566" s="13" customFormat="1">
      <c r="A566" s="13"/>
      <c r="B566" s="184"/>
      <c r="C566" s="13"/>
      <c r="D566" s="185" t="s">
        <v>157</v>
      </c>
      <c r="E566" s="186" t="s">
        <v>3</v>
      </c>
      <c r="F566" s="187" t="s">
        <v>262</v>
      </c>
      <c r="G566" s="13"/>
      <c r="H566" s="186" t="s">
        <v>3</v>
      </c>
      <c r="I566" s="188"/>
      <c r="J566" s="13"/>
      <c r="K566" s="13"/>
      <c r="L566" s="184"/>
      <c r="M566" s="189"/>
      <c r="N566" s="190"/>
      <c r="O566" s="190"/>
      <c r="P566" s="190"/>
      <c r="Q566" s="190"/>
      <c r="R566" s="190"/>
      <c r="S566" s="190"/>
      <c r="T566" s="19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6" t="s">
        <v>157</v>
      </c>
      <c r="AU566" s="186" t="s">
        <v>153</v>
      </c>
      <c r="AV566" s="13" t="s">
        <v>79</v>
      </c>
      <c r="AW566" s="13" t="s">
        <v>33</v>
      </c>
      <c r="AX566" s="13" t="s">
        <v>71</v>
      </c>
      <c r="AY566" s="186" t="s">
        <v>144</v>
      </c>
    </row>
    <row r="567" s="14" customFormat="1">
      <c r="A567" s="14"/>
      <c r="B567" s="192"/>
      <c r="C567" s="14"/>
      <c r="D567" s="185" t="s">
        <v>157</v>
      </c>
      <c r="E567" s="193" t="s">
        <v>3</v>
      </c>
      <c r="F567" s="194" t="s">
        <v>301</v>
      </c>
      <c r="G567" s="14"/>
      <c r="H567" s="195">
        <v>30</v>
      </c>
      <c r="I567" s="196"/>
      <c r="J567" s="14"/>
      <c r="K567" s="14"/>
      <c r="L567" s="192"/>
      <c r="M567" s="197"/>
      <c r="N567" s="198"/>
      <c r="O567" s="198"/>
      <c r="P567" s="198"/>
      <c r="Q567" s="198"/>
      <c r="R567" s="198"/>
      <c r="S567" s="198"/>
      <c r="T567" s="19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3" t="s">
        <v>157</v>
      </c>
      <c r="AU567" s="193" t="s">
        <v>153</v>
      </c>
      <c r="AV567" s="14" t="s">
        <v>153</v>
      </c>
      <c r="AW567" s="14" t="s">
        <v>33</v>
      </c>
      <c r="AX567" s="14" t="s">
        <v>71</v>
      </c>
      <c r="AY567" s="193" t="s">
        <v>144</v>
      </c>
    </row>
    <row r="568" s="14" customFormat="1">
      <c r="A568" s="14"/>
      <c r="B568" s="192"/>
      <c r="C568" s="14"/>
      <c r="D568" s="185" t="s">
        <v>157</v>
      </c>
      <c r="E568" s="193" t="s">
        <v>3</v>
      </c>
      <c r="F568" s="194" t="s">
        <v>302</v>
      </c>
      <c r="G568" s="14"/>
      <c r="H568" s="195">
        <v>3.6000000000000001</v>
      </c>
      <c r="I568" s="196"/>
      <c r="J568" s="14"/>
      <c r="K568" s="14"/>
      <c r="L568" s="192"/>
      <c r="M568" s="197"/>
      <c r="N568" s="198"/>
      <c r="O568" s="198"/>
      <c r="P568" s="198"/>
      <c r="Q568" s="198"/>
      <c r="R568" s="198"/>
      <c r="S568" s="198"/>
      <c r="T568" s="19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93" t="s">
        <v>157</v>
      </c>
      <c r="AU568" s="193" t="s">
        <v>153</v>
      </c>
      <c r="AV568" s="14" t="s">
        <v>153</v>
      </c>
      <c r="AW568" s="14" t="s">
        <v>33</v>
      </c>
      <c r="AX568" s="14" t="s">
        <v>71</v>
      </c>
      <c r="AY568" s="193" t="s">
        <v>144</v>
      </c>
    </row>
    <row r="569" s="14" customFormat="1">
      <c r="A569" s="14"/>
      <c r="B569" s="192"/>
      <c r="C569" s="14"/>
      <c r="D569" s="185" t="s">
        <v>157</v>
      </c>
      <c r="E569" s="193" t="s">
        <v>3</v>
      </c>
      <c r="F569" s="194" t="s">
        <v>303</v>
      </c>
      <c r="G569" s="14"/>
      <c r="H569" s="195">
        <v>2.2000000000000002</v>
      </c>
      <c r="I569" s="196"/>
      <c r="J569" s="14"/>
      <c r="K569" s="14"/>
      <c r="L569" s="192"/>
      <c r="M569" s="197"/>
      <c r="N569" s="198"/>
      <c r="O569" s="198"/>
      <c r="P569" s="198"/>
      <c r="Q569" s="198"/>
      <c r="R569" s="198"/>
      <c r="S569" s="198"/>
      <c r="T569" s="19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93" t="s">
        <v>157</v>
      </c>
      <c r="AU569" s="193" t="s">
        <v>153</v>
      </c>
      <c r="AV569" s="14" t="s">
        <v>153</v>
      </c>
      <c r="AW569" s="14" t="s">
        <v>33</v>
      </c>
      <c r="AX569" s="14" t="s">
        <v>71</v>
      </c>
      <c r="AY569" s="193" t="s">
        <v>144</v>
      </c>
    </row>
    <row r="570" s="14" customFormat="1">
      <c r="A570" s="14"/>
      <c r="B570" s="192"/>
      <c r="C570" s="14"/>
      <c r="D570" s="185" t="s">
        <v>157</v>
      </c>
      <c r="E570" s="193" t="s">
        <v>3</v>
      </c>
      <c r="F570" s="194" t="s">
        <v>304</v>
      </c>
      <c r="G570" s="14"/>
      <c r="H570" s="195">
        <v>0.80000000000000004</v>
      </c>
      <c r="I570" s="196"/>
      <c r="J570" s="14"/>
      <c r="K570" s="14"/>
      <c r="L570" s="192"/>
      <c r="M570" s="197"/>
      <c r="N570" s="198"/>
      <c r="O570" s="198"/>
      <c r="P570" s="198"/>
      <c r="Q570" s="198"/>
      <c r="R570" s="198"/>
      <c r="S570" s="198"/>
      <c r="T570" s="19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3" t="s">
        <v>157</v>
      </c>
      <c r="AU570" s="193" t="s">
        <v>153</v>
      </c>
      <c r="AV570" s="14" t="s">
        <v>153</v>
      </c>
      <c r="AW570" s="14" t="s">
        <v>33</v>
      </c>
      <c r="AX570" s="14" t="s">
        <v>71</v>
      </c>
      <c r="AY570" s="193" t="s">
        <v>144</v>
      </c>
    </row>
    <row r="571" s="15" customFormat="1">
      <c r="A571" s="15"/>
      <c r="B571" s="201"/>
      <c r="C571" s="15"/>
      <c r="D571" s="185" t="s">
        <v>157</v>
      </c>
      <c r="E571" s="202" t="s">
        <v>3</v>
      </c>
      <c r="F571" s="203" t="s">
        <v>181</v>
      </c>
      <c r="G571" s="15"/>
      <c r="H571" s="204">
        <v>36.600000000000001</v>
      </c>
      <c r="I571" s="205"/>
      <c r="J571" s="15"/>
      <c r="K571" s="15"/>
      <c r="L571" s="201"/>
      <c r="M571" s="206"/>
      <c r="N571" s="207"/>
      <c r="O571" s="207"/>
      <c r="P571" s="207"/>
      <c r="Q571" s="207"/>
      <c r="R571" s="207"/>
      <c r="S571" s="207"/>
      <c r="T571" s="20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02" t="s">
        <v>157</v>
      </c>
      <c r="AU571" s="202" t="s">
        <v>153</v>
      </c>
      <c r="AV571" s="15" t="s">
        <v>152</v>
      </c>
      <c r="AW571" s="15" t="s">
        <v>33</v>
      </c>
      <c r="AX571" s="15" t="s">
        <v>79</v>
      </c>
      <c r="AY571" s="202" t="s">
        <v>144</v>
      </c>
    </row>
    <row r="572" s="2" customFormat="1" ht="37.8" customHeight="1">
      <c r="A572" s="39"/>
      <c r="B572" s="165"/>
      <c r="C572" s="166" t="s">
        <v>482</v>
      </c>
      <c r="D572" s="166" t="s">
        <v>147</v>
      </c>
      <c r="E572" s="167" t="s">
        <v>483</v>
      </c>
      <c r="F572" s="168" t="s">
        <v>484</v>
      </c>
      <c r="G572" s="169" t="s">
        <v>163</v>
      </c>
      <c r="H572" s="170">
        <v>64.810000000000002</v>
      </c>
      <c r="I572" s="171"/>
      <c r="J572" s="172">
        <f>ROUND(I572*H572,2)</f>
        <v>0</v>
      </c>
      <c r="K572" s="168" t="s">
        <v>151</v>
      </c>
      <c r="L572" s="40"/>
      <c r="M572" s="173" t="s">
        <v>3</v>
      </c>
      <c r="N572" s="174" t="s">
        <v>43</v>
      </c>
      <c r="O572" s="73"/>
      <c r="P572" s="175">
        <f>O572*H572</f>
        <v>0</v>
      </c>
      <c r="Q572" s="175">
        <v>0.00038999999999999999</v>
      </c>
      <c r="R572" s="175">
        <f>Q572*H572</f>
        <v>0.0252759</v>
      </c>
      <c r="S572" s="175">
        <v>1.0000000000000001E-05</v>
      </c>
      <c r="T572" s="176">
        <f>S572*H572</f>
        <v>0.00064810000000000009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177" t="s">
        <v>152</v>
      </c>
      <c r="AT572" s="177" t="s">
        <v>147</v>
      </c>
      <c r="AU572" s="177" t="s">
        <v>153</v>
      </c>
      <c r="AY572" s="20" t="s">
        <v>144</v>
      </c>
      <c r="BE572" s="178">
        <f>IF(N572="základní",J572,0)</f>
        <v>0</v>
      </c>
      <c r="BF572" s="178">
        <f>IF(N572="snížená",J572,0)</f>
        <v>0</v>
      </c>
      <c r="BG572" s="178">
        <f>IF(N572="zákl. přenesená",J572,0)</f>
        <v>0</v>
      </c>
      <c r="BH572" s="178">
        <f>IF(N572="sníž. přenesená",J572,0)</f>
        <v>0</v>
      </c>
      <c r="BI572" s="178">
        <f>IF(N572="nulová",J572,0)</f>
        <v>0</v>
      </c>
      <c r="BJ572" s="20" t="s">
        <v>153</v>
      </c>
      <c r="BK572" s="178">
        <f>ROUND(I572*H572,2)</f>
        <v>0</v>
      </c>
      <c r="BL572" s="20" t="s">
        <v>152</v>
      </c>
      <c r="BM572" s="177" t="s">
        <v>485</v>
      </c>
    </row>
    <row r="573" s="2" customFormat="1">
      <c r="A573" s="39"/>
      <c r="B573" s="40"/>
      <c r="C573" s="39"/>
      <c r="D573" s="179" t="s">
        <v>155</v>
      </c>
      <c r="E573" s="39"/>
      <c r="F573" s="180" t="s">
        <v>486</v>
      </c>
      <c r="G573" s="39"/>
      <c r="H573" s="39"/>
      <c r="I573" s="181"/>
      <c r="J573" s="39"/>
      <c r="K573" s="39"/>
      <c r="L573" s="40"/>
      <c r="M573" s="182"/>
      <c r="N573" s="183"/>
      <c r="O573" s="73"/>
      <c r="P573" s="73"/>
      <c r="Q573" s="73"/>
      <c r="R573" s="73"/>
      <c r="S573" s="73"/>
      <c r="T573" s="74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20" t="s">
        <v>155</v>
      </c>
      <c r="AU573" s="20" t="s">
        <v>153</v>
      </c>
    </row>
    <row r="574" s="13" customFormat="1">
      <c r="A574" s="13"/>
      <c r="B574" s="184"/>
      <c r="C574" s="13"/>
      <c r="D574" s="185" t="s">
        <v>157</v>
      </c>
      <c r="E574" s="186" t="s">
        <v>3</v>
      </c>
      <c r="F574" s="187" t="s">
        <v>487</v>
      </c>
      <c r="G574" s="13"/>
      <c r="H574" s="186" t="s">
        <v>3</v>
      </c>
      <c r="I574" s="188"/>
      <c r="J574" s="13"/>
      <c r="K574" s="13"/>
      <c r="L574" s="184"/>
      <c r="M574" s="189"/>
      <c r="N574" s="190"/>
      <c r="O574" s="190"/>
      <c r="P574" s="190"/>
      <c r="Q574" s="190"/>
      <c r="R574" s="190"/>
      <c r="S574" s="190"/>
      <c r="T574" s="19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86" t="s">
        <v>157</v>
      </c>
      <c r="AU574" s="186" t="s">
        <v>153</v>
      </c>
      <c r="AV574" s="13" t="s">
        <v>79</v>
      </c>
      <c r="AW574" s="13" t="s">
        <v>33</v>
      </c>
      <c r="AX574" s="13" t="s">
        <v>71</v>
      </c>
      <c r="AY574" s="186" t="s">
        <v>144</v>
      </c>
    </row>
    <row r="575" s="14" customFormat="1">
      <c r="A575" s="14"/>
      <c r="B575" s="192"/>
      <c r="C575" s="14"/>
      <c r="D575" s="185" t="s">
        <v>157</v>
      </c>
      <c r="E575" s="193" t="s">
        <v>3</v>
      </c>
      <c r="F575" s="194" t="s">
        <v>488</v>
      </c>
      <c r="G575" s="14"/>
      <c r="H575" s="195">
        <v>1.8899999999999999</v>
      </c>
      <c r="I575" s="196"/>
      <c r="J575" s="14"/>
      <c r="K575" s="14"/>
      <c r="L575" s="192"/>
      <c r="M575" s="197"/>
      <c r="N575" s="198"/>
      <c r="O575" s="198"/>
      <c r="P575" s="198"/>
      <c r="Q575" s="198"/>
      <c r="R575" s="198"/>
      <c r="S575" s="198"/>
      <c r="T575" s="19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3" t="s">
        <v>157</v>
      </c>
      <c r="AU575" s="193" t="s">
        <v>153</v>
      </c>
      <c r="AV575" s="14" t="s">
        <v>153</v>
      </c>
      <c r="AW575" s="14" t="s">
        <v>33</v>
      </c>
      <c r="AX575" s="14" t="s">
        <v>71</v>
      </c>
      <c r="AY575" s="193" t="s">
        <v>144</v>
      </c>
    </row>
    <row r="576" s="14" customFormat="1">
      <c r="A576" s="14"/>
      <c r="B576" s="192"/>
      <c r="C576" s="14"/>
      <c r="D576" s="185" t="s">
        <v>157</v>
      </c>
      <c r="E576" s="193" t="s">
        <v>3</v>
      </c>
      <c r="F576" s="194" t="s">
        <v>489</v>
      </c>
      <c r="G576" s="14"/>
      <c r="H576" s="195">
        <v>1.6200000000000001</v>
      </c>
      <c r="I576" s="196"/>
      <c r="J576" s="14"/>
      <c r="K576" s="14"/>
      <c r="L576" s="192"/>
      <c r="M576" s="197"/>
      <c r="N576" s="198"/>
      <c r="O576" s="198"/>
      <c r="P576" s="198"/>
      <c r="Q576" s="198"/>
      <c r="R576" s="198"/>
      <c r="S576" s="198"/>
      <c r="T576" s="19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93" t="s">
        <v>157</v>
      </c>
      <c r="AU576" s="193" t="s">
        <v>153</v>
      </c>
      <c r="AV576" s="14" t="s">
        <v>153</v>
      </c>
      <c r="AW576" s="14" t="s">
        <v>33</v>
      </c>
      <c r="AX576" s="14" t="s">
        <v>71</v>
      </c>
      <c r="AY576" s="193" t="s">
        <v>144</v>
      </c>
    </row>
    <row r="577" s="13" customFormat="1">
      <c r="A577" s="13"/>
      <c r="B577" s="184"/>
      <c r="C577" s="13"/>
      <c r="D577" s="185" t="s">
        <v>157</v>
      </c>
      <c r="E577" s="186" t="s">
        <v>3</v>
      </c>
      <c r="F577" s="187" t="s">
        <v>171</v>
      </c>
      <c r="G577" s="13"/>
      <c r="H577" s="186" t="s">
        <v>3</v>
      </c>
      <c r="I577" s="188"/>
      <c r="J577" s="13"/>
      <c r="K577" s="13"/>
      <c r="L577" s="184"/>
      <c r="M577" s="189"/>
      <c r="N577" s="190"/>
      <c r="O577" s="190"/>
      <c r="P577" s="190"/>
      <c r="Q577" s="190"/>
      <c r="R577" s="190"/>
      <c r="S577" s="190"/>
      <c r="T577" s="19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86" t="s">
        <v>157</v>
      </c>
      <c r="AU577" s="186" t="s">
        <v>153</v>
      </c>
      <c r="AV577" s="13" t="s">
        <v>79</v>
      </c>
      <c r="AW577" s="13" t="s">
        <v>33</v>
      </c>
      <c r="AX577" s="13" t="s">
        <v>71</v>
      </c>
      <c r="AY577" s="186" t="s">
        <v>144</v>
      </c>
    </row>
    <row r="578" s="14" customFormat="1">
      <c r="A578" s="14"/>
      <c r="B578" s="192"/>
      <c r="C578" s="14"/>
      <c r="D578" s="185" t="s">
        <v>157</v>
      </c>
      <c r="E578" s="193" t="s">
        <v>3</v>
      </c>
      <c r="F578" s="194" t="s">
        <v>490</v>
      </c>
      <c r="G578" s="14"/>
      <c r="H578" s="195">
        <v>45</v>
      </c>
      <c r="I578" s="196"/>
      <c r="J578" s="14"/>
      <c r="K578" s="14"/>
      <c r="L578" s="192"/>
      <c r="M578" s="197"/>
      <c r="N578" s="198"/>
      <c r="O578" s="198"/>
      <c r="P578" s="198"/>
      <c r="Q578" s="198"/>
      <c r="R578" s="198"/>
      <c r="S578" s="198"/>
      <c r="T578" s="19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193" t="s">
        <v>157</v>
      </c>
      <c r="AU578" s="193" t="s">
        <v>153</v>
      </c>
      <c r="AV578" s="14" t="s">
        <v>153</v>
      </c>
      <c r="AW578" s="14" t="s">
        <v>33</v>
      </c>
      <c r="AX578" s="14" t="s">
        <v>71</v>
      </c>
      <c r="AY578" s="193" t="s">
        <v>144</v>
      </c>
    </row>
    <row r="579" s="14" customFormat="1">
      <c r="A579" s="14"/>
      <c r="B579" s="192"/>
      <c r="C579" s="14"/>
      <c r="D579" s="185" t="s">
        <v>157</v>
      </c>
      <c r="E579" s="193" t="s">
        <v>3</v>
      </c>
      <c r="F579" s="194" t="s">
        <v>491</v>
      </c>
      <c r="G579" s="14"/>
      <c r="H579" s="195">
        <v>5.4000000000000004</v>
      </c>
      <c r="I579" s="196"/>
      <c r="J579" s="14"/>
      <c r="K579" s="14"/>
      <c r="L579" s="192"/>
      <c r="M579" s="197"/>
      <c r="N579" s="198"/>
      <c r="O579" s="198"/>
      <c r="P579" s="198"/>
      <c r="Q579" s="198"/>
      <c r="R579" s="198"/>
      <c r="S579" s="198"/>
      <c r="T579" s="19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3" t="s">
        <v>157</v>
      </c>
      <c r="AU579" s="193" t="s">
        <v>153</v>
      </c>
      <c r="AV579" s="14" t="s">
        <v>153</v>
      </c>
      <c r="AW579" s="14" t="s">
        <v>33</v>
      </c>
      <c r="AX579" s="14" t="s">
        <v>71</v>
      </c>
      <c r="AY579" s="193" t="s">
        <v>144</v>
      </c>
    </row>
    <row r="580" s="14" customFormat="1">
      <c r="A580" s="14"/>
      <c r="B580" s="192"/>
      <c r="C580" s="14"/>
      <c r="D580" s="185" t="s">
        <v>157</v>
      </c>
      <c r="E580" s="193" t="s">
        <v>3</v>
      </c>
      <c r="F580" s="194" t="s">
        <v>492</v>
      </c>
      <c r="G580" s="14"/>
      <c r="H580" s="195">
        <v>1.76</v>
      </c>
      <c r="I580" s="196"/>
      <c r="J580" s="14"/>
      <c r="K580" s="14"/>
      <c r="L580" s="192"/>
      <c r="M580" s="197"/>
      <c r="N580" s="198"/>
      <c r="O580" s="198"/>
      <c r="P580" s="198"/>
      <c r="Q580" s="198"/>
      <c r="R580" s="198"/>
      <c r="S580" s="198"/>
      <c r="T580" s="19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3" t="s">
        <v>157</v>
      </c>
      <c r="AU580" s="193" t="s">
        <v>153</v>
      </c>
      <c r="AV580" s="14" t="s">
        <v>153</v>
      </c>
      <c r="AW580" s="14" t="s">
        <v>33</v>
      </c>
      <c r="AX580" s="14" t="s">
        <v>71</v>
      </c>
      <c r="AY580" s="193" t="s">
        <v>144</v>
      </c>
    </row>
    <row r="581" s="14" customFormat="1">
      <c r="A581" s="14"/>
      <c r="B581" s="192"/>
      <c r="C581" s="14"/>
      <c r="D581" s="185" t="s">
        <v>157</v>
      </c>
      <c r="E581" s="193" t="s">
        <v>3</v>
      </c>
      <c r="F581" s="194" t="s">
        <v>493</v>
      </c>
      <c r="G581" s="14"/>
      <c r="H581" s="195">
        <v>0.64000000000000001</v>
      </c>
      <c r="I581" s="196"/>
      <c r="J581" s="14"/>
      <c r="K581" s="14"/>
      <c r="L581" s="192"/>
      <c r="M581" s="197"/>
      <c r="N581" s="198"/>
      <c r="O581" s="198"/>
      <c r="P581" s="198"/>
      <c r="Q581" s="198"/>
      <c r="R581" s="198"/>
      <c r="S581" s="198"/>
      <c r="T581" s="19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3" t="s">
        <v>157</v>
      </c>
      <c r="AU581" s="193" t="s">
        <v>153</v>
      </c>
      <c r="AV581" s="14" t="s">
        <v>153</v>
      </c>
      <c r="AW581" s="14" t="s">
        <v>33</v>
      </c>
      <c r="AX581" s="14" t="s">
        <v>71</v>
      </c>
      <c r="AY581" s="193" t="s">
        <v>144</v>
      </c>
    </row>
    <row r="582" s="13" customFormat="1">
      <c r="A582" s="13"/>
      <c r="B582" s="184"/>
      <c r="C582" s="13"/>
      <c r="D582" s="185" t="s">
        <v>157</v>
      </c>
      <c r="E582" s="186" t="s">
        <v>3</v>
      </c>
      <c r="F582" s="187" t="s">
        <v>494</v>
      </c>
      <c r="G582" s="13"/>
      <c r="H582" s="186" t="s">
        <v>3</v>
      </c>
      <c r="I582" s="188"/>
      <c r="J582" s="13"/>
      <c r="K582" s="13"/>
      <c r="L582" s="184"/>
      <c r="M582" s="189"/>
      <c r="N582" s="190"/>
      <c r="O582" s="190"/>
      <c r="P582" s="190"/>
      <c r="Q582" s="190"/>
      <c r="R582" s="190"/>
      <c r="S582" s="190"/>
      <c r="T582" s="19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6" t="s">
        <v>157</v>
      </c>
      <c r="AU582" s="186" t="s">
        <v>153</v>
      </c>
      <c r="AV582" s="13" t="s">
        <v>79</v>
      </c>
      <c r="AW582" s="13" t="s">
        <v>33</v>
      </c>
      <c r="AX582" s="13" t="s">
        <v>71</v>
      </c>
      <c r="AY582" s="186" t="s">
        <v>144</v>
      </c>
    </row>
    <row r="583" s="14" customFormat="1">
      <c r="A583" s="14"/>
      <c r="B583" s="192"/>
      <c r="C583" s="14"/>
      <c r="D583" s="185" t="s">
        <v>157</v>
      </c>
      <c r="E583" s="193" t="s">
        <v>3</v>
      </c>
      <c r="F583" s="194" t="s">
        <v>495</v>
      </c>
      <c r="G583" s="14"/>
      <c r="H583" s="195">
        <v>2.1000000000000001</v>
      </c>
      <c r="I583" s="196"/>
      <c r="J583" s="14"/>
      <c r="K583" s="14"/>
      <c r="L583" s="192"/>
      <c r="M583" s="197"/>
      <c r="N583" s="198"/>
      <c r="O583" s="198"/>
      <c r="P583" s="198"/>
      <c r="Q583" s="198"/>
      <c r="R583" s="198"/>
      <c r="S583" s="198"/>
      <c r="T583" s="19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3" t="s">
        <v>157</v>
      </c>
      <c r="AU583" s="193" t="s">
        <v>153</v>
      </c>
      <c r="AV583" s="14" t="s">
        <v>153</v>
      </c>
      <c r="AW583" s="14" t="s">
        <v>33</v>
      </c>
      <c r="AX583" s="14" t="s">
        <v>71</v>
      </c>
      <c r="AY583" s="193" t="s">
        <v>144</v>
      </c>
    </row>
    <row r="584" s="14" customFormat="1">
      <c r="A584" s="14"/>
      <c r="B584" s="192"/>
      <c r="C584" s="14"/>
      <c r="D584" s="185" t="s">
        <v>157</v>
      </c>
      <c r="E584" s="193" t="s">
        <v>3</v>
      </c>
      <c r="F584" s="194" t="s">
        <v>496</v>
      </c>
      <c r="G584" s="14"/>
      <c r="H584" s="195">
        <v>1.6000000000000001</v>
      </c>
      <c r="I584" s="196"/>
      <c r="J584" s="14"/>
      <c r="K584" s="14"/>
      <c r="L584" s="192"/>
      <c r="M584" s="197"/>
      <c r="N584" s="198"/>
      <c r="O584" s="198"/>
      <c r="P584" s="198"/>
      <c r="Q584" s="198"/>
      <c r="R584" s="198"/>
      <c r="S584" s="198"/>
      <c r="T584" s="19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3" t="s">
        <v>157</v>
      </c>
      <c r="AU584" s="193" t="s">
        <v>153</v>
      </c>
      <c r="AV584" s="14" t="s">
        <v>153</v>
      </c>
      <c r="AW584" s="14" t="s">
        <v>33</v>
      </c>
      <c r="AX584" s="14" t="s">
        <v>71</v>
      </c>
      <c r="AY584" s="193" t="s">
        <v>144</v>
      </c>
    </row>
    <row r="585" s="13" customFormat="1">
      <c r="A585" s="13"/>
      <c r="B585" s="184"/>
      <c r="C585" s="13"/>
      <c r="D585" s="185" t="s">
        <v>157</v>
      </c>
      <c r="E585" s="186" t="s">
        <v>3</v>
      </c>
      <c r="F585" s="187" t="s">
        <v>497</v>
      </c>
      <c r="G585" s="13"/>
      <c r="H585" s="186" t="s">
        <v>3</v>
      </c>
      <c r="I585" s="188"/>
      <c r="J585" s="13"/>
      <c r="K585" s="13"/>
      <c r="L585" s="184"/>
      <c r="M585" s="189"/>
      <c r="N585" s="190"/>
      <c r="O585" s="190"/>
      <c r="P585" s="190"/>
      <c r="Q585" s="190"/>
      <c r="R585" s="190"/>
      <c r="S585" s="190"/>
      <c r="T585" s="19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6" t="s">
        <v>157</v>
      </c>
      <c r="AU585" s="186" t="s">
        <v>153</v>
      </c>
      <c r="AV585" s="13" t="s">
        <v>79</v>
      </c>
      <c r="AW585" s="13" t="s">
        <v>33</v>
      </c>
      <c r="AX585" s="13" t="s">
        <v>71</v>
      </c>
      <c r="AY585" s="186" t="s">
        <v>144</v>
      </c>
    </row>
    <row r="586" s="14" customFormat="1">
      <c r="A586" s="14"/>
      <c r="B586" s="192"/>
      <c r="C586" s="14"/>
      <c r="D586" s="185" t="s">
        <v>157</v>
      </c>
      <c r="E586" s="193" t="s">
        <v>3</v>
      </c>
      <c r="F586" s="194" t="s">
        <v>493</v>
      </c>
      <c r="G586" s="14"/>
      <c r="H586" s="195">
        <v>0.64000000000000001</v>
      </c>
      <c r="I586" s="196"/>
      <c r="J586" s="14"/>
      <c r="K586" s="14"/>
      <c r="L586" s="192"/>
      <c r="M586" s="197"/>
      <c r="N586" s="198"/>
      <c r="O586" s="198"/>
      <c r="P586" s="198"/>
      <c r="Q586" s="198"/>
      <c r="R586" s="198"/>
      <c r="S586" s="198"/>
      <c r="T586" s="19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3" t="s">
        <v>157</v>
      </c>
      <c r="AU586" s="193" t="s">
        <v>153</v>
      </c>
      <c r="AV586" s="14" t="s">
        <v>153</v>
      </c>
      <c r="AW586" s="14" t="s">
        <v>33</v>
      </c>
      <c r="AX586" s="14" t="s">
        <v>71</v>
      </c>
      <c r="AY586" s="193" t="s">
        <v>144</v>
      </c>
    </row>
    <row r="587" s="14" customFormat="1">
      <c r="A587" s="14"/>
      <c r="B587" s="192"/>
      <c r="C587" s="14"/>
      <c r="D587" s="185" t="s">
        <v>157</v>
      </c>
      <c r="E587" s="193" t="s">
        <v>3</v>
      </c>
      <c r="F587" s="194" t="s">
        <v>492</v>
      </c>
      <c r="G587" s="14"/>
      <c r="H587" s="195">
        <v>1.76</v>
      </c>
      <c r="I587" s="196"/>
      <c r="J587" s="14"/>
      <c r="K587" s="14"/>
      <c r="L587" s="192"/>
      <c r="M587" s="197"/>
      <c r="N587" s="198"/>
      <c r="O587" s="198"/>
      <c r="P587" s="198"/>
      <c r="Q587" s="198"/>
      <c r="R587" s="198"/>
      <c r="S587" s="198"/>
      <c r="T587" s="19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93" t="s">
        <v>157</v>
      </c>
      <c r="AU587" s="193" t="s">
        <v>153</v>
      </c>
      <c r="AV587" s="14" t="s">
        <v>153</v>
      </c>
      <c r="AW587" s="14" t="s">
        <v>33</v>
      </c>
      <c r="AX587" s="14" t="s">
        <v>71</v>
      </c>
      <c r="AY587" s="193" t="s">
        <v>144</v>
      </c>
    </row>
    <row r="588" s="14" customFormat="1">
      <c r="A588" s="14"/>
      <c r="B588" s="192"/>
      <c r="C588" s="14"/>
      <c r="D588" s="185" t="s">
        <v>157</v>
      </c>
      <c r="E588" s="193" t="s">
        <v>3</v>
      </c>
      <c r="F588" s="194" t="s">
        <v>498</v>
      </c>
      <c r="G588" s="14"/>
      <c r="H588" s="195">
        <v>2.3999999999999999</v>
      </c>
      <c r="I588" s="196"/>
      <c r="J588" s="14"/>
      <c r="K588" s="14"/>
      <c r="L588" s="192"/>
      <c r="M588" s="197"/>
      <c r="N588" s="198"/>
      <c r="O588" s="198"/>
      <c r="P588" s="198"/>
      <c r="Q588" s="198"/>
      <c r="R588" s="198"/>
      <c r="S588" s="198"/>
      <c r="T588" s="19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3" t="s">
        <v>157</v>
      </c>
      <c r="AU588" s="193" t="s">
        <v>153</v>
      </c>
      <c r="AV588" s="14" t="s">
        <v>153</v>
      </c>
      <c r="AW588" s="14" t="s">
        <v>33</v>
      </c>
      <c r="AX588" s="14" t="s">
        <v>71</v>
      </c>
      <c r="AY588" s="193" t="s">
        <v>144</v>
      </c>
    </row>
    <row r="589" s="15" customFormat="1">
      <c r="A589" s="15"/>
      <c r="B589" s="201"/>
      <c r="C589" s="15"/>
      <c r="D589" s="185" t="s">
        <v>157</v>
      </c>
      <c r="E589" s="202" t="s">
        <v>3</v>
      </c>
      <c r="F589" s="203" t="s">
        <v>181</v>
      </c>
      <c r="G589" s="15"/>
      <c r="H589" s="204">
        <v>64.810000000000002</v>
      </c>
      <c r="I589" s="205"/>
      <c r="J589" s="15"/>
      <c r="K589" s="15"/>
      <c r="L589" s="201"/>
      <c r="M589" s="206"/>
      <c r="N589" s="207"/>
      <c r="O589" s="207"/>
      <c r="P589" s="207"/>
      <c r="Q589" s="207"/>
      <c r="R589" s="207"/>
      <c r="S589" s="207"/>
      <c r="T589" s="20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02" t="s">
        <v>157</v>
      </c>
      <c r="AU589" s="202" t="s">
        <v>153</v>
      </c>
      <c r="AV589" s="15" t="s">
        <v>152</v>
      </c>
      <c r="AW589" s="15" t="s">
        <v>33</v>
      </c>
      <c r="AX589" s="15" t="s">
        <v>79</v>
      </c>
      <c r="AY589" s="202" t="s">
        <v>144</v>
      </c>
    </row>
    <row r="590" s="2" customFormat="1" ht="24.15" customHeight="1">
      <c r="A590" s="39"/>
      <c r="B590" s="165"/>
      <c r="C590" s="166" t="s">
        <v>499</v>
      </c>
      <c r="D590" s="166" t="s">
        <v>147</v>
      </c>
      <c r="E590" s="167" t="s">
        <v>500</v>
      </c>
      <c r="F590" s="168" t="s">
        <v>501</v>
      </c>
      <c r="G590" s="169" t="s">
        <v>163</v>
      </c>
      <c r="H590" s="170">
        <v>495.31999999999999</v>
      </c>
      <c r="I590" s="171"/>
      <c r="J590" s="172">
        <f>ROUND(I590*H590,2)</f>
        <v>0</v>
      </c>
      <c r="K590" s="168" t="s">
        <v>151</v>
      </c>
      <c r="L590" s="40"/>
      <c r="M590" s="173" t="s">
        <v>3</v>
      </c>
      <c r="N590" s="174" t="s">
        <v>43</v>
      </c>
      <c r="O590" s="73"/>
      <c r="P590" s="175">
        <f>O590*H590</f>
        <v>0</v>
      </c>
      <c r="Q590" s="175">
        <v>0</v>
      </c>
      <c r="R590" s="175">
        <f>Q590*H590</f>
        <v>0</v>
      </c>
      <c r="S590" s="175">
        <v>0</v>
      </c>
      <c r="T590" s="176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177" t="s">
        <v>152</v>
      </c>
      <c r="AT590" s="177" t="s">
        <v>147</v>
      </c>
      <c r="AU590" s="177" t="s">
        <v>153</v>
      </c>
      <c r="AY590" s="20" t="s">
        <v>144</v>
      </c>
      <c r="BE590" s="178">
        <f>IF(N590="základní",J590,0)</f>
        <v>0</v>
      </c>
      <c r="BF590" s="178">
        <f>IF(N590="snížená",J590,0)</f>
        <v>0</v>
      </c>
      <c r="BG590" s="178">
        <f>IF(N590="zákl. přenesená",J590,0)</f>
        <v>0</v>
      </c>
      <c r="BH590" s="178">
        <f>IF(N590="sníž. přenesená",J590,0)</f>
        <v>0</v>
      </c>
      <c r="BI590" s="178">
        <f>IF(N590="nulová",J590,0)</f>
        <v>0</v>
      </c>
      <c r="BJ590" s="20" t="s">
        <v>153</v>
      </c>
      <c r="BK590" s="178">
        <f>ROUND(I590*H590,2)</f>
        <v>0</v>
      </c>
      <c r="BL590" s="20" t="s">
        <v>152</v>
      </c>
      <c r="BM590" s="177" t="s">
        <v>502</v>
      </c>
    </row>
    <row r="591" s="2" customFormat="1">
      <c r="A591" s="39"/>
      <c r="B591" s="40"/>
      <c r="C591" s="39"/>
      <c r="D591" s="179" t="s">
        <v>155</v>
      </c>
      <c r="E591" s="39"/>
      <c r="F591" s="180" t="s">
        <v>503</v>
      </c>
      <c r="G591" s="39"/>
      <c r="H591" s="39"/>
      <c r="I591" s="181"/>
      <c r="J591" s="39"/>
      <c r="K591" s="39"/>
      <c r="L591" s="40"/>
      <c r="M591" s="182"/>
      <c r="N591" s="183"/>
      <c r="O591" s="73"/>
      <c r="P591" s="73"/>
      <c r="Q591" s="73"/>
      <c r="R591" s="73"/>
      <c r="S591" s="73"/>
      <c r="T591" s="74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20" t="s">
        <v>155</v>
      </c>
      <c r="AU591" s="20" t="s">
        <v>153</v>
      </c>
    </row>
    <row r="592" s="13" customFormat="1">
      <c r="A592" s="13"/>
      <c r="B592" s="184"/>
      <c r="C592" s="13"/>
      <c r="D592" s="185" t="s">
        <v>157</v>
      </c>
      <c r="E592" s="186" t="s">
        <v>3</v>
      </c>
      <c r="F592" s="187" t="s">
        <v>254</v>
      </c>
      <c r="G592" s="13"/>
      <c r="H592" s="186" t="s">
        <v>3</v>
      </c>
      <c r="I592" s="188"/>
      <c r="J592" s="13"/>
      <c r="K592" s="13"/>
      <c r="L592" s="184"/>
      <c r="M592" s="189"/>
      <c r="N592" s="190"/>
      <c r="O592" s="190"/>
      <c r="P592" s="190"/>
      <c r="Q592" s="190"/>
      <c r="R592" s="190"/>
      <c r="S592" s="190"/>
      <c r="T592" s="19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6" t="s">
        <v>157</v>
      </c>
      <c r="AU592" s="186" t="s">
        <v>153</v>
      </c>
      <c r="AV592" s="13" t="s">
        <v>79</v>
      </c>
      <c r="AW592" s="13" t="s">
        <v>33</v>
      </c>
      <c r="AX592" s="13" t="s">
        <v>71</v>
      </c>
      <c r="AY592" s="186" t="s">
        <v>144</v>
      </c>
    </row>
    <row r="593" s="14" customFormat="1">
      <c r="A593" s="14"/>
      <c r="B593" s="192"/>
      <c r="C593" s="14"/>
      <c r="D593" s="185" t="s">
        <v>157</v>
      </c>
      <c r="E593" s="193" t="s">
        <v>3</v>
      </c>
      <c r="F593" s="194" t="s">
        <v>255</v>
      </c>
      <c r="G593" s="14"/>
      <c r="H593" s="195">
        <v>9.4499999999999993</v>
      </c>
      <c r="I593" s="196"/>
      <c r="J593" s="14"/>
      <c r="K593" s="14"/>
      <c r="L593" s="192"/>
      <c r="M593" s="197"/>
      <c r="N593" s="198"/>
      <c r="O593" s="198"/>
      <c r="P593" s="198"/>
      <c r="Q593" s="198"/>
      <c r="R593" s="198"/>
      <c r="S593" s="198"/>
      <c r="T593" s="19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3" t="s">
        <v>157</v>
      </c>
      <c r="AU593" s="193" t="s">
        <v>153</v>
      </c>
      <c r="AV593" s="14" t="s">
        <v>153</v>
      </c>
      <c r="AW593" s="14" t="s">
        <v>33</v>
      </c>
      <c r="AX593" s="14" t="s">
        <v>71</v>
      </c>
      <c r="AY593" s="193" t="s">
        <v>144</v>
      </c>
    </row>
    <row r="594" s="13" customFormat="1">
      <c r="A594" s="13"/>
      <c r="B594" s="184"/>
      <c r="C594" s="13"/>
      <c r="D594" s="185" t="s">
        <v>157</v>
      </c>
      <c r="E594" s="186" t="s">
        <v>3</v>
      </c>
      <c r="F594" s="187" t="s">
        <v>256</v>
      </c>
      <c r="G594" s="13"/>
      <c r="H594" s="186" t="s">
        <v>3</v>
      </c>
      <c r="I594" s="188"/>
      <c r="J594" s="13"/>
      <c r="K594" s="13"/>
      <c r="L594" s="184"/>
      <c r="M594" s="189"/>
      <c r="N594" s="190"/>
      <c r="O594" s="190"/>
      <c r="P594" s="190"/>
      <c r="Q594" s="190"/>
      <c r="R594" s="190"/>
      <c r="S594" s="190"/>
      <c r="T594" s="19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6" t="s">
        <v>157</v>
      </c>
      <c r="AU594" s="186" t="s">
        <v>153</v>
      </c>
      <c r="AV594" s="13" t="s">
        <v>79</v>
      </c>
      <c r="AW594" s="13" t="s">
        <v>33</v>
      </c>
      <c r="AX594" s="13" t="s">
        <v>71</v>
      </c>
      <c r="AY594" s="186" t="s">
        <v>144</v>
      </c>
    </row>
    <row r="595" s="13" customFormat="1">
      <c r="A595" s="13"/>
      <c r="B595" s="184"/>
      <c r="C595" s="13"/>
      <c r="D595" s="185" t="s">
        <v>157</v>
      </c>
      <c r="E595" s="186" t="s">
        <v>3</v>
      </c>
      <c r="F595" s="187" t="s">
        <v>167</v>
      </c>
      <c r="G595" s="13"/>
      <c r="H595" s="186" t="s">
        <v>3</v>
      </c>
      <c r="I595" s="188"/>
      <c r="J595" s="13"/>
      <c r="K595" s="13"/>
      <c r="L595" s="184"/>
      <c r="M595" s="189"/>
      <c r="N595" s="190"/>
      <c r="O595" s="190"/>
      <c r="P595" s="190"/>
      <c r="Q595" s="190"/>
      <c r="R595" s="190"/>
      <c r="S595" s="190"/>
      <c r="T595" s="19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86" t="s">
        <v>157</v>
      </c>
      <c r="AU595" s="186" t="s">
        <v>153</v>
      </c>
      <c r="AV595" s="13" t="s">
        <v>79</v>
      </c>
      <c r="AW595" s="13" t="s">
        <v>33</v>
      </c>
      <c r="AX595" s="13" t="s">
        <v>71</v>
      </c>
      <c r="AY595" s="186" t="s">
        <v>144</v>
      </c>
    </row>
    <row r="596" s="14" customFormat="1">
      <c r="A596" s="14"/>
      <c r="B596" s="192"/>
      <c r="C596" s="14"/>
      <c r="D596" s="185" t="s">
        <v>157</v>
      </c>
      <c r="E596" s="193" t="s">
        <v>3</v>
      </c>
      <c r="F596" s="194" t="s">
        <v>257</v>
      </c>
      <c r="G596" s="14"/>
      <c r="H596" s="195">
        <v>21.399999999999999</v>
      </c>
      <c r="I596" s="196"/>
      <c r="J596" s="14"/>
      <c r="K596" s="14"/>
      <c r="L596" s="192"/>
      <c r="M596" s="197"/>
      <c r="N596" s="198"/>
      <c r="O596" s="198"/>
      <c r="P596" s="198"/>
      <c r="Q596" s="198"/>
      <c r="R596" s="198"/>
      <c r="S596" s="198"/>
      <c r="T596" s="19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93" t="s">
        <v>157</v>
      </c>
      <c r="AU596" s="193" t="s">
        <v>153</v>
      </c>
      <c r="AV596" s="14" t="s">
        <v>153</v>
      </c>
      <c r="AW596" s="14" t="s">
        <v>33</v>
      </c>
      <c r="AX596" s="14" t="s">
        <v>71</v>
      </c>
      <c r="AY596" s="193" t="s">
        <v>144</v>
      </c>
    </row>
    <row r="597" s="14" customFormat="1">
      <c r="A597" s="14"/>
      <c r="B597" s="192"/>
      <c r="C597" s="14"/>
      <c r="D597" s="185" t="s">
        <v>157</v>
      </c>
      <c r="E597" s="193" t="s">
        <v>3</v>
      </c>
      <c r="F597" s="194" t="s">
        <v>258</v>
      </c>
      <c r="G597" s="14"/>
      <c r="H597" s="195">
        <v>9</v>
      </c>
      <c r="I597" s="196"/>
      <c r="J597" s="14"/>
      <c r="K597" s="14"/>
      <c r="L597" s="192"/>
      <c r="M597" s="197"/>
      <c r="N597" s="198"/>
      <c r="O597" s="198"/>
      <c r="P597" s="198"/>
      <c r="Q597" s="198"/>
      <c r="R597" s="198"/>
      <c r="S597" s="198"/>
      <c r="T597" s="19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93" t="s">
        <v>157</v>
      </c>
      <c r="AU597" s="193" t="s">
        <v>153</v>
      </c>
      <c r="AV597" s="14" t="s">
        <v>153</v>
      </c>
      <c r="AW597" s="14" t="s">
        <v>33</v>
      </c>
      <c r="AX597" s="14" t="s">
        <v>71</v>
      </c>
      <c r="AY597" s="193" t="s">
        <v>144</v>
      </c>
    </row>
    <row r="598" s="13" customFormat="1">
      <c r="A598" s="13"/>
      <c r="B598" s="184"/>
      <c r="C598" s="13"/>
      <c r="D598" s="185" t="s">
        <v>157</v>
      </c>
      <c r="E598" s="186" t="s">
        <v>3</v>
      </c>
      <c r="F598" s="187" t="s">
        <v>169</v>
      </c>
      <c r="G598" s="13"/>
      <c r="H598" s="186" t="s">
        <v>3</v>
      </c>
      <c r="I598" s="188"/>
      <c r="J598" s="13"/>
      <c r="K598" s="13"/>
      <c r="L598" s="184"/>
      <c r="M598" s="189"/>
      <c r="N598" s="190"/>
      <c r="O598" s="190"/>
      <c r="P598" s="190"/>
      <c r="Q598" s="190"/>
      <c r="R598" s="190"/>
      <c r="S598" s="190"/>
      <c r="T598" s="19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86" t="s">
        <v>157</v>
      </c>
      <c r="AU598" s="186" t="s">
        <v>153</v>
      </c>
      <c r="AV598" s="13" t="s">
        <v>79</v>
      </c>
      <c r="AW598" s="13" t="s">
        <v>33</v>
      </c>
      <c r="AX598" s="13" t="s">
        <v>71</v>
      </c>
      <c r="AY598" s="186" t="s">
        <v>144</v>
      </c>
    </row>
    <row r="599" s="14" customFormat="1">
      <c r="A599" s="14"/>
      <c r="B599" s="192"/>
      <c r="C599" s="14"/>
      <c r="D599" s="185" t="s">
        <v>157</v>
      </c>
      <c r="E599" s="193" t="s">
        <v>3</v>
      </c>
      <c r="F599" s="194" t="s">
        <v>259</v>
      </c>
      <c r="G599" s="14"/>
      <c r="H599" s="195">
        <v>19.5</v>
      </c>
      <c r="I599" s="196"/>
      <c r="J599" s="14"/>
      <c r="K599" s="14"/>
      <c r="L599" s="192"/>
      <c r="M599" s="197"/>
      <c r="N599" s="198"/>
      <c r="O599" s="198"/>
      <c r="P599" s="198"/>
      <c r="Q599" s="198"/>
      <c r="R599" s="198"/>
      <c r="S599" s="198"/>
      <c r="T599" s="19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93" t="s">
        <v>157</v>
      </c>
      <c r="AU599" s="193" t="s">
        <v>153</v>
      </c>
      <c r="AV599" s="14" t="s">
        <v>153</v>
      </c>
      <c r="AW599" s="14" t="s">
        <v>33</v>
      </c>
      <c r="AX599" s="14" t="s">
        <v>71</v>
      </c>
      <c r="AY599" s="193" t="s">
        <v>144</v>
      </c>
    </row>
    <row r="600" s="13" customFormat="1">
      <c r="A600" s="13"/>
      <c r="B600" s="184"/>
      <c r="C600" s="13"/>
      <c r="D600" s="185" t="s">
        <v>157</v>
      </c>
      <c r="E600" s="186" t="s">
        <v>3</v>
      </c>
      <c r="F600" s="187" t="s">
        <v>256</v>
      </c>
      <c r="G600" s="13"/>
      <c r="H600" s="186" t="s">
        <v>3</v>
      </c>
      <c r="I600" s="188"/>
      <c r="J600" s="13"/>
      <c r="K600" s="13"/>
      <c r="L600" s="184"/>
      <c r="M600" s="189"/>
      <c r="N600" s="190"/>
      <c r="O600" s="190"/>
      <c r="P600" s="190"/>
      <c r="Q600" s="190"/>
      <c r="R600" s="190"/>
      <c r="S600" s="190"/>
      <c r="T600" s="19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6" t="s">
        <v>157</v>
      </c>
      <c r="AU600" s="186" t="s">
        <v>153</v>
      </c>
      <c r="AV600" s="13" t="s">
        <v>79</v>
      </c>
      <c r="AW600" s="13" t="s">
        <v>33</v>
      </c>
      <c r="AX600" s="13" t="s">
        <v>71</v>
      </c>
      <c r="AY600" s="186" t="s">
        <v>144</v>
      </c>
    </row>
    <row r="601" s="13" customFormat="1">
      <c r="A601" s="13"/>
      <c r="B601" s="184"/>
      <c r="C601" s="13"/>
      <c r="D601" s="185" t="s">
        <v>157</v>
      </c>
      <c r="E601" s="186" t="s">
        <v>3</v>
      </c>
      <c r="F601" s="187" t="s">
        <v>167</v>
      </c>
      <c r="G601" s="13"/>
      <c r="H601" s="186" t="s">
        <v>3</v>
      </c>
      <c r="I601" s="188"/>
      <c r="J601" s="13"/>
      <c r="K601" s="13"/>
      <c r="L601" s="184"/>
      <c r="M601" s="189"/>
      <c r="N601" s="190"/>
      <c r="O601" s="190"/>
      <c r="P601" s="190"/>
      <c r="Q601" s="190"/>
      <c r="R601" s="190"/>
      <c r="S601" s="190"/>
      <c r="T601" s="19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86" t="s">
        <v>157</v>
      </c>
      <c r="AU601" s="186" t="s">
        <v>153</v>
      </c>
      <c r="AV601" s="13" t="s">
        <v>79</v>
      </c>
      <c r="AW601" s="13" t="s">
        <v>33</v>
      </c>
      <c r="AX601" s="13" t="s">
        <v>71</v>
      </c>
      <c r="AY601" s="186" t="s">
        <v>144</v>
      </c>
    </row>
    <row r="602" s="14" customFormat="1">
      <c r="A602" s="14"/>
      <c r="B602" s="192"/>
      <c r="C602" s="14"/>
      <c r="D602" s="185" t="s">
        <v>157</v>
      </c>
      <c r="E602" s="193" t="s">
        <v>3</v>
      </c>
      <c r="F602" s="194" t="s">
        <v>260</v>
      </c>
      <c r="G602" s="14"/>
      <c r="H602" s="195">
        <v>32.100000000000001</v>
      </c>
      <c r="I602" s="196"/>
      <c r="J602" s="14"/>
      <c r="K602" s="14"/>
      <c r="L602" s="192"/>
      <c r="M602" s="197"/>
      <c r="N602" s="198"/>
      <c r="O602" s="198"/>
      <c r="P602" s="198"/>
      <c r="Q602" s="198"/>
      <c r="R602" s="198"/>
      <c r="S602" s="198"/>
      <c r="T602" s="19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3" t="s">
        <v>157</v>
      </c>
      <c r="AU602" s="193" t="s">
        <v>153</v>
      </c>
      <c r="AV602" s="14" t="s">
        <v>153</v>
      </c>
      <c r="AW602" s="14" t="s">
        <v>33</v>
      </c>
      <c r="AX602" s="14" t="s">
        <v>71</v>
      </c>
      <c r="AY602" s="193" t="s">
        <v>144</v>
      </c>
    </row>
    <row r="603" s="13" customFormat="1">
      <c r="A603" s="13"/>
      <c r="B603" s="184"/>
      <c r="C603" s="13"/>
      <c r="D603" s="185" t="s">
        <v>157</v>
      </c>
      <c r="E603" s="186" t="s">
        <v>3</v>
      </c>
      <c r="F603" s="187" t="s">
        <v>169</v>
      </c>
      <c r="G603" s="13"/>
      <c r="H603" s="186" t="s">
        <v>3</v>
      </c>
      <c r="I603" s="188"/>
      <c r="J603" s="13"/>
      <c r="K603" s="13"/>
      <c r="L603" s="184"/>
      <c r="M603" s="189"/>
      <c r="N603" s="190"/>
      <c r="O603" s="190"/>
      <c r="P603" s="190"/>
      <c r="Q603" s="190"/>
      <c r="R603" s="190"/>
      <c r="S603" s="190"/>
      <c r="T603" s="19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86" t="s">
        <v>157</v>
      </c>
      <c r="AU603" s="186" t="s">
        <v>153</v>
      </c>
      <c r="AV603" s="13" t="s">
        <v>79</v>
      </c>
      <c r="AW603" s="13" t="s">
        <v>33</v>
      </c>
      <c r="AX603" s="13" t="s">
        <v>71</v>
      </c>
      <c r="AY603" s="186" t="s">
        <v>144</v>
      </c>
    </row>
    <row r="604" s="14" customFormat="1">
      <c r="A604" s="14"/>
      <c r="B604" s="192"/>
      <c r="C604" s="14"/>
      <c r="D604" s="185" t="s">
        <v>157</v>
      </c>
      <c r="E604" s="193" t="s">
        <v>3</v>
      </c>
      <c r="F604" s="194" t="s">
        <v>261</v>
      </c>
      <c r="G604" s="14"/>
      <c r="H604" s="195">
        <v>29.25</v>
      </c>
      <c r="I604" s="196"/>
      <c r="J604" s="14"/>
      <c r="K604" s="14"/>
      <c r="L604" s="192"/>
      <c r="M604" s="197"/>
      <c r="N604" s="198"/>
      <c r="O604" s="198"/>
      <c r="P604" s="198"/>
      <c r="Q604" s="198"/>
      <c r="R604" s="198"/>
      <c r="S604" s="198"/>
      <c r="T604" s="19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3" t="s">
        <v>157</v>
      </c>
      <c r="AU604" s="193" t="s">
        <v>153</v>
      </c>
      <c r="AV604" s="14" t="s">
        <v>153</v>
      </c>
      <c r="AW604" s="14" t="s">
        <v>33</v>
      </c>
      <c r="AX604" s="14" t="s">
        <v>71</v>
      </c>
      <c r="AY604" s="193" t="s">
        <v>144</v>
      </c>
    </row>
    <row r="605" s="13" customFormat="1">
      <c r="A605" s="13"/>
      <c r="B605" s="184"/>
      <c r="C605" s="13"/>
      <c r="D605" s="185" t="s">
        <v>157</v>
      </c>
      <c r="E605" s="186" t="s">
        <v>3</v>
      </c>
      <c r="F605" s="187" t="s">
        <v>167</v>
      </c>
      <c r="G605" s="13"/>
      <c r="H605" s="186" t="s">
        <v>3</v>
      </c>
      <c r="I605" s="188"/>
      <c r="J605" s="13"/>
      <c r="K605" s="13"/>
      <c r="L605" s="184"/>
      <c r="M605" s="189"/>
      <c r="N605" s="190"/>
      <c r="O605" s="190"/>
      <c r="P605" s="190"/>
      <c r="Q605" s="190"/>
      <c r="R605" s="190"/>
      <c r="S605" s="190"/>
      <c r="T605" s="19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86" t="s">
        <v>157</v>
      </c>
      <c r="AU605" s="186" t="s">
        <v>153</v>
      </c>
      <c r="AV605" s="13" t="s">
        <v>79</v>
      </c>
      <c r="AW605" s="13" t="s">
        <v>33</v>
      </c>
      <c r="AX605" s="13" t="s">
        <v>71</v>
      </c>
      <c r="AY605" s="186" t="s">
        <v>144</v>
      </c>
    </row>
    <row r="606" s="14" customFormat="1">
      <c r="A606" s="14"/>
      <c r="B606" s="192"/>
      <c r="C606" s="14"/>
      <c r="D606" s="185" t="s">
        <v>157</v>
      </c>
      <c r="E606" s="193" t="s">
        <v>3</v>
      </c>
      <c r="F606" s="194" t="s">
        <v>168</v>
      </c>
      <c r="G606" s="14"/>
      <c r="H606" s="195">
        <v>149.80000000000001</v>
      </c>
      <c r="I606" s="196"/>
      <c r="J606" s="14"/>
      <c r="K606" s="14"/>
      <c r="L606" s="192"/>
      <c r="M606" s="197"/>
      <c r="N606" s="198"/>
      <c r="O606" s="198"/>
      <c r="P606" s="198"/>
      <c r="Q606" s="198"/>
      <c r="R606" s="198"/>
      <c r="S606" s="198"/>
      <c r="T606" s="19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3" t="s">
        <v>157</v>
      </c>
      <c r="AU606" s="193" t="s">
        <v>153</v>
      </c>
      <c r="AV606" s="14" t="s">
        <v>153</v>
      </c>
      <c r="AW606" s="14" t="s">
        <v>33</v>
      </c>
      <c r="AX606" s="14" t="s">
        <v>71</v>
      </c>
      <c r="AY606" s="193" t="s">
        <v>144</v>
      </c>
    </row>
    <row r="607" s="13" customFormat="1">
      <c r="A607" s="13"/>
      <c r="B607" s="184"/>
      <c r="C607" s="13"/>
      <c r="D607" s="185" t="s">
        <v>157</v>
      </c>
      <c r="E607" s="186" t="s">
        <v>3</v>
      </c>
      <c r="F607" s="187" t="s">
        <v>504</v>
      </c>
      <c r="G607" s="13"/>
      <c r="H607" s="186" t="s">
        <v>3</v>
      </c>
      <c r="I607" s="188"/>
      <c r="J607" s="13"/>
      <c r="K607" s="13"/>
      <c r="L607" s="184"/>
      <c r="M607" s="189"/>
      <c r="N607" s="190"/>
      <c r="O607" s="190"/>
      <c r="P607" s="190"/>
      <c r="Q607" s="190"/>
      <c r="R607" s="190"/>
      <c r="S607" s="190"/>
      <c r="T607" s="19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6" t="s">
        <v>157</v>
      </c>
      <c r="AU607" s="186" t="s">
        <v>153</v>
      </c>
      <c r="AV607" s="13" t="s">
        <v>79</v>
      </c>
      <c r="AW607" s="13" t="s">
        <v>33</v>
      </c>
      <c r="AX607" s="13" t="s">
        <v>71</v>
      </c>
      <c r="AY607" s="186" t="s">
        <v>144</v>
      </c>
    </row>
    <row r="608" s="14" customFormat="1">
      <c r="A608" s="14"/>
      <c r="B608" s="192"/>
      <c r="C608" s="14"/>
      <c r="D608" s="185" t="s">
        <v>157</v>
      </c>
      <c r="E608" s="193" t="s">
        <v>3</v>
      </c>
      <c r="F608" s="194" t="s">
        <v>505</v>
      </c>
      <c r="G608" s="14"/>
      <c r="H608" s="195">
        <v>72.450000000000003</v>
      </c>
      <c r="I608" s="196"/>
      <c r="J608" s="14"/>
      <c r="K608" s="14"/>
      <c r="L608" s="192"/>
      <c r="M608" s="197"/>
      <c r="N608" s="198"/>
      <c r="O608" s="198"/>
      <c r="P608" s="198"/>
      <c r="Q608" s="198"/>
      <c r="R608" s="198"/>
      <c r="S608" s="198"/>
      <c r="T608" s="19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3" t="s">
        <v>157</v>
      </c>
      <c r="AU608" s="193" t="s">
        <v>153</v>
      </c>
      <c r="AV608" s="14" t="s">
        <v>153</v>
      </c>
      <c r="AW608" s="14" t="s">
        <v>33</v>
      </c>
      <c r="AX608" s="14" t="s">
        <v>71</v>
      </c>
      <c r="AY608" s="193" t="s">
        <v>144</v>
      </c>
    </row>
    <row r="609" s="13" customFormat="1">
      <c r="A609" s="13"/>
      <c r="B609" s="184"/>
      <c r="C609" s="13"/>
      <c r="D609" s="185" t="s">
        <v>157</v>
      </c>
      <c r="E609" s="186" t="s">
        <v>3</v>
      </c>
      <c r="F609" s="187" t="s">
        <v>169</v>
      </c>
      <c r="G609" s="13"/>
      <c r="H609" s="186" t="s">
        <v>3</v>
      </c>
      <c r="I609" s="188"/>
      <c r="J609" s="13"/>
      <c r="K609" s="13"/>
      <c r="L609" s="184"/>
      <c r="M609" s="189"/>
      <c r="N609" s="190"/>
      <c r="O609" s="190"/>
      <c r="P609" s="190"/>
      <c r="Q609" s="190"/>
      <c r="R609" s="190"/>
      <c r="S609" s="190"/>
      <c r="T609" s="19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6" t="s">
        <v>157</v>
      </c>
      <c r="AU609" s="186" t="s">
        <v>153</v>
      </c>
      <c r="AV609" s="13" t="s">
        <v>79</v>
      </c>
      <c r="AW609" s="13" t="s">
        <v>33</v>
      </c>
      <c r="AX609" s="13" t="s">
        <v>71</v>
      </c>
      <c r="AY609" s="186" t="s">
        <v>144</v>
      </c>
    </row>
    <row r="610" s="14" customFormat="1">
      <c r="A610" s="14"/>
      <c r="B610" s="192"/>
      <c r="C610" s="14"/>
      <c r="D610" s="185" t="s">
        <v>157</v>
      </c>
      <c r="E610" s="193" t="s">
        <v>3</v>
      </c>
      <c r="F610" s="194" t="s">
        <v>170</v>
      </c>
      <c r="G610" s="14"/>
      <c r="H610" s="195">
        <v>136.5</v>
      </c>
      <c r="I610" s="196"/>
      <c r="J610" s="14"/>
      <c r="K610" s="14"/>
      <c r="L610" s="192"/>
      <c r="M610" s="197"/>
      <c r="N610" s="198"/>
      <c r="O610" s="198"/>
      <c r="P610" s="198"/>
      <c r="Q610" s="198"/>
      <c r="R610" s="198"/>
      <c r="S610" s="198"/>
      <c r="T610" s="19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93" t="s">
        <v>157</v>
      </c>
      <c r="AU610" s="193" t="s">
        <v>153</v>
      </c>
      <c r="AV610" s="14" t="s">
        <v>153</v>
      </c>
      <c r="AW610" s="14" t="s">
        <v>33</v>
      </c>
      <c r="AX610" s="14" t="s">
        <v>71</v>
      </c>
      <c r="AY610" s="193" t="s">
        <v>144</v>
      </c>
    </row>
    <row r="611" s="13" customFormat="1">
      <c r="A611" s="13"/>
      <c r="B611" s="184"/>
      <c r="C611" s="13"/>
      <c r="D611" s="185" t="s">
        <v>157</v>
      </c>
      <c r="E611" s="186" t="s">
        <v>3</v>
      </c>
      <c r="F611" s="187" t="s">
        <v>171</v>
      </c>
      <c r="G611" s="13"/>
      <c r="H611" s="186" t="s">
        <v>3</v>
      </c>
      <c r="I611" s="188"/>
      <c r="J611" s="13"/>
      <c r="K611" s="13"/>
      <c r="L611" s="184"/>
      <c r="M611" s="189"/>
      <c r="N611" s="190"/>
      <c r="O611" s="190"/>
      <c r="P611" s="190"/>
      <c r="Q611" s="190"/>
      <c r="R611" s="190"/>
      <c r="S611" s="190"/>
      <c r="T611" s="19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6" t="s">
        <v>157</v>
      </c>
      <c r="AU611" s="186" t="s">
        <v>153</v>
      </c>
      <c r="AV611" s="13" t="s">
        <v>79</v>
      </c>
      <c r="AW611" s="13" t="s">
        <v>33</v>
      </c>
      <c r="AX611" s="13" t="s">
        <v>71</v>
      </c>
      <c r="AY611" s="186" t="s">
        <v>144</v>
      </c>
    </row>
    <row r="612" s="14" customFormat="1">
      <c r="A612" s="14"/>
      <c r="B612" s="192"/>
      <c r="C612" s="14"/>
      <c r="D612" s="185" t="s">
        <v>157</v>
      </c>
      <c r="E612" s="193" t="s">
        <v>3</v>
      </c>
      <c r="F612" s="194" t="s">
        <v>172</v>
      </c>
      <c r="G612" s="14"/>
      <c r="H612" s="195">
        <v>-45</v>
      </c>
      <c r="I612" s="196"/>
      <c r="J612" s="14"/>
      <c r="K612" s="14"/>
      <c r="L612" s="192"/>
      <c r="M612" s="197"/>
      <c r="N612" s="198"/>
      <c r="O612" s="198"/>
      <c r="P612" s="198"/>
      <c r="Q612" s="198"/>
      <c r="R612" s="198"/>
      <c r="S612" s="198"/>
      <c r="T612" s="19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3" t="s">
        <v>157</v>
      </c>
      <c r="AU612" s="193" t="s">
        <v>153</v>
      </c>
      <c r="AV612" s="14" t="s">
        <v>153</v>
      </c>
      <c r="AW612" s="14" t="s">
        <v>33</v>
      </c>
      <c r="AX612" s="14" t="s">
        <v>71</v>
      </c>
      <c r="AY612" s="193" t="s">
        <v>144</v>
      </c>
    </row>
    <row r="613" s="14" customFormat="1">
      <c r="A613" s="14"/>
      <c r="B613" s="192"/>
      <c r="C613" s="14"/>
      <c r="D613" s="185" t="s">
        <v>157</v>
      </c>
      <c r="E613" s="193" t="s">
        <v>3</v>
      </c>
      <c r="F613" s="194" t="s">
        <v>173</v>
      </c>
      <c r="G613" s="14"/>
      <c r="H613" s="195">
        <v>-5.4000000000000004</v>
      </c>
      <c r="I613" s="196"/>
      <c r="J613" s="14"/>
      <c r="K613" s="14"/>
      <c r="L613" s="192"/>
      <c r="M613" s="197"/>
      <c r="N613" s="198"/>
      <c r="O613" s="198"/>
      <c r="P613" s="198"/>
      <c r="Q613" s="198"/>
      <c r="R613" s="198"/>
      <c r="S613" s="198"/>
      <c r="T613" s="19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93" t="s">
        <v>157</v>
      </c>
      <c r="AU613" s="193" t="s">
        <v>153</v>
      </c>
      <c r="AV613" s="14" t="s">
        <v>153</v>
      </c>
      <c r="AW613" s="14" t="s">
        <v>33</v>
      </c>
      <c r="AX613" s="14" t="s">
        <v>71</v>
      </c>
      <c r="AY613" s="193" t="s">
        <v>144</v>
      </c>
    </row>
    <row r="614" s="14" customFormat="1">
      <c r="A614" s="14"/>
      <c r="B614" s="192"/>
      <c r="C614" s="14"/>
      <c r="D614" s="185" t="s">
        <v>157</v>
      </c>
      <c r="E614" s="193" t="s">
        <v>3</v>
      </c>
      <c r="F614" s="194" t="s">
        <v>174</v>
      </c>
      <c r="G614" s="14"/>
      <c r="H614" s="195">
        <v>-1.76</v>
      </c>
      <c r="I614" s="196"/>
      <c r="J614" s="14"/>
      <c r="K614" s="14"/>
      <c r="L614" s="192"/>
      <c r="M614" s="197"/>
      <c r="N614" s="198"/>
      <c r="O614" s="198"/>
      <c r="P614" s="198"/>
      <c r="Q614" s="198"/>
      <c r="R614" s="198"/>
      <c r="S614" s="198"/>
      <c r="T614" s="19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3" t="s">
        <v>157</v>
      </c>
      <c r="AU614" s="193" t="s">
        <v>153</v>
      </c>
      <c r="AV614" s="14" t="s">
        <v>153</v>
      </c>
      <c r="AW614" s="14" t="s">
        <v>33</v>
      </c>
      <c r="AX614" s="14" t="s">
        <v>71</v>
      </c>
      <c r="AY614" s="193" t="s">
        <v>144</v>
      </c>
    </row>
    <row r="615" s="14" customFormat="1">
      <c r="A615" s="14"/>
      <c r="B615" s="192"/>
      <c r="C615" s="14"/>
      <c r="D615" s="185" t="s">
        <v>157</v>
      </c>
      <c r="E615" s="193" t="s">
        <v>3</v>
      </c>
      <c r="F615" s="194" t="s">
        <v>175</v>
      </c>
      <c r="G615" s="14"/>
      <c r="H615" s="195">
        <v>-0.64000000000000001</v>
      </c>
      <c r="I615" s="196"/>
      <c r="J615" s="14"/>
      <c r="K615" s="14"/>
      <c r="L615" s="192"/>
      <c r="M615" s="197"/>
      <c r="N615" s="198"/>
      <c r="O615" s="198"/>
      <c r="P615" s="198"/>
      <c r="Q615" s="198"/>
      <c r="R615" s="198"/>
      <c r="S615" s="198"/>
      <c r="T615" s="19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3" t="s">
        <v>157</v>
      </c>
      <c r="AU615" s="193" t="s">
        <v>153</v>
      </c>
      <c r="AV615" s="14" t="s">
        <v>153</v>
      </c>
      <c r="AW615" s="14" t="s">
        <v>33</v>
      </c>
      <c r="AX615" s="14" t="s">
        <v>71</v>
      </c>
      <c r="AY615" s="193" t="s">
        <v>144</v>
      </c>
    </row>
    <row r="616" s="13" customFormat="1">
      <c r="A616" s="13"/>
      <c r="B616" s="184"/>
      <c r="C616" s="13"/>
      <c r="D616" s="185" t="s">
        <v>157</v>
      </c>
      <c r="E616" s="186" t="s">
        <v>3</v>
      </c>
      <c r="F616" s="187" t="s">
        <v>176</v>
      </c>
      <c r="G616" s="13"/>
      <c r="H616" s="186" t="s">
        <v>3</v>
      </c>
      <c r="I616" s="188"/>
      <c r="J616" s="13"/>
      <c r="K616" s="13"/>
      <c r="L616" s="184"/>
      <c r="M616" s="189"/>
      <c r="N616" s="190"/>
      <c r="O616" s="190"/>
      <c r="P616" s="190"/>
      <c r="Q616" s="190"/>
      <c r="R616" s="190"/>
      <c r="S616" s="190"/>
      <c r="T616" s="19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6" t="s">
        <v>157</v>
      </c>
      <c r="AU616" s="186" t="s">
        <v>153</v>
      </c>
      <c r="AV616" s="13" t="s">
        <v>79</v>
      </c>
      <c r="AW616" s="13" t="s">
        <v>33</v>
      </c>
      <c r="AX616" s="13" t="s">
        <v>71</v>
      </c>
      <c r="AY616" s="186" t="s">
        <v>144</v>
      </c>
    </row>
    <row r="617" s="14" customFormat="1">
      <c r="A617" s="14"/>
      <c r="B617" s="192"/>
      <c r="C617" s="14"/>
      <c r="D617" s="185" t="s">
        <v>157</v>
      </c>
      <c r="E617" s="193" t="s">
        <v>3</v>
      </c>
      <c r="F617" s="194" t="s">
        <v>177</v>
      </c>
      <c r="G617" s="14"/>
      <c r="H617" s="195">
        <v>36.75</v>
      </c>
      <c r="I617" s="196"/>
      <c r="J617" s="14"/>
      <c r="K617" s="14"/>
      <c r="L617" s="192"/>
      <c r="M617" s="197"/>
      <c r="N617" s="198"/>
      <c r="O617" s="198"/>
      <c r="P617" s="198"/>
      <c r="Q617" s="198"/>
      <c r="R617" s="198"/>
      <c r="S617" s="198"/>
      <c r="T617" s="19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3" t="s">
        <v>157</v>
      </c>
      <c r="AU617" s="193" t="s">
        <v>153</v>
      </c>
      <c r="AV617" s="14" t="s">
        <v>153</v>
      </c>
      <c r="AW617" s="14" t="s">
        <v>33</v>
      </c>
      <c r="AX617" s="14" t="s">
        <v>71</v>
      </c>
      <c r="AY617" s="193" t="s">
        <v>144</v>
      </c>
    </row>
    <row r="618" s="14" customFormat="1">
      <c r="A618" s="14"/>
      <c r="B618" s="192"/>
      <c r="C618" s="14"/>
      <c r="D618" s="185" t="s">
        <v>157</v>
      </c>
      <c r="E618" s="193" t="s">
        <v>3</v>
      </c>
      <c r="F618" s="194" t="s">
        <v>178</v>
      </c>
      <c r="G618" s="14"/>
      <c r="H618" s="195">
        <v>3.3599999999999999</v>
      </c>
      <c r="I618" s="196"/>
      <c r="J618" s="14"/>
      <c r="K618" s="14"/>
      <c r="L618" s="192"/>
      <c r="M618" s="197"/>
      <c r="N618" s="198"/>
      <c r="O618" s="198"/>
      <c r="P618" s="198"/>
      <c r="Q618" s="198"/>
      <c r="R618" s="198"/>
      <c r="S618" s="198"/>
      <c r="T618" s="19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93" t="s">
        <v>157</v>
      </c>
      <c r="AU618" s="193" t="s">
        <v>153</v>
      </c>
      <c r="AV618" s="14" t="s">
        <v>153</v>
      </c>
      <c r="AW618" s="14" t="s">
        <v>33</v>
      </c>
      <c r="AX618" s="14" t="s">
        <v>71</v>
      </c>
      <c r="AY618" s="193" t="s">
        <v>144</v>
      </c>
    </row>
    <row r="619" s="14" customFormat="1">
      <c r="A619" s="14"/>
      <c r="B619" s="192"/>
      <c r="C619" s="14"/>
      <c r="D619" s="185" t="s">
        <v>157</v>
      </c>
      <c r="E619" s="193" t="s">
        <v>3</v>
      </c>
      <c r="F619" s="194" t="s">
        <v>179</v>
      </c>
      <c r="G619" s="14"/>
      <c r="H619" s="195">
        <v>3.0099999999999998</v>
      </c>
      <c r="I619" s="196"/>
      <c r="J619" s="14"/>
      <c r="K619" s="14"/>
      <c r="L619" s="192"/>
      <c r="M619" s="197"/>
      <c r="N619" s="198"/>
      <c r="O619" s="198"/>
      <c r="P619" s="198"/>
      <c r="Q619" s="198"/>
      <c r="R619" s="198"/>
      <c r="S619" s="198"/>
      <c r="T619" s="19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93" t="s">
        <v>157</v>
      </c>
      <c r="AU619" s="193" t="s">
        <v>153</v>
      </c>
      <c r="AV619" s="14" t="s">
        <v>153</v>
      </c>
      <c r="AW619" s="14" t="s">
        <v>33</v>
      </c>
      <c r="AX619" s="14" t="s">
        <v>71</v>
      </c>
      <c r="AY619" s="193" t="s">
        <v>144</v>
      </c>
    </row>
    <row r="620" s="14" customFormat="1">
      <c r="A620" s="14"/>
      <c r="B620" s="192"/>
      <c r="C620" s="14"/>
      <c r="D620" s="185" t="s">
        <v>157</v>
      </c>
      <c r="E620" s="193" t="s">
        <v>3</v>
      </c>
      <c r="F620" s="194" t="s">
        <v>180</v>
      </c>
      <c r="G620" s="14"/>
      <c r="H620" s="195">
        <v>1.3999999999999999</v>
      </c>
      <c r="I620" s="196"/>
      <c r="J620" s="14"/>
      <c r="K620" s="14"/>
      <c r="L620" s="192"/>
      <c r="M620" s="197"/>
      <c r="N620" s="198"/>
      <c r="O620" s="198"/>
      <c r="P620" s="198"/>
      <c r="Q620" s="198"/>
      <c r="R620" s="198"/>
      <c r="S620" s="198"/>
      <c r="T620" s="19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3" t="s">
        <v>157</v>
      </c>
      <c r="AU620" s="193" t="s">
        <v>153</v>
      </c>
      <c r="AV620" s="14" t="s">
        <v>153</v>
      </c>
      <c r="AW620" s="14" t="s">
        <v>33</v>
      </c>
      <c r="AX620" s="14" t="s">
        <v>71</v>
      </c>
      <c r="AY620" s="193" t="s">
        <v>144</v>
      </c>
    </row>
    <row r="621" s="13" customFormat="1">
      <c r="A621" s="13"/>
      <c r="B621" s="184"/>
      <c r="C621" s="13"/>
      <c r="D621" s="185" t="s">
        <v>157</v>
      </c>
      <c r="E621" s="186" t="s">
        <v>3</v>
      </c>
      <c r="F621" s="187" t="s">
        <v>262</v>
      </c>
      <c r="G621" s="13"/>
      <c r="H621" s="186" t="s">
        <v>3</v>
      </c>
      <c r="I621" s="188"/>
      <c r="J621" s="13"/>
      <c r="K621" s="13"/>
      <c r="L621" s="184"/>
      <c r="M621" s="189"/>
      <c r="N621" s="190"/>
      <c r="O621" s="190"/>
      <c r="P621" s="190"/>
      <c r="Q621" s="190"/>
      <c r="R621" s="190"/>
      <c r="S621" s="190"/>
      <c r="T621" s="19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86" t="s">
        <v>157</v>
      </c>
      <c r="AU621" s="186" t="s">
        <v>153</v>
      </c>
      <c r="AV621" s="13" t="s">
        <v>79</v>
      </c>
      <c r="AW621" s="13" t="s">
        <v>33</v>
      </c>
      <c r="AX621" s="13" t="s">
        <v>71</v>
      </c>
      <c r="AY621" s="186" t="s">
        <v>144</v>
      </c>
    </row>
    <row r="622" s="14" customFormat="1">
      <c r="A622" s="14"/>
      <c r="B622" s="192"/>
      <c r="C622" s="14"/>
      <c r="D622" s="185" t="s">
        <v>157</v>
      </c>
      <c r="E622" s="193" t="s">
        <v>3</v>
      </c>
      <c r="F622" s="194" t="s">
        <v>276</v>
      </c>
      <c r="G622" s="14"/>
      <c r="H622" s="195">
        <v>10.5</v>
      </c>
      <c r="I622" s="196"/>
      <c r="J622" s="14"/>
      <c r="K622" s="14"/>
      <c r="L622" s="192"/>
      <c r="M622" s="197"/>
      <c r="N622" s="198"/>
      <c r="O622" s="198"/>
      <c r="P622" s="198"/>
      <c r="Q622" s="198"/>
      <c r="R622" s="198"/>
      <c r="S622" s="198"/>
      <c r="T622" s="19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193" t="s">
        <v>157</v>
      </c>
      <c r="AU622" s="193" t="s">
        <v>153</v>
      </c>
      <c r="AV622" s="14" t="s">
        <v>153</v>
      </c>
      <c r="AW622" s="14" t="s">
        <v>33</v>
      </c>
      <c r="AX622" s="14" t="s">
        <v>71</v>
      </c>
      <c r="AY622" s="193" t="s">
        <v>144</v>
      </c>
    </row>
    <row r="623" s="14" customFormat="1">
      <c r="A623" s="14"/>
      <c r="B623" s="192"/>
      <c r="C623" s="14"/>
      <c r="D623" s="185" t="s">
        <v>157</v>
      </c>
      <c r="E623" s="193" t="s">
        <v>3</v>
      </c>
      <c r="F623" s="194" t="s">
        <v>277</v>
      </c>
      <c r="G623" s="14"/>
      <c r="H623" s="195">
        <v>1.26</v>
      </c>
      <c r="I623" s="196"/>
      <c r="J623" s="14"/>
      <c r="K623" s="14"/>
      <c r="L623" s="192"/>
      <c r="M623" s="197"/>
      <c r="N623" s="198"/>
      <c r="O623" s="198"/>
      <c r="P623" s="198"/>
      <c r="Q623" s="198"/>
      <c r="R623" s="198"/>
      <c r="S623" s="198"/>
      <c r="T623" s="19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3" t="s">
        <v>157</v>
      </c>
      <c r="AU623" s="193" t="s">
        <v>153</v>
      </c>
      <c r="AV623" s="14" t="s">
        <v>153</v>
      </c>
      <c r="AW623" s="14" t="s">
        <v>33</v>
      </c>
      <c r="AX623" s="14" t="s">
        <v>71</v>
      </c>
      <c r="AY623" s="193" t="s">
        <v>144</v>
      </c>
    </row>
    <row r="624" s="14" customFormat="1">
      <c r="A624" s="14"/>
      <c r="B624" s="192"/>
      <c r="C624" s="14"/>
      <c r="D624" s="185" t="s">
        <v>157</v>
      </c>
      <c r="E624" s="193" t="s">
        <v>3</v>
      </c>
      <c r="F624" s="194" t="s">
        <v>265</v>
      </c>
      <c r="G624" s="14"/>
      <c r="H624" s="195">
        <v>0.77000000000000002</v>
      </c>
      <c r="I624" s="196"/>
      <c r="J624" s="14"/>
      <c r="K624" s="14"/>
      <c r="L624" s="192"/>
      <c r="M624" s="197"/>
      <c r="N624" s="198"/>
      <c r="O624" s="198"/>
      <c r="P624" s="198"/>
      <c r="Q624" s="198"/>
      <c r="R624" s="198"/>
      <c r="S624" s="198"/>
      <c r="T624" s="19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93" t="s">
        <v>157</v>
      </c>
      <c r="AU624" s="193" t="s">
        <v>153</v>
      </c>
      <c r="AV624" s="14" t="s">
        <v>153</v>
      </c>
      <c r="AW624" s="14" t="s">
        <v>33</v>
      </c>
      <c r="AX624" s="14" t="s">
        <v>71</v>
      </c>
      <c r="AY624" s="193" t="s">
        <v>144</v>
      </c>
    </row>
    <row r="625" s="14" customFormat="1">
      <c r="A625" s="14"/>
      <c r="B625" s="192"/>
      <c r="C625" s="14"/>
      <c r="D625" s="185" t="s">
        <v>157</v>
      </c>
      <c r="E625" s="193" t="s">
        <v>3</v>
      </c>
      <c r="F625" s="194" t="s">
        <v>266</v>
      </c>
      <c r="G625" s="14"/>
      <c r="H625" s="195">
        <v>0.28000000000000003</v>
      </c>
      <c r="I625" s="196"/>
      <c r="J625" s="14"/>
      <c r="K625" s="14"/>
      <c r="L625" s="192"/>
      <c r="M625" s="197"/>
      <c r="N625" s="198"/>
      <c r="O625" s="198"/>
      <c r="P625" s="198"/>
      <c r="Q625" s="198"/>
      <c r="R625" s="198"/>
      <c r="S625" s="198"/>
      <c r="T625" s="19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3" t="s">
        <v>157</v>
      </c>
      <c r="AU625" s="193" t="s">
        <v>153</v>
      </c>
      <c r="AV625" s="14" t="s">
        <v>153</v>
      </c>
      <c r="AW625" s="14" t="s">
        <v>33</v>
      </c>
      <c r="AX625" s="14" t="s">
        <v>71</v>
      </c>
      <c r="AY625" s="193" t="s">
        <v>144</v>
      </c>
    </row>
    <row r="626" s="13" customFormat="1">
      <c r="A626" s="13"/>
      <c r="B626" s="184"/>
      <c r="C626" s="13"/>
      <c r="D626" s="185" t="s">
        <v>157</v>
      </c>
      <c r="E626" s="186" t="s">
        <v>3</v>
      </c>
      <c r="F626" s="187" t="s">
        <v>267</v>
      </c>
      <c r="G626" s="13"/>
      <c r="H626" s="186" t="s">
        <v>3</v>
      </c>
      <c r="I626" s="188"/>
      <c r="J626" s="13"/>
      <c r="K626" s="13"/>
      <c r="L626" s="184"/>
      <c r="M626" s="189"/>
      <c r="N626" s="190"/>
      <c r="O626" s="190"/>
      <c r="P626" s="190"/>
      <c r="Q626" s="190"/>
      <c r="R626" s="190"/>
      <c r="S626" s="190"/>
      <c r="T626" s="19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86" t="s">
        <v>157</v>
      </c>
      <c r="AU626" s="186" t="s">
        <v>153</v>
      </c>
      <c r="AV626" s="13" t="s">
        <v>79</v>
      </c>
      <c r="AW626" s="13" t="s">
        <v>33</v>
      </c>
      <c r="AX626" s="13" t="s">
        <v>71</v>
      </c>
      <c r="AY626" s="186" t="s">
        <v>144</v>
      </c>
    </row>
    <row r="627" s="14" customFormat="1">
      <c r="A627" s="14"/>
      <c r="B627" s="192"/>
      <c r="C627" s="14"/>
      <c r="D627" s="185" t="s">
        <v>157</v>
      </c>
      <c r="E627" s="193" t="s">
        <v>3</v>
      </c>
      <c r="F627" s="194" t="s">
        <v>268</v>
      </c>
      <c r="G627" s="14"/>
      <c r="H627" s="195">
        <v>5.04</v>
      </c>
      <c r="I627" s="196"/>
      <c r="J627" s="14"/>
      <c r="K627" s="14"/>
      <c r="L627" s="192"/>
      <c r="M627" s="197"/>
      <c r="N627" s="198"/>
      <c r="O627" s="198"/>
      <c r="P627" s="198"/>
      <c r="Q627" s="198"/>
      <c r="R627" s="198"/>
      <c r="S627" s="198"/>
      <c r="T627" s="19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3" t="s">
        <v>157</v>
      </c>
      <c r="AU627" s="193" t="s">
        <v>153</v>
      </c>
      <c r="AV627" s="14" t="s">
        <v>153</v>
      </c>
      <c r="AW627" s="14" t="s">
        <v>33</v>
      </c>
      <c r="AX627" s="14" t="s">
        <v>71</v>
      </c>
      <c r="AY627" s="193" t="s">
        <v>144</v>
      </c>
    </row>
    <row r="628" s="14" customFormat="1">
      <c r="A628" s="14"/>
      <c r="B628" s="192"/>
      <c r="C628" s="14"/>
      <c r="D628" s="185" t="s">
        <v>157</v>
      </c>
      <c r="E628" s="193" t="s">
        <v>3</v>
      </c>
      <c r="F628" s="194" t="s">
        <v>269</v>
      </c>
      <c r="G628" s="14"/>
      <c r="H628" s="195">
        <v>4.8600000000000003</v>
      </c>
      <c r="I628" s="196"/>
      <c r="J628" s="14"/>
      <c r="K628" s="14"/>
      <c r="L628" s="192"/>
      <c r="M628" s="197"/>
      <c r="N628" s="198"/>
      <c r="O628" s="198"/>
      <c r="P628" s="198"/>
      <c r="Q628" s="198"/>
      <c r="R628" s="198"/>
      <c r="S628" s="198"/>
      <c r="T628" s="19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93" t="s">
        <v>157</v>
      </c>
      <c r="AU628" s="193" t="s">
        <v>153</v>
      </c>
      <c r="AV628" s="14" t="s">
        <v>153</v>
      </c>
      <c r="AW628" s="14" t="s">
        <v>33</v>
      </c>
      <c r="AX628" s="14" t="s">
        <v>71</v>
      </c>
      <c r="AY628" s="193" t="s">
        <v>144</v>
      </c>
    </row>
    <row r="629" s="13" customFormat="1">
      <c r="A629" s="13"/>
      <c r="B629" s="184"/>
      <c r="C629" s="13"/>
      <c r="D629" s="185" t="s">
        <v>157</v>
      </c>
      <c r="E629" s="186" t="s">
        <v>3</v>
      </c>
      <c r="F629" s="187" t="s">
        <v>192</v>
      </c>
      <c r="G629" s="13"/>
      <c r="H629" s="186" t="s">
        <v>3</v>
      </c>
      <c r="I629" s="188"/>
      <c r="J629" s="13"/>
      <c r="K629" s="13"/>
      <c r="L629" s="184"/>
      <c r="M629" s="189"/>
      <c r="N629" s="190"/>
      <c r="O629" s="190"/>
      <c r="P629" s="190"/>
      <c r="Q629" s="190"/>
      <c r="R629" s="190"/>
      <c r="S629" s="190"/>
      <c r="T629" s="19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86" t="s">
        <v>157</v>
      </c>
      <c r="AU629" s="186" t="s">
        <v>153</v>
      </c>
      <c r="AV629" s="13" t="s">
        <v>79</v>
      </c>
      <c r="AW629" s="13" t="s">
        <v>33</v>
      </c>
      <c r="AX629" s="13" t="s">
        <v>71</v>
      </c>
      <c r="AY629" s="186" t="s">
        <v>144</v>
      </c>
    </row>
    <row r="630" s="14" customFormat="1">
      <c r="A630" s="14"/>
      <c r="B630" s="192"/>
      <c r="C630" s="14"/>
      <c r="D630" s="185" t="s">
        <v>157</v>
      </c>
      <c r="E630" s="193" t="s">
        <v>3</v>
      </c>
      <c r="F630" s="194" t="s">
        <v>270</v>
      </c>
      <c r="G630" s="14"/>
      <c r="H630" s="195">
        <v>1.44</v>
      </c>
      <c r="I630" s="196"/>
      <c r="J630" s="14"/>
      <c r="K630" s="14"/>
      <c r="L630" s="192"/>
      <c r="M630" s="197"/>
      <c r="N630" s="198"/>
      <c r="O630" s="198"/>
      <c r="P630" s="198"/>
      <c r="Q630" s="198"/>
      <c r="R630" s="198"/>
      <c r="S630" s="198"/>
      <c r="T630" s="19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93" t="s">
        <v>157</v>
      </c>
      <c r="AU630" s="193" t="s">
        <v>153</v>
      </c>
      <c r="AV630" s="14" t="s">
        <v>153</v>
      </c>
      <c r="AW630" s="14" t="s">
        <v>33</v>
      </c>
      <c r="AX630" s="14" t="s">
        <v>71</v>
      </c>
      <c r="AY630" s="193" t="s">
        <v>144</v>
      </c>
    </row>
    <row r="631" s="15" customFormat="1">
      <c r="A631" s="15"/>
      <c r="B631" s="201"/>
      <c r="C631" s="15"/>
      <c r="D631" s="185" t="s">
        <v>157</v>
      </c>
      <c r="E631" s="202" t="s">
        <v>3</v>
      </c>
      <c r="F631" s="203" t="s">
        <v>181</v>
      </c>
      <c r="G631" s="15"/>
      <c r="H631" s="204">
        <v>495.31999999999999</v>
      </c>
      <c r="I631" s="205"/>
      <c r="J631" s="15"/>
      <c r="K631" s="15"/>
      <c r="L631" s="201"/>
      <c r="M631" s="206"/>
      <c r="N631" s="207"/>
      <c r="O631" s="207"/>
      <c r="P631" s="207"/>
      <c r="Q631" s="207"/>
      <c r="R631" s="207"/>
      <c r="S631" s="207"/>
      <c r="T631" s="20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02" t="s">
        <v>157</v>
      </c>
      <c r="AU631" s="202" t="s">
        <v>153</v>
      </c>
      <c r="AV631" s="15" t="s">
        <v>152</v>
      </c>
      <c r="AW631" s="15" t="s">
        <v>33</v>
      </c>
      <c r="AX631" s="15" t="s">
        <v>79</v>
      </c>
      <c r="AY631" s="202" t="s">
        <v>144</v>
      </c>
    </row>
    <row r="632" s="12" customFormat="1" ht="22.8" customHeight="1">
      <c r="A632" s="12"/>
      <c r="B632" s="152"/>
      <c r="C632" s="12"/>
      <c r="D632" s="153" t="s">
        <v>70</v>
      </c>
      <c r="E632" s="163" t="s">
        <v>224</v>
      </c>
      <c r="F632" s="163" t="s">
        <v>506</v>
      </c>
      <c r="G632" s="12"/>
      <c r="H632" s="12"/>
      <c r="I632" s="155"/>
      <c r="J632" s="164">
        <f>BK632</f>
        <v>0</v>
      </c>
      <c r="K632" s="12"/>
      <c r="L632" s="152"/>
      <c r="M632" s="157"/>
      <c r="N632" s="158"/>
      <c r="O632" s="158"/>
      <c r="P632" s="159">
        <f>SUM(P633:P665)</f>
        <v>0</v>
      </c>
      <c r="Q632" s="158"/>
      <c r="R632" s="159">
        <f>SUM(R633:R665)</f>
        <v>0.011816</v>
      </c>
      <c r="S632" s="158"/>
      <c r="T632" s="160">
        <f>SUM(T633:T665)</f>
        <v>6.0559200000000004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153" t="s">
        <v>79</v>
      </c>
      <c r="AT632" s="161" t="s">
        <v>70</v>
      </c>
      <c r="AU632" s="161" t="s">
        <v>79</v>
      </c>
      <c r="AY632" s="153" t="s">
        <v>144</v>
      </c>
      <c r="BK632" s="162">
        <f>SUM(BK633:BK665)</f>
        <v>0</v>
      </c>
    </row>
    <row r="633" s="2" customFormat="1" ht="37.8" customHeight="1">
      <c r="A633" s="39"/>
      <c r="B633" s="165"/>
      <c r="C633" s="166" t="s">
        <v>507</v>
      </c>
      <c r="D633" s="166" t="s">
        <v>147</v>
      </c>
      <c r="E633" s="167" t="s">
        <v>508</v>
      </c>
      <c r="F633" s="168" t="s">
        <v>509</v>
      </c>
      <c r="G633" s="169" t="s">
        <v>163</v>
      </c>
      <c r="H633" s="170">
        <v>295.39999999999998</v>
      </c>
      <c r="I633" s="171"/>
      <c r="J633" s="172">
        <f>ROUND(I633*H633,2)</f>
        <v>0</v>
      </c>
      <c r="K633" s="168" t="s">
        <v>151</v>
      </c>
      <c r="L633" s="40"/>
      <c r="M633" s="173" t="s">
        <v>3</v>
      </c>
      <c r="N633" s="174" t="s">
        <v>43</v>
      </c>
      <c r="O633" s="73"/>
      <c r="P633" s="175">
        <f>O633*H633</f>
        <v>0</v>
      </c>
      <c r="Q633" s="175">
        <v>4.0000000000000003E-05</v>
      </c>
      <c r="R633" s="175">
        <f>Q633*H633</f>
        <v>0.011816</v>
      </c>
      <c r="S633" s="175">
        <v>0</v>
      </c>
      <c r="T633" s="176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177" t="s">
        <v>152</v>
      </c>
      <c r="AT633" s="177" t="s">
        <v>147</v>
      </c>
      <c r="AU633" s="177" t="s">
        <v>153</v>
      </c>
      <c r="AY633" s="20" t="s">
        <v>144</v>
      </c>
      <c r="BE633" s="178">
        <f>IF(N633="základní",J633,0)</f>
        <v>0</v>
      </c>
      <c r="BF633" s="178">
        <f>IF(N633="snížená",J633,0)</f>
        <v>0</v>
      </c>
      <c r="BG633" s="178">
        <f>IF(N633="zákl. přenesená",J633,0)</f>
        <v>0</v>
      </c>
      <c r="BH633" s="178">
        <f>IF(N633="sníž. přenesená",J633,0)</f>
        <v>0</v>
      </c>
      <c r="BI633" s="178">
        <f>IF(N633="nulová",J633,0)</f>
        <v>0</v>
      </c>
      <c r="BJ633" s="20" t="s">
        <v>153</v>
      </c>
      <c r="BK633" s="178">
        <f>ROUND(I633*H633,2)</f>
        <v>0</v>
      </c>
      <c r="BL633" s="20" t="s">
        <v>152</v>
      </c>
      <c r="BM633" s="177" t="s">
        <v>510</v>
      </c>
    </row>
    <row r="634" s="2" customFormat="1">
      <c r="A634" s="39"/>
      <c r="B634" s="40"/>
      <c r="C634" s="39"/>
      <c r="D634" s="179" t="s">
        <v>155</v>
      </c>
      <c r="E634" s="39"/>
      <c r="F634" s="180" t="s">
        <v>511</v>
      </c>
      <c r="G634" s="39"/>
      <c r="H634" s="39"/>
      <c r="I634" s="181"/>
      <c r="J634" s="39"/>
      <c r="K634" s="39"/>
      <c r="L634" s="40"/>
      <c r="M634" s="182"/>
      <c r="N634" s="183"/>
      <c r="O634" s="73"/>
      <c r="P634" s="73"/>
      <c r="Q634" s="73"/>
      <c r="R634" s="73"/>
      <c r="S634" s="73"/>
      <c r="T634" s="74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20" t="s">
        <v>155</v>
      </c>
      <c r="AU634" s="20" t="s">
        <v>153</v>
      </c>
    </row>
    <row r="635" s="13" customFormat="1">
      <c r="A635" s="13"/>
      <c r="B635" s="184"/>
      <c r="C635" s="13"/>
      <c r="D635" s="185" t="s">
        <v>157</v>
      </c>
      <c r="E635" s="186" t="s">
        <v>3</v>
      </c>
      <c r="F635" s="187" t="s">
        <v>512</v>
      </c>
      <c r="G635" s="13"/>
      <c r="H635" s="186" t="s">
        <v>3</v>
      </c>
      <c r="I635" s="188"/>
      <c r="J635" s="13"/>
      <c r="K635" s="13"/>
      <c r="L635" s="184"/>
      <c r="M635" s="189"/>
      <c r="N635" s="190"/>
      <c r="O635" s="190"/>
      <c r="P635" s="190"/>
      <c r="Q635" s="190"/>
      <c r="R635" s="190"/>
      <c r="S635" s="190"/>
      <c r="T635" s="19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86" t="s">
        <v>157</v>
      </c>
      <c r="AU635" s="186" t="s">
        <v>153</v>
      </c>
      <c r="AV635" s="13" t="s">
        <v>79</v>
      </c>
      <c r="AW635" s="13" t="s">
        <v>33</v>
      </c>
      <c r="AX635" s="13" t="s">
        <v>71</v>
      </c>
      <c r="AY635" s="186" t="s">
        <v>144</v>
      </c>
    </row>
    <row r="636" s="14" customFormat="1">
      <c r="A636" s="14"/>
      <c r="B636" s="192"/>
      <c r="C636" s="14"/>
      <c r="D636" s="185" t="s">
        <v>157</v>
      </c>
      <c r="E636" s="193" t="s">
        <v>3</v>
      </c>
      <c r="F636" s="194" t="s">
        <v>513</v>
      </c>
      <c r="G636" s="14"/>
      <c r="H636" s="195">
        <v>138.80000000000001</v>
      </c>
      <c r="I636" s="196"/>
      <c r="J636" s="14"/>
      <c r="K636" s="14"/>
      <c r="L636" s="192"/>
      <c r="M636" s="197"/>
      <c r="N636" s="198"/>
      <c r="O636" s="198"/>
      <c r="P636" s="198"/>
      <c r="Q636" s="198"/>
      <c r="R636" s="198"/>
      <c r="S636" s="198"/>
      <c r="T636" s="19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3" t="s">
        <v>157</v>
      </c>
      <c r="AU636" s="193" t="s">
        <v>153</v>
      </c>
      <c r="AV636" s="14" t="s">
        <v>153</v>
      </c>
      <c r="AW636" s="14" t="s">
        <v>33</v>
      </c>
      <c r="AX636" s="14" t="s">
        <v>71</v>
      </c>
      <c r="AY636" s="193" t="s">
        <v>144</v>
      </c>
    </row>
    <row r="637" s="13" customFormat="1">
      <c r="A637" s="13"/>
      <c r="B637" s="184"/>
      <c r="C637" s="13"/>
      <c r="D637" s="185" t="s">
        <v>157</v>
      </c>
      <c r="E637" s="186" t="s">
        <v>3</v>
      </c>
      <c r="F637" s="187" t="s">
        <v>514</v>
      </c>
      <c r="G637" s="13"/>
      <c r="H637" s="186" t="s">
        <v>3</v>
      </c>
      <c r="I637" s="188"/>
      <c r="J637" s="13"/>
      <c r="K637" s="13"/>
      <c r="L637" s="184"/>
      <c r="M637" s="189"/>
      <c r="N637" s="190"/>
      <c r="O637" s="190"/>
      <c r="P637" s="190"/>
      <c r="Q637" s="190"/>
      <c r="R637" s="190"/>
      <c r="S637" s="190"/>
      <c r="T637" s="19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86" t="s">
        <v>157</v>
      </c>
      <c r="AU637" s="186" t="s">
        <v>153</v>
      </c>
      <c r="AV637" s="13" t="s">
        <v>79</v>
      </c>
      <c r="AW637" s="13" t="s">
        <v>33</v>
      </c>
      <c r="AX637" s="13" t="s">
        <v>71</v>
      </c>
      <c r="AY637" s="186" t="s">
        <v>144</v>
      </c>
    </row>
    <row r="638" s="14" customFormat="1">
      <c r="A638" s="14"/>
      <c r="B638" s="192"/>
      <c r="C638" s="14"/>
      <c r="D638" s="185" t="s">
        <v>157</v>
      </c>
      <c r="E638" s="193" t="s">
        <v>3</v>
      </c>
      <c r="F638" s="194" t="s">
        <v>515</v>
      </c>
      <c r="G638" s="14"/>
      <c r="H638" s="195">
        <v>156.59999999999999</v>
      </c>
      <c r="I638" s="196"/>
      <c r="J638" s="14"/>
      <c r="K638" s="14"/>
      <c r="L638" s="192"/>
      <c r="M638" s="197"/>
      <c r="N638" s="198"/>
      <c r="O638" s="198"/>
      <c r="P638" s="198"/>
      <c r="Q638" s="198"/>
      <c r="R638" s="198"/>
      <c r="S638" s="198"/>
      <c r="T638" s="19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3" t="s">
        <v>157</v>
      </c>
      <c r="AU638" s="193" t="s">
        <v>153</v>
      </c>
      <c r="AV638" s="14" t="s">
        <v>153</v>
      </c>
      <c r="AW638" s="14" t="s">
        <v>33</v>
      </c>
      <c r="AX638" s="14" t="s">
        <v>71</v>
      </c>
      <c r="AY638" s="193" t="s">
        <v>144</v>
      </c>
    </row>
    <row r="639" s="15" customFormat="1">
      <c r="A639" s="15"/>
      <c r="B639" s="201"/>
      <c r="C639" s="15"/>
      <c r="D639" s="185" t="s">
        <v>157</v>
      </c>
      <c r="E639" s="202" t="s">
        <v>3</v>
      </c>
      <c r="F639" s="203" t="s">
        <v>181</v>
      </c>
      <c r="G639" s="15"/>
      <c r="H639" s="204">
        <v>295.39999999999998</v>
      </c>
      <c r="I639" s="205"/>
      <c r="J639" s="15"/>
      <c r="K639" s="15"/>
      <c r="L639" s="201"/>
      <c r="M639" s="206"/>
      <c r="N639" s="207"/>
      <c r="O639" s="207"/>
      <c r="P639" s="207"/>
      <c r="Q639" s="207"/>
      <c r="R639" s="207"/>
      <c r="S639" s="207"/>
      <c r="T639" s="20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02" t="s">
        <v>157</v>
      </c>
      <c r="AU639" s="202" t="s">
        <v>153</v>
      </c>
      <c r="AV639" s="15" t="s">
        <v>152</v>
      </c>
      <c r="AW639" s="15" t="s">
        <v>33</v>
      </c>
      <c r="AX639" s="15" t="s">
        <v>79</v>
      </c>
      <c r="AY639" s="202" t="s">
        <v>144</v>
      </c>
    </row>
    <row r="640" s="2" customFormat="1" ht="37.8" customHeight="1">
      <c r="A640" s="39"/>
      <c r="B640" s="165"/>
      <c r="C640" s="166" t="s">
        <v>516</v>
      </c>
      <c r="D640" s="166" t="s">
        <v>147</v>
      </c>
      <c r="E640" s="167" t="s">
        <v>517</v>
      </c>
      <c r="F640" s="168" t="s">
        <v>518</v>
      </c>
      <c r="G640" s="169" t="s">
        <v>163</v>
      </c>
      <c r="H640" s="170">
        <v>7.5999999999999996</v>
      </c>
      <c r="I640" s="171"/>
      <c r="J640" s="172">
        <f>ROUND(I640*H640,2)</f>
        <v>0</v>
      </c>
      <c r="K640" s="168" t="s">
        <v>151</v>
      </c>
      <c r="L640" s="40"/>
      <c r="M640" s="173" t="s">
        <v>3</v>
      </c>
      <c r="N640" s="174" t="s">
        <v>43</v>
      </c>
      <c r="O640" s="73"/>
      <c r="P640" s="175">
        <f>O640*H640</f>
        <v>0</v>
      </c>
      <c r="Q640" s="175">
        <v>0</v>
      </c>
      <c r="R640" s="175">
        <f>Q640*H640</f>
        <v>0</v>
      </c>
      <c r="S640" s="175">
        <v>0.075999999999999998</v>
      </c>
      <c r="T640" s="176">
        <f>S640*H640</f>
        <v>0.5776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177" t="s">
        <v>152</v>
      </c>
      <c r="AT640" s="177" t="s">
        <v>147</v>
      </c>
      <c r="AU640" s="177" t="s">
        <v>153</v>
      </c>
      <c r="AY640" s="20" t="s">
        <v>144</v>
      </c>
      <c r="BE640" s="178">
        <f>IF(N640="základní",J640,0)</f>
        <v>0</v>
      </c>
      <c r="BF640" s="178">
        <f>IF(N640="snížená",J640,0)</f>
        <v>0</v>
      </c>
      <c r="BG640" s="178">
        <f>IF(N640="zákl. přenesená",J640,0)</f>
        <v>0</v>
      </c>
      <c r="BH640" s="178">
        <f>IF(N640="sníž. přenesená",J640,0)</f>
        <v>0</v>
      </c>
      <c r="BI640" s="178">
        <f>IF(N640="nulová",J640,0)</f>
        <v>0</v>
      </c>
      <c r="BJ640" s="20" t="s">
        <v>153</v>
      </c>
      <c r="BK640" s="178">
        <f>ROUND(I640*H640,2)</f>
        <v>0</v>
      </c>
      <c r="BL640" s="20" t="s">
        <v>152</v>
      </c>
      <c r="BM640" s="177" t="s">
        <v>519</v>
      </c>
    </row>
    <row r="641" s="2" customFormat="1">
      <c r="A641" s="39"/>
      <c r="B641" s="40"/>
      <c r="C641" s="39"/>
      <c r="D641" s="179" t="s">
        <v>155</v>
      </c>
      <c r="E641" s="39"/>
      <c r="F641" s="180" t="s">
        <v>520</v>
      </c>
      <c r="G641" s="39"/>
      <c r="H641" s="39"/>
      <c r="I641" s="181"/>
      <c r="J641" s="39"/>
      <c r="K641" s="39"/>
      <c r="L641" s="40"/>
      <c r="M641" s="182"/>
      <c r="N641" s="183"/>
      <c r="O641" s="73"/>
      <c r="P641" s="73"/>
      <c r="Q641" s="73"/>
      <c r="R641" s="73"/>
      <c r="S641" s="73"/>
      <c r="T641" s="74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20" t="s">
        <v>155</v>
      </c>
      <c r="AU641" s="20" t="s">
        <v>153</v>
      </c>
    </row>
    <row r="642" s="13" customFormat="1">
      <c r="A642" s="13"/>
      <c r="B642" s="184"/>
      <c r="C642" s="13"/>
      <c r="D642" s="185" t="s">
        <v>157</v>
      </c>
      <c r="E642" s="186" t="s">
        <v>3</v>
      </c>
      <c r="F642" s="187" t="s">
        <v>521</v>
      </c>
      <c r="G642" s="13"/>
      <c r="H642" s="186" t="s">
        <v>3</v>
      </c>
      <c r="I642" s="188"/>
      <c r="J642" s="13"/>
      <c r="K642" s="13"/>
      <c r="L642" s="184"/>
      <c r="M642" s="189"/>
      <c r="N642" s="190"/>
      <c r="O642" s="190"/>
      <c r="P642" s="190"/>
      <c r="Q642" s="190"/>
      <c r="R642" s="190"/>
      <c r="S642" s="190"/>
      <c r="T642" s="19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86" t="s">
        <v>157</v>
      </c>
      <c r="AU642" s="186" t="s">
        <v>153</v>
      </c>
      <c r="AV642" s="13" t="s">
        <v>79</v>
      </c>
      <c r="AW642" s="13" t="s">
        <v>33</v>
      </c>
      <c r="AX642" s="13" t="s">
        <v>71</v>
      </c>
      <c r="AY642" s="186" t="s">
        <v>144</v>
      </c>
    </row>
    <row r="643" s="14" customFormat="1">
      <c r="A643" s="14"/>
      <c r="B643" s="192"/>
      <c r="C643" s="14"/>
      <c r="D643" s="185" t="s">
        <v>157</v>
      </c>
      <c r="E643" s="193" t="s">
        <v>3</v>
      </c>
      <c r="F643" s="194" t="s">
        <v>522</v>
      </c>
      <c r="G643" s="14"/>
      <c r="H643" s="195">
        <v>4</v>
      </c>
      <c r="I643" s="196"/>
      <c r="J643" s="14"/>
      <c r="K643" s="14"/>
      <c r="L643" s="192"/>
      <c r="M643" s="197"/>
      <c r="N643" s="198"/>
      <c r="O643" s="198"/>
      <c r="P643" s="198"/>
      <c r="Q643" s="198"/>
      <c r="R643" s="198"/>
      <c r="S643" s="198"/>
      <c r="T643" s="19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3" t="s">
        <v>157</v>
      </c>
      <c r="AU643" s="193" t="s">
        <v>153</v>
      </c>
      <c r="AV643" s="14" t="s">
        <v>153</v>
      </c>
      <c r="AW643" s="14" t="s">
        <v>33</v>
      </c>
      <c r="AX643" s="14" t="s">
        <v>71</v>
      </c>
      <c r="AY643" s="193" t="s">
        <v>144</v>
      </c>
    </row>
    <row r="644" s="14" customFormat="1">
      <c r="A644" s="14"/>
      <c r="B644" s="192"/>
      <c r="C644" s="14"/>
      <c r="D644" s="185" t="s">
        <v>157</v>
      </c>
      <c r="E644" s="193" t="s">
        <v>3</v>
      </c>
      <c r="F644" s="194" t="s">
        <v>523</v>
      </c>
      <c r="G644" s="14"/>
      <c r="H644" s="195">
        <v>3.6000000000000001</v>
      </c>
      <c r="I644" s="196"/>
      <c r="J644" s="14"/>
      <c r="K644" s="14"/>
      <c r="L644" s="192"/>
      <c r="M644" s="197"/>
      <c r="N644" s="198"/>
      <c r="O644" s="198"/>
      <c r="P644" s="198"/>
      <c r="Q644" s="198"/>
      <c r="R644" s="198"/>
      <c r="S644" s="198"/>
      <c r="T644" s="19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3" t="s">
        <v>157</v>
      </c>
      <c r="AU644" s="193" t="s">
        <v>153</v>
      </c>
      <c r="AV644" s="14" t="s">
        <v>153</v>
      </c>
      <c r="AW644" s="14" t="s">
        <v>33</v>
      </c>
      <c r="AX644" s="14" t="s">
        <v>71</v>
      </c>
      <c r="AY644" s="193" t="s">
        <v>144</v>
      </c>
    </row>
    <row r="645" s="15" customFormat="1">
      <c r="A645" s="15"/>
      <c r="B645" s="201"/>
      <c r="C645" s="15"/>
      <c r="D645" s="185" t="s">
        <v>157</v>
      </c>
      <c r="E645" s="202" t="s">
        <v>3</v>
      </c>
      <c r="F645" s="203" t="s">
        <v>181</v>
      </c>
      <c r="G645" s="15"/>
      <c r="H645" s="204">
        <v>7.5999999999999996</v>
      </c>
      <c r="I645" s="205"/>
      <c r="J645" s="15"/>
      <c r="K645" s="15"/>
      <c r="L645" s="201"/>
      <c r="M645" s="206"/>
      <c r="N645" s="207"/>
      <c r="O645" s="207"/>
      <c r="P645" s="207"/>
      <c r="Q645" s="207"/>
      <c r="R645" s="207"/>
      <c r="S645" s="207"/>
      <c r="T645" s="20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02" t="s">
        <v>157</v>
      </c>
      <c r="AU645" s="202" t="s">
        <v>153</v>
      </c>
      <c r="AV645" s="15" t="s">
        <v>152</v>
      </c>
      <c r="AW645" s="15" t="s">
        <v>33</v>
      </c>
      <c r="AX645" s="15" t="s">
        <v>79</v>
      </c>
      <c r="AY645" s="202" t="s">
        <v>144</v>
      </c>
    </row>
    <row r="646" s="2" customFormat="1" ht="44.25" customHeight="1">
      <c r="A646" s="39"/>
      <c r="B646" s="165"/>
      <c r="C646" s="166" t="s">
        <v>524</v>
      </c>
      <c r="D646" s="166" t="s">
        <v>147</v>
      </c>
      <c r="E646" s="167" t="s">
        <v>525</v>
      </c>
      <c r="F646" s="168" t="s">
        <v>526</v>
      </c>
      <c r="G646" s="169" t="s">
        <v>163</v>
      </c>
      <c r="H646" s="170">
        <v>342.39499999999998</v>
      </c>
      <c r="I646" s="171"/>
      <c r="J646" s="172">
        <f>ROUND(I646*H646,2)</f>
        <v>0</v>
      </c>
      <c r="K646" s="168" t="s">
        <v>151</v>
      </c>
      <c r="L646" s="40"/>
      <c r="M646" s="173" t="s">
        <v>3</v>
      </c>
      <c r="N646" s="174" t="s">
        <v>43</v>
      </c>
      <c r="O646" s="73"/>
      <c r="P646" s="175">
        <f>O646*H646</f>
        <v>0</v>
      </c>
      <c r="Q646" s="175">
        <v>0</v>
      </c>
      <c r="R646" s="175">
        <f>Q646*H646</f>
        <v>0</v>
      </c>
      <c r="S646" s="175">
        <v>0.016</v>
      </c>
      <c r="T646" s="176">
        <f>S646*H646</f>
        <v>5.4783200000000001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177" t="s">
        <v>152</v>
      </c>
      <c r="AT646" s="177" t="s">
        <v>147</v>
      </c>
      <c r="AU646" s="177" t="s">
        <v>153</v>
      </c>
      <c r="AY646" s="20" t="s">
        <v>144</v>
      </c>
      <c r="BE646" s="178">
        <f>IF(N646="základní",J646,0)</f>
        <v>0</v>
      </c>
      <c r="BF646" s="178">
        <f>IF(N646="snížená",J646,0)</f>
        <v>0</v>
      </c>
      <c r="BG646" s="178">
        <f>IF(N646="zákl. přenesená",J646,0)</f>
        <v>0</v>
      </c>
      <c r="BH646" s="178">
        <f>IF(N646="sníž. přenesená",J646,0)</f>
        <v>0</v>
      </c>
      <c r="BI646" s="178">
        <f>IF(N646="nulová",J646,0)</f>
        <v>0</v>
      </c>
      <c r="BJ646" s="20" t="s">
        <v>153</v>
      </c>
      <c r="BK646" s="178">
        <f>ROUND(I646*H646,2)</f>
        <v>0</v>
      </c>
      <c r="BL646" s="20" t="s">
        <v>152</v>
      </c>
      <c r="BM646" s="177" t="s">
        <v>527</v>
      </c>
    </row>
    <row r="647" s="2" customFormat="1">
      <c r="A647" s="39"/>
      <c r="B647" s="40"/>
      <c r="C647" s="39"/>
      <c r="D647" s="179" t="s">
        <v>155</v>
      </c>
      <c r="E647" s="39"/>
      <c r="F647" s="180" t="s">
        <v>528</v>
      </c>
      <c r="G647" s="39"/>
      <c r="H647" s="39"/>
      <c r="I647" s="181"/>
      <c r="J647" s="39"/>
      <c r="K647" s="39"/>
      <c r="L647" s="40"/>
      <c r="M647" s="182"/>
      <c r="N647" s="183"/>
      <c r="O647" s="73"/>
      <c r="P647" s="73"/>
      <c r="Q647" s="73"/>
      <c r="R647" s="73"/>
      <c r="S647" s="73"/>
      <c r="T647" s="74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20" t="s">
        <v>155</v>
      </c>
      <c r="AU647" s="20" t="s">
        <v>153</v>
      </c>
    </row>
    <row r="648" s="13" customFormat="1">
      <c r="A648" s="13"/>
      <c r="B648" s="184"/>
      <c r="C648" s="13"/>
      <c r="D648" s="185" t="s">
        <v>157</v>
      </c>
      <c r="E648" s="186" t="s">
        <v>3</v>
      </c>
      <c r="F648" s="187" t="s">
        <v>167</v>
      </c>
      <c r="G648" s="13"/>
      <c r="H648" s="186" t="s">
        <v>3</v>
      </c>
      <c r="I648" s="188"/>
      <c r="J648" s="13"/>
      <c r="K648" s="13"/>
      <c r="L648" s="184"/>
      <c r="M648" s="189"/>
      <c r="N648" s="190"/>
      <c r="O648" s="190"/>
      <c r="P648" s="190"/>
      <c r="Q648" s="190"/>
      <c r="R648" s="190"/>
      <c r="S648" s="190"/>
      <c r="T648" s="19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86" t="s">
        <v>157</v>
      </c>
      <c r="AU648" s="186" t="s">
        <v>153</v>
      </c>
      <c r="AV648" s="13" t="s">
        <v>79</v>
      </c>
      <c r="AW648" s="13" t="s">
        <v>33</v>
      </c>
      <c r="AX648" s="13" t="s">
        <v>71</v>
      </c>
      <c r="AY648" s="186" t="s">
        <v>144</v>
      </c>
    </row>
    <row r="649" s="14" customFormat="1">
      <c r="A649" s="14"/>
      <c r="B649" s="192"/>
      <c r="C649" s="14"/>
      <c r="D649" s="185" t="s">
        <v>157</v>
      </c>
      <c r="E649" s="193" t="s">
        <v>3</v>
      </c>
      <c r="F649" s="194" t="s">
        <v>529</v>
      </c>
      <c r="G649" s="14"/>
      <c r="H649" s="195">
        <v>146.30000000000001</v>
      </c>
      <c r="I649" s="196"/>
      <c r="J649" s="14"/>
      <c r="K649" s="14"/>
      <c r="L649" s="192"/>
      <c r="M649" s="197"/>
      <c r="N649" s="198"/>
      <c r="O649" s="198"/>
      <c r="P649" s="198"/>
      <c r="Q649" s="198"/>
      <c r="R649" s="198"/>
      <c r="S649" s="198"/>
      <c r="T649" s="19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3" t="s">
        <v>157</v>
      </c>
      <c r="AU649" s="193" t="s">
        <v>153</v>
      </c>
      <c r="AV649" s="14" t="s">
        <v>153</v>
      </c>
      <c r="AW649" s="14" t="s">
        <v>33</v>
      </c>
      <c r="AX649" s="14" t="s">
        <v>71</v>
      </c>
      <c r="AY649" s="193" t="s">
        <v>144</v>
      </c>
    </row>
    <row r="650" s="13" customFormat="1">
      <c r="A650" s="13"/>
      <c r="B650" s="184"/>
      <c r="C650" s="13"/>
      <c r="D650" s="185" t="s">
        <v>157</v>
      </c>
      <c r="E650" s="186" t="s">
        <v>3</v>
      </c>
      <c r="F650" s="187" t="s">
        <v>504</v>
      </c>
      <c r="G650" s="13"/>
      <c r="H650" s="186" t="s">
        <v>3</v>
      </c>
      <c r="I650" s="188"/>
      <c r="J650" s="13"/>
      <c r="K650" s="13"/>
      <c r="L650" s="184"/>
      <c r="M650" s="189"/>
      <c r="N650" s="190"/>
      <c r="O650" s="190"/>
      <c r="P650" s="190"/>
      <c r="Q650" s="190"/>
      <c r="R650" s="190"/>
      <c r="S650" s="190"/>
      <c r="T650" s="19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6" t="s">
        <v>157</v>
      </c>
      <c r="AU650" s="186" t="s">
        <v>153</v>
      </c>
      <c r="AV650" s="13" t="s">
        <v>79</v>
      </c>
      <c r="AW650" s="13" t="s">
        <v>33</v>
      </c>
      <c r="AX650" s="13" t="s">
        <v>71</v>
      </c>
      <c r="AY650" s="186" t="s">
        <v>144</v>
      </c>
    </row>
    <row r="651" s="14" customFormat="1">
      <c r="A651" s="14"/>
      <c r="B651" s="192"/>
      <c r="C651" s="14"/>
      <c r="D651" s="185" t="s">
        <v>157</v>
      </c>
      <c r="E651" s="193" t="s">
        <v>3</v>
      </c>
      <c r="F651" s="194" t="s">
        <v>505</v>
      </c>
      <c r="G651" s="14"/>
      <c r="H651" s="195">
        <v>72.450000000000003</v>
      </c>
      <c r="I651" s="196"/>
      <c r="J651" s="14"/>
      <c r="K651" s="14"/>
      <c r="L651" s="192"/>
      <c r="M651" s="197"/>
      <c r="N651" s="198"/>
      <c r="O651" s="198"/>
      <c r="P651" s="198"/>
      <c r="Q651" s="198"/>
      <c r="R651" s="198"/>
      <c r="S651" s="198"/>
      <c r="T651" s="19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3" t="s">
        <v>157</v>
      </c>
      <c r="AU651" s="193" t="s">
        <v>153</v>
      </c>
      <c r="AV651" s="14" t="s">
        <v>153</v>
      </c>
      <c r="AW651" s="14" t="s">
        <v>33</v>
      </c>
      <c r="AX651" s="14" t="s">
        <v>71</v>
      </c>
      <c r="AY651" s="193" t="s">
        <v>144</v>
      </c>
    </row>
    <row r="652" s="13" customFormat="1">
      <c r="A652" s="13"/>
      <c r="B652" s="184"/>
      <c r="C652" s="13"/>
      <c r="D652" s="185" t="s">
        <v>157</v>
      </c>
      <c r="E652" s="186" t="s">
        <v>3</v>
      </c>
      <c r="F652" s="187" t="s">
        <v>530</v>
      </c>
      <c r="G652" s="13"/>
      <c r="H652" s="186" t="s">
        <v>3</v>
      </c>
      <c r="I652" s="188"/>
      <c r="J652" s="13"/>
      <c r="K652" s="13"/>
      <c r="L652" s="184"/>
      <c r="M652" s="189"/>
      <c r="N652" s="190"/>
      <c r="O652" s="190"/>
      <c r="P652" s="190"/>
      <c r="Q652" s="190"/>
      <c r="R652" s="190"/>
      <c r="S652" s="190"/>
      <c r="T652" s="19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86" t="s">
        <v>157</v>
      </c>
      <c r="AU652" s="186" t="s">
        <v>153</v>
      </c>
      <c r="AV652" s="13" t="s">
        <v>79</v>
      </c>
      <c r="AW652" s="13" t="s">
        <v>33</v>
      </c>
      <c r="AX652" s="13" t="s">
        <v>71</v>
      </c>
      <c r="AY652" s="186" t="s">
        <v>144</v>
      </c>
    </row>
    <row r="653" s="14" customFormat="1">
      <c r="A653" s="14"/>
      <c r="B653" s="192"/>
      <c r="C653" s="14"/>
      <c r="D653" s="185" t="s">
        <v>157</v>
      </c>
      <c r="E653" s="193" t="s">
        <v>3</v>
      </c>
      <c r="F653" s="194" t="s">
        <v>388</v>
      </c>
      <c r="G653" s="14"/>
      <c r="H653" s="195">
        <v>36</v>
      </c>
      <c r="I653" s="196"/>
      <c r="J653" s="14"/>
      <c r="K653" s="14"/>
      <c r="L653" s="192"/>
      <c r="M653" s="197"/>
      <c r="N653" s="198"/>
      <c r="O653" s="198"/>
      <c r="P653" s="198"/>
      <c r="Q653" s="198"/>
      <c r="R653" s="198"/>
      <c r="S653" s="198"/>
      <c r="T653" s="19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93" t="s">
        <v>157</v>
      </c>
      <c r="AU653" s="193" t="s">
        <v>153</v>
      </c>
      <c r="AV653" s="14" t="s">
        <v>153</v>
      </c>
      <c r="AW653" s="14" t="s">
        <v>33</v>
      </c>
      <c r="AX653" s="14" t="s">
        <v>71</v>
      </c>
      <c r="AY653" s="193" t="s">
        <v>144</v>
      </c>
    </row>
    <row r="654" s="13" customFormat="1">
      <c r="A654" s="13"/>
      <c r="B654" s="184"/>
      <c r="C654" s="13"/>
      <c r="D654" s="185" t="s">
        <v>157</v>
      </c>
      <c r="E654" s="186" t="s">
        <v>3</v>
      </c>
      <c r="F654" s="187" t="s">
        <v>169</v>
      </c>
      <c r="G654" s="13"/>
      <c r="H654" s="186" t="s">
        <v>3</v>
      </c>
      <c r="I654" s="188"/>
      <c r="J654" s="13"/>
      <c r="K654" s="13"/>
      <c r="L654" s="184"/>
      <c r="M654" s="189"/>
      <c r="N654" s="190"/>
      <c r="O654" s="190"/>
      <c r="P654" s="190"/>
      <c r="Q654" s="190"/>
      <c r="R654" s="190"/>
      <c r="S654" s="190"/>
      <c r="T654" s="19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6" t="s">
        <v>157</v>
      </c>
      <c r="AU654" s="186" t="s">
        <v>153</v>
      </c>
      <c r="AV654" s="13" t="s">
        <v>79</v>
      </c>
      <c r="AW654" s="13" t="s">
        <v>33</v>
      </c>
      <c r="AX654" s="13" t="s">
        <v>71</v>
      </c>
      <c r="AY654" s="186" t="s">
        <v>144</v>
      </c>
    </row>
    <row r="655" s="14" customFormat="1">
      <c r="A655" s="14"/>
      <c r="B655" s="192"/>
      <c r="C655" s="14"/>
      <c r="D655" s="185" t="s">
        <v>157</v>
      </c>
      <c r="E655" s="193" t="s">
        <v>3</v>
      </c>
      <c r="F655" s="194" t="s">
        <v>531</v>
      </c>
      <c r="G655" s="14"/>
      <c r="H655" s="195">
        <v>133</v>
      </c>
      <c r="I655" s="196"/>
      <c r="J655" s="14"/>
      <c r="K655" s="14"/>
      <c r="L655" s="192"/>
      <c r="M655" s="197"/>
      <c r="N655" s="198"/>
      <c r="O655" s="198"/>
      <c r="P655" s="198"/>
      <c r="Q655" s="198"/>
      <c r="R655" s="198"/>
      <c r="S655" s="198"/>
      <c r="T655" s="19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3" t="s">
        <v>157</v>
      </c>
      <c r="AU655" s="193" t="s">
        <v>153</v>
      </c>
      <c r="AV655" s="14" t="s">
        <v>153</v>
      </c>
      <c r="AW655" s="14" t="s">
        <v>33</v>
      </c>
      <c r="AX655" s="14" t="s">
        <v>71</v>
      </c>
      <c r="AY655" s="193" t="s">
        <v>144</v>
      </c>
    </row>
    <row r="656" s="13" customFormat="1">
      <c r="A656" s="13"/>
      <c r="B656" s="184"/>
      <c r="C656" s="13"/>
      <c r="D656" s="185" t="s">
        <v>157</v>
      </c>
      <c r="E656" s="186" t="s">
        <v>3</v>
      </c>
      <c r="F656" s="187" t="s">
        <v>171</v>
      </c>
      <c r="G656" s="13"/>
      <c r="H656" s="186" t="s">
        <v>3</v>
      </c>
      <c r="I656" s="188"/>
      <c r="J656" s="13"/>
      <c r="K656" s="13"/>
      <c r="L656" s="184"/>
      <c r="M656" s="189"/>
      <c r="N656" s="190"/>
      <c r="O656" s="190"/>
      <c r="P656" s="190"/>
      <c r="Q656" s="190"/>
      <c r="R656" s="190"/>
      <c r="S656" s="190"/>
      <c r="T656" s="19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86" t="s">
        <v>157</v>
      </c>
      <c r="AU656" s="186" t="s">
        <v>153</v>
      </c>
      <c r="AV656" s="13" t="s">
        <v>79</v>
      </c>
      <c r="AW656" s="13" t="s">
        <v>33</v>
      </c>
      <c r="AX656" s="13" t="s">
        <v>71</v>
      </c>
      <c r="AY656" s="186" t="s">
        <v>144</v>
      </c>
    </row>
    <row r="657" s="14" customFormat="1">
      <c r="A657" s="14"/>
      <c r="B657" s="192"/>
      <c r="C657" s="14"/>
      <c r="D657" s="185" t="s">
        <v>157</v>
      </c>
      <c r="E657" s="193" t="s">
        <v>3</v>
      </c>
      <c r="F657" s="194" t="s">
        <v>532</v>
      </c>
      <c r="G657" s="14"/>
      <c r="H657" s="195">
        <v>-21.600000000000001</v>
      </c>
      <c r="I657" s="196"/>
      <c r="J657" s="14"/>
      <c r="K657" s="14"/>
      <c r="L657" s="192"/>
      <c r="M657" s="197"/>
      <c r="N657" s="198"/>
      <c r="O657" s="198"/>
      <c r="P657" s="198"/>
      <c r="Q657" s="198"/>
      <c r="R657" s="198"/>
      <c r="S657" s="198"/>
      <c r="T657" s="19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93" t="s">
        <v>157</v>
      </c>
      <c r="AU657" s="193" t="s">
        <v>153</v>
      </c>
      <c r="AV657" s="14" t="s">
        <v>153</v>
      </c>
      <c r="AW657" s="14" t="s">
        <v>33</v>
      </c>
      <c r="AX657" s="14" t="s">
        <v>71</v>
      </c>
      <c r="AY657" s="193" t="s">
        <v>144</v>
      </c>
    </row>
    <row r="658" s="14" customFormat="1">
      <c r="A658" s="14"/>
      <c r="B658" s="192"/>
      <c r="C658" s="14"/>
      <c r="D658" s="185" t="s">
        <v>157</v>
      </c>
      <c r="E658" s="193" t="s">
        <v>3</v>
      </c>
      <c r="F658" s="194" t="s">
        <v>533</v>
      </c>
      <c r="G658" s="14"/>
      <c r="H658" s="195">
        <v>-16.199999999999999</v>
      </c>
      <c r="I658" s="196"/>
      <c r="J658" s="14"/>
      <c r="K658" s="14"/>
      <c r="L658" s="192"/>
      <c r="M658" s="197"/>
      <c r="N658" s="198"/>
      <c r="O658" s="198"/>
      <c r="P658" s="198"/>
      <c r="Q658" s="198"/>
      <c r="R658" s="198"/>
      <c r="S658" s="198"/>
      <c r="T658" s="19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3" t="s">
        <v>157</v>
      </c>
      <c r="AU658" s="193" t="s">
        <v>153</v>
      </c>
      <c r="AV658" s="14" t="s">
        <v>153</v>
      </c>
      <c r="AW658" s="14" t="s">
        <v>33</v>
      </c>
      <c r="AX658" s="14" t="s">
        <v>71</v>
      </c>
      <c r="AY658" s="193" t="s">
        <v>144</v>
      </c>
    </row>
    <row r="659" s="14" customFormat="1">
      <c r="A659" s="14"/>
      <c r="B659" s="192"/>
      <c r="C659" s="14"/>
      <c r="D659" s="185" t="s">
        <v>157</v>
      </c>
      <c r="E659" s="193" t="s">
        <v>3</v>
      </c>
      <c r="F659" s="194" t="s">
        <v>534</v>
      </c>
      <c r="G659" s="14"/>
      <c r="H659" s="195">
        <v>-1.6499999999999999</v>
      </c>
      <c r="I659" s="196"/>
      <c r="J659" s="14"/>
      <c r="K659" s="14"/>
      <c r="L659" s="192"/>
      <c r="M659" s="197"/>
      <c r="N659" s="198"/>
      <c r="O659" s="198"/>
      <c r="P659" s="198"/>
      <c r="Q659" s="198"/>
      <c r="R659" s="198"/>
      <c r="S659" s="198"/>
      <c r="T659" s="19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3" t="s">
        <v>157</v>
      </c>
      <c r="AU659" s="193" t="s">
        <v>153</v>
      </c>
      <c r="AV659" s="14" t="s">
        <v>153</v>
      </c>
      <c r="AW659" s="14" t="s">
        <v>33</v>
      </c>
      <c r="AX659" s="14" t="s">
        <v>71</v>
      </c>
      <c r="AY659" s="193" t="s">
        <v>144</v>
      </c>
    </row>
    <row r="660" s="14" customFormat="1">
      <c r="A660" s="14"/>
      <c r="B660" s="192"/>
      <c r="C660" s="14"/>
      <c r="D660" s="185" t="s">
        <v>157</v>
      </c>
      <c r="E660" s="193" t="s">
        <v>3</v>
      </c>
      <c r="F660" s="194" t="s">
        <v>175</v>
      </c>
      <c r="G660" s="14"/>
      <c r="H660" s="195">
        <v>-0.64000000000000001</v>
      </c>
      <c r="I660" s="196"/>
      <c r="J660" s="14"/>
      <c r="K660" s="14"/>
      <c r="L660" s="192"/>
      <c r="M660" s="197"/>
      <c r="N660" s="198"/>
      <c r="O660" s="198"/>
      <c r="P660" s="198"/>
      <c r="Q660" s="198"/>
      <c r="R660" s="198"/>
      <c r="S660" s="198"/>
      <c r="T660" s="19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3" t="s">
        <v>157</v>
      </c>
      <c r="AU660" s="193" t="s">
        <v>153</v>
      </c>
      <c r="AV660" s="14" t="s">
        <v>153</v>
      </c>
      <c r="AW660" s="14" t="s">
        <v>33</v>
      </c>
      <c r="AX660" s="14" t="s">
        <v>71</v>
      </c>
      <c r="AY660" s="193" t="s">
        <v>144</v>
      </c>
    </row>
    <row r="661" s="14" customFormat="1">
      <c r="A661" s="14"/>
      <c r="B661" s="192"/>
      <c r="C661" s="14"/>
      <c r="D661" s="185" t="s">
        <v>157</v>
      </c>
      <c r="E661" s="193" t="s">
        <v>3</v>
      </c>
      <c r="F661" s="194" t="s">
        <v>535</v>
      </c>
      <c r="G661" s="14"/>
      <c r="H661" s="195">
        <v>-1.9550000000000001</v>
      </c>
      <c r="I661" s="196"/>
      <c r="J661" s="14"/>
      <c r="K661" s="14"/>
      <c r="L661" s="192"/>
      <c r="M661" s="197"/>
      <c r="N661" s="198"/>
      <c r="O661" s="198"/>
      <c r="P661" s="198"/>
      <c r="Q661" s="198"/>
      <c r="R661" s="198"/>
      <c r="S661" s="198"/>
      <c r="T661" s="19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93" t="s">
        <v>157</v>
      </c>
      <c r="AU661" s="193" t="s">
        <v>153</v>
      </c>
      <c r="AV661" s="14" t="s">
        <v>153</v>
      </c>
      <c r="AW661" s="14" t="s">
        <v>33</v>
      </c>
      <c r="AX661" s="14" t="s">
        <v>71</v>
      </c>
      <c r="AY661" s="193" t="s">
        <v>144</v>
      </c>
    </row>
    <row r="662" s="14" customFormat="1">
      <c r="A662" s="14"/>
      <c r="B662" s="192"/>
      <c r="C662" s="14"/>
      <c r="D662" s="185" t="s">
        <v>157</v>
      </c>
      <c r="E662" s="193" t="s">
        <v>3</v>
      </c>
      <c r="F662" s="194" t="s">
        <v>536</v>
      </c>
      <c r="G662" s="14"/>
      <c r="H662" s="195">
        <v>-0.88</v>
      </c>
      <c r="I662" s="196"/>
      <c r="J662" s="14"/>
      <c r="K662" s="14"/>
      <c r="L662" s="192"/>
      <c r="M662" s="197"/>
      <c r="N662" s="198"/>
      <c r="O662" s="198"/>
      <c r="P662" s="198"/>
      <c r="Q662" s="198"/>
      <c r="R662" s="198"/>
      <c r="S662" s="198"/>
      <c r="T662" s="19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3" t="s">
        <v>157</v>
      </c>
      <c r="AU662" s="193" t="s">
        <v>153</v>
      </c>
      <c r="AV662" s="14" t="s">
        <v>153</v>
      </c>
      <c r="AW662" s="14" t="s">
        <v>33</v>
      </c>
      <c r="AX662" s="14" t="s">
        <v>71</v>
      </c>
      <c r="AY662" s="193" t="s">
        <v>144</v>
      </c>
    </row>
    <row r="663" s="13" customFormat="1">
      <c r="A663" s="13"/>
      <c r="B663" s="184"/>
      <c r="C663" s="13"/>
      <c r="D663" s="185" t="s">
        <v>157</v>
      </c>
      <c r="E663" s="186" t="s">
        <v>3</v>
      </c>
      <c r="F663" s="187" t="s">
        <v>530</v>
      </c>
      <c r="G663" s="13"/>
      <c r="H663" s="186" t="s">
        <v>3</v>
      </c>
      <c r="I663" s="188"/>
      <c r="J663" s="13"/>
      <c r="K663" s="13"/>
      <c r="L663" s="184"/>
      <c r="M663" s="189"/>
      <c r="N663" s="190"/>
      <c r="O663" s="190"/>
      <c r="P663" s="190"/>
      <c r="Q663" s="190"/>
      <c r="R663" s="190"/>
      <c r="S663" s="190"/>
      <c r="T663" s="19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86" t="s">
        <v>157</v>
      </c>
      <c r="AU663" s="186" t="s">
        <v>153</v>
      </c>
      <c r="AV663" s="13" t="s">
        <v>79</v>
      </c>
      <c r="AW663" s="13" t="s">
        <v>33</v>
      </c>
      <c r="AX663" s="13" t="s">
        <v>71</v>
      </c>
      <c r="AY663" s="186" t="s">
        <v>144</v>
      </c>
    </row>
    <row r="664" s="14" customFormat="1">
      <c r="A664" s="14"/>
      <c r="B664" s="192"/>
      <c r="C664" s="14"/>
      <c r="D664" s="185" t="s">
        <v>157</v>
      </c>
      <c r="E664" s="193" t="s">
        <v>3</v>
      </c>
      <c r="F664" s="194" t="s">
        <v>537</v>
      </c>
      <c r="G664" s="14"/>
      <c r="H664" s="195">
        <v>-2.4300000000000002</v>
      </c>
      <c r="I664" s="196"/>
      <c r="J664" s="14"/>
      <c r="K664" s="14"/>
      <c r="L664" s="192"/>
      <c r="M664" s="197"/>
      <c r="N664" s="198"/>
      <c r="O664" s="198"/>
      <c r="P664" s="198"/>
      <c r="Q664" s="198"/>
      <c r="R664" s="198"/>
      <c r="S664" s="198"/>
      <c r="T664" s="19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3" t="s">
        <v>157</v>
      </c>
      <c r="AU664" s="193" t="s">
        <v>153</v>
      </c>
      <c r="AV664" s="14" t="s">
        <v>153</v>
      </c>
      <c r="AW664" s="14" t="s">
        <v>33</v>
      </c>
      <c r="AX664" s="14" t="s">
        <v>71</v>
      </c>
      <c r="AY664" s="193" t="s">
        <v>144</v>
      </c>
    </row>
    <row r="665" s="15" customFormat="1">
      <c r="A665" s="15"/>
      <c r="B665" s="201"/>
      <c r="C665" s="15"/>
      <c r="D665" s="185" t="s">
        <v>157</v>
      </c>
      <c r="E665" s="202" t="s">
        <v>3</v>
      </c>
      <c r="F665" s="203" t="s">
        <v>181</v>
      </c>
      <c r="G665" s="15"/>
      <c r="H665" s="204">
        <v>342.39500000000004</v>
      </c>
      <c r="I665" s="205"/>
      <c r="J665" s="15"/>
      <c r="K665" s="15"/>
      <c r="L665" s="201"/>
      <c r="M665" s="206"/>
      <c r="N665" s="207"/>
      <c r="O665" s="207"/>
      <c r="P665" s="207"/>
      <c r="Q665" s="207"/>
      <c r="R665" s="207"/>
      <c r="S665" s="207"/>
      <c r="T665" s="208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02" t="s">
        <v>157</v>
      </c>
      <c r="AU665" s="202" t="s">
        <v>153</v>
      </c>
      <c r="AV665" s="15" t="s">
        <v>152</v>
      </c>
      <c r="AW665" s="15" t="s">
        <v>33</v>
      </c>
      <c r="AX665" s="15" t="s">
        <v>79</v>
      </c>
      <c r="AY665" s="202" t="s">
        <v>144</v>
      </c>
    </row>
    <row r="666" s="12" customFormat="1" ht="22.8" customHeight="1">
      <c r="A666" s="12"/>
      <c r="B666" s="152"/>
      <c r="C666" s="12"/>
      <c r="D666" s="153" t="s">
        <v>70</v>
      </c>
      <c r="E666" s="163" t="s">
        <v>538</v>
      </c>
      <c r="F666" s="163" t="s">
        <v>539</v>
      </c>
      <c r="G666" s="12"/>
      <c r="H666" s="12"/>
      <c r="I666" s="155"/>
      <c r="J666" s="164">
        <f>BK666</f>
        <v>0</v>
      </c>
      <c r="K666" s="12"/>
      <c r="L666" s="152"/>
      <c r="M666" s="157"/>
      <c r="N666" s="158"/>
      <c r="O666" s="158"/>
      <c r="P666" s="159">
        <f>SUM(P667:P675)</f>
        <v>0</v>
      </c>
      <c r="Q666" s="158"/>
      <c r="R666" s="159">
        <f>SUM(R667:R675)</f>
        <v>0</v>
      </c>
      <c r="S666" s="158"/>
      <c r="T666" s="160">
        <f>SUM(T667:T675)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153" t="s">
        <v>79</v>
      </c>
      <c r="AT666" s="161" t="s">
        <v>70</v>
      </c>
      <c r="AU666" s="161" t="s">
        <v>79</v>
      </c>
      <c r="AY666" s="153" t="s">
        <v>144</v>
      </c>
      <c r="BK666" s="162">
        <f>SUM(BK667:BK675)</f>
        <v>0</v>
      </c>
    </row>
    <row r="667" s="2" customFormat="1" ht="37.8" customHeight="1">
      <c r="A667" s="39"/>
      <c r="B667" s="165"/>
      <c r="C667" s="166" t="s">
        <v>540</v>
      </c>
      <c r="D667" s="166" t="s">
        <v>147</v>
      </c>
      <c r="E667" s="167" t="s">
        <v>541</v>
      </c>
      <c r="F667" s="168" t="s">
        <v>542</v>
      </c>
      <c r="G667" s="169" t="s">
        <v>543</v>
      </c>
      <c r="H667" s="170">
        <v>22.178000000000001</v>
      </c>
      <c r="I667" s="171"/>
      <c r="J667" s="172">
        <f>ROUND(I667*H667,2)</f>
        <v>0</v>
      </c>
      <c r="K667" s="168" t="s">
        <v>151</v>
      </c>
      <c r="L667" s="40"/>
      <c r="M667" s="173" t="s">
        <v>3</v>
      </c>
      <c r="N667" s="174" t="s">
        <v>43</v>
      </c>
      <c r="O667" s="73"/>
      <c r="P667" s="175">
        <f>O667*H667</f>
        <v>0</v>
      </c>
      <c r="Q667" s="175">
        <v>0</v>
      </c>
      <c r="R667" s="175">
        <f>Q667*H667</f>
        <v>0</v>
      </c>
      <c r="S667" s="175">
        <v>0</v>
      </c>
      <c r="T667" s="176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177" t="s">
        <v>152</v>
      </c>
      <c r="AT667" s="177" t="s">
        <v>147</v>
      </c>
      <c r="AU667" s="177" t="s">
        <v>153</v>
      </c>
      <c r="AY667" s="20" t="s">
        <v>144</v>
      </c>
      <c r="BE667" s="178">
        <f>IF(N667="základní",J667,0)</f>
        <v>0</v>
      </c>
      <c r="BF667" s="178">
        <f>IF(N667="snížená",J667,0)</f>
        <v>0</v>
      </c>
      <c r="BG667" s="178">
        <f>IF(N667="zákl. přenesená",J667,0)</f>
        <v>0</v>
      </c>
      <c r="BH667" s="178">
        <f>IF(N667="sníž. přenesená",J667,0)</f>
        <v>0</v>
      </c>
      <c r="BI667" s="178">
        <f>IF(N667="nulová",J667,0)</f>
        <v>0</v>
      </c>
      <c r="BJ667" s="20" t="s">
        <v>153</v>
      </c>
      <c r="BK667" s="178">
        <f>ROUND(I667*H667,2)</f>
        <v>0</v>
      </c>
      <c r="BL667" s="20" t="s">
        <v>152</v>
      </c>
      <c r="BM667" s="177" t="s">
        <v>544</v>
      </c>
    </row>
    <row r="668" s="2" customFormat="1">
      <c r="A668" s="39"/>
      <c r="B668" s="40"/>
      <c r="C668" s="39"/>
      <c r="D668" s="179" t="s">
        <v>155</v>
      </c>
      <c r="E668" s="39"/>
      <c r="F668" s="180" t="s">
        <v>545</v>
      </c>
      <c r="G668" s="39"/>
      <c r="H668" s="39"/>
      <c r="I668" s="181"/>
      <c r="J668" s="39"/>
      <c r="K668" s="39"/>
      <c r="L668" s="40"/>
      <c r="M668" s="182"/>
      <c r="N668" s="183"/>
      <c r="O668" s="73"/>
      <c r="P668" s="73"/>
      <c r="Q668" s="73"/>
      <c r="R668" s="73"/>
      <c r="S668" s="73"/>
      <c r="T668" s="74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20" t="s">
        <v>155</v>
      </c>
      <c r="AU668" s="20" t="s">
        <v>153</v>
      </c>
    </row>
    <row r="669" s="2" customFormat="1" ht="33" customHeight="1">
      <c r="A669" s="39"/>
      <c r="B669" s="165"/>
      <c r="C669" s="166" t="s">
        <v>546</v>
      </c>
      <c r="D669" s="166" t="s">
        <v>147</v>
      </c>
      <c r="E669" s="167" t="s">
        <v>547</v>
      </c>
      <c r="F669" s="168" t="s">
        <v>548</v>
      </c>
      <c r="G669" s="169" t="s">
        <v>543</v>
      </c>
      <c r="H669" s="170">
        <v>22.178000000000001</v>
      </c>
      <c r="I669" s="171"/>
      <c r="J669" s="172">
        <f>ROUND(I669*H669,2)</f>
        <v>0</v>
      </c>
      <c r="K669" s="168" t="s">
        <v>151</v>
      </c>
      <c r="L669" s="40"/>
      <c r="M669" s="173" t="s">
        <v>3</v>
      </c>
      <c r="N669" s="174" t="s">
        <v>43</v>
      </c>
      <c r="O669" s="73"/>
      <c r="P669" s="175">
        <f>O669*H669</f>
        <v>0</v>
      </c>
      <c r="Q669" s="175">
        <v>0</v>
      </c>
      <c r="R669" s="175">
        <f>Q669*H669</f>
        <v>0</v>
      </c>
      <c r="S669" s="175">
        <v>0</v>
      </c>
      <c r="T669" s="17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177" t="s">
        <v>152</v>
      </c>
      <c r="AT669" s="177" t="s">
        <v>147</v>
      </c>
      <c r="AU669" s="177" t="s">
        <v>153</v>
      </c>
      <c r="AY669" s="20" t="s">
        <v>144</v>
      </c>
      <c r="BE669" s="178">
        <f>IF(N669="základní",J669,0)</f>
        <v>0</v>
      </c>
      <c r="BF669" s="178">
        <f>IF(N669="snížená",J669,0)</f>
        <v>0</v>
      </c>
      <c r="BG669" s="178">
        <f>IF(N669="zákl. přenesená",J669,0)</f>
        <v>0</v>
      </c>
      <c r="BH669" s="178">
        <f>IF(N669="sníž. přenesená",J669,0)</f>
        <v>0</v>
      </c>
      <c r="BI669" s="178">
        <f>IF(N669="nulová",J669,0)</f>
        <v>0</v>
      </c>
      <c r="BJ669" s="20" t="s">
        <v>153</v>
      </c>
      <c r="BK669" s="178">
        <f>ROUND(I669*H669,2)</f>
        <v>0</v>
      </c>
      <c r="BL669" s="20" t="s">
        <v>152</v>
      </c>
      <c r="BM669" s="177" t="s">
        <v>549</v>
      </c>
    </row>
    <row r="670" s="2" customFormat="1">
      <c r="A670" s="39"/>
      <c r="B670" s="40"/>
      <c r="C670" s="39"/>
      <c r="D670" s="179" t="s">
        <v>155</v>
      </c>
      <c r="E670" s="39"/>
      <c r="F670" s="180" t="s">
        <v>550</v>
      </c>
      <c r="G670" s="39"/>
      <c r="H670" s="39"/>
      <c r="I670" s="181"/>
      <c r="J670" s="39"/>
      <c r="K670" s="39"/>
      <c r="L670" s="40"/>
      <c r="M670" s="182"/>
      <c r="N670" s="183"/>
      <c r="O670" s="73"/>
      <c r="P670" s="73"/>
      <c r="Q670" s="73"/>
      <c r="R670" s="73"/>
      <c r="S670" s="73"/>
      <c r="T670" s="74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20" t="s">
        <v>155</v>
      </c>
      <c r="AU670" s="20" t="s">
        <v>153</v>
      </c>
    </row>
    <row r="671" s="2" customFormat="1" ht="44.25" customHeight="1">
      <c r="A671" s="39"/>
      <c r="B671" s="165"/>
      <c r="C671" s="166" t="s">
        <v>551</v>
      </c>
      <c r="D671" s="166" t="s">
        <v>147</v>
      </c>
      <c r="E671" s="167" t="s">
        <v>552</v>
      </c>
      <c r="F671" s="168" t="s">
        <v>553</v>
      </c>
      <c r="G671" s="169" t="s">
        <v>543</v>
      </c>
      <c r="H671" s="170">
        <v>310.49200000000002</v>
      </c>
      <c r="I671" s="171"/>
      <c r="J671" s="172">
        <f>ROUND(I671*H671,2)</f>
        <v>0</v>
      </c>
      <c r="K671" s="168" t="s">
        <v>151</v>
      </c>
      <c r="L671" s="40"/>
      <c r="M671" s="173" t="s">
        <v>3</v>
      </c>
      <c r="N671" s="174" t="s">
        <v>43</v>
      </c>
      <c r="O671" s="73"/>
      <c r="P671" s="175">
        <f>O671*H671</f>
        <v>0</v>
      </c>
      <c r="Q671" s="175">
        <v>0</v>
      </c>
      <c r="R671" s="175">
        <f>Q671*H671</f>
        <v>0</v>
      </c>
      <c r="S671" s="175">
        <v>0</v>
      </c>
      <c r="T671" s="176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177" t="s">
        <v>152</v>
      </c>
      <c r="AT671" s="177" t="s">
        <v>147</v>
      </c>
      <c r="AU671" s="177" t="s">
        <v>153</v>
      </c>
      <c r="AY671" s="20" t="s">
        <v>144</v>
      </c>
      <c r="BE671" s="178">
        <f>IF(N671="základní",J671,0)</f>
        <v>0</v>
      </c>
      <c r="BF671" s="178">
        <f>IF(N671="snížená",J671,0)</f>
        <v>0</v>
      </c>
      <c r="BG671" s="178">
        <f>IF(N671="zákl. přenesená",J671,0)</f>
        <v>0</v>
      </c>
      <c r="BH671" s="178">
        <f>IF(N671="sníž. přenesená",J671,0)</f>
        <v>0</v>
      </c>
      <c r="BI671" s="178">
        <f>IF(N671="nulová",J671,0)</f>
        <v>0</v>
      </c>
      <c r="BJ671" s="20" t="s">
        <v>153</v>
      </c>
      <c r="BK671" s="178">
        <f>ROUND(I671*H671,2)</f>
        <v>0</v>
      </c>
      <c r="BL671" s="20" t="s">
        <v>152</v>
      </c>
      <c r="BM671" s="177" t="s">
        <v>554</v>
      </c>
    </row>
    <row r="672" s="2" customFormat="1">
      <c r="A672" s="39"/>
      <c r="B672" s="40"/>
      <c r="C672" s="39"/>
      <c r="D672" s="179" t="s">
        <v>155</v>
      </c>
      <c r="E672" s="39"/>
      <c r="F672" s="180" t="s">
        <v>555</v>
      </c>
      <c r="G672" s="39"/>
      <c r="H672" s="39"/>
      <c r="I672" s="181"/>
      <c r="J672" s="39"/>
      <c r="K672" s="39"/>
      <c r="L672" s="40"/>
      <c r="M672" s="182"/>
      <c r="N672" s="183"/>
      <c r="O672" s="73"/>
      <c r="P672" s="73"/>
      <c r="Q672" s="73"/>
      <c r="R672" s="73"/>
      <c r="S672" s="73"/>
      <c r="T672" s="74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20" t="s">
        <v>155</v>
      </c>
      <c r="AU672" s="20" t="s">
        <v>153</v>
      </c>
    </row>
    <row r="673" s="14" customFormat="1">
      <c r="A673" s="14"/>
      <c r="B673" s="192"/>
      <c r="C673" s="14"/>
      <c r="D673" s="185" t="s">
        <v>157</v>
      </c>
      <c r="E673" s="14"/>
      <c r="F673" s="194" t="s">
        <v>556</v>
      </c>
      <c r="G673" s="14"/>
      <c r="H673" s="195">
        <v>310.49200000000002</v>
      </c>
      <c r="I673" s="196"/>
      <c r="J673" s="14"/>
      <c r="K673" s="14"/>
      <c r="L673" s="192"/>
      <c r="M673" s="197"/>
      <c r="N673" s="198"/>
      <c r="O673" s="198"/>
      <c r="P673" s="198"/>
      <c r="Q673" s="198"/>
      <c r="R673" s="198"/>
      <c r="S673" s="198"/>
      <c r="T673" s="19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93" t="s">
        <v>157</v>
      </c>
      <c r="AU673" s="193" t="s">
        <v>153</v>
      </c>
      <c r="AV673" s="14" t="s">
        <v>153</v>
      </c>
      <c r="AW673" s="14" t="s">
        <v>4</v>
      </c>
      <c r="AX673" s="14" t="s">
        <v>79</v>
      </c>
      <c r="AY673" s="193" t="s">
        <v>144</v>
      </c>
    </row>
    <row r="674" s="2" customFormat="1" ht="44.25" customHeight="1">
      <c r="A674" s="39"/>
      <c r="B674" s="165"/>
      <c r="C674" s="166" t="s">
        <v>557</v>
      </c>
      <c r="D674" s="166" t="s">
        <v>147</v>
      </c>
      <c r="E674" s="167" t="s">
        <v>558</v>
      </c>
      <c r="F674" s="168" t="s">
        <v>559</v>
      </c>
      <c r="G674" s="169" t="s">
        <v>543</v>
      </c>
      <c r="H674" s="170">
        <v>22.178000000000001</v>
      </c>
      <c r="I674" s="171"/>
      <c r="J674" s="172">
        <f>ROUND(I674*H674,2)</f>
        <v>0</v>
      </c>
      <c r="K674" s="168" t="s">
        <v>151</v>
      </c>
      <c r="L674" s="40"/>
      <c r="M674" s="173" t="s">
        <v>3</v>
      </c>
      <c r="N674" s="174" t="s">
        <v>43</v>
      </c>
      <c r="O674" s="73"/>
      <c r="P674" s="175">
        <f>O674*H674</f>
        <v>0</v>
      </c>
      <c r="Q674" s="175">
        <v>0</v>
      </c>
      <c r="R674" s="175">
        <f>Q674*H674</f>
        <v>0</v>
      </c>
      <c r="S674" s="175">
        <v>0</v>
      </c>
      <c r="T674" s="176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177" t="s">
        <v>152</v>
      </c>
      <c r="AT674" s="177" t="s">
        <v>147</v>
      </c>
      <c r="AU674" s="177" t="s">
        <v>153</v>
      </c>
      <c r="AY674" s="20" t="s">
        <v>144</v>
      </c>
      <c r="BE674" s="178">
        <f>IF(N674="základní",J674,0)</f>
        <v>0</v>
      </c>
      <c r="BF674" s="178">
        <f>IF(N674="snížená",J674,0)</f>
        <v>0</v>
      </c>
      <c r="BG674" s="178">
        <f>IF(N674="zákl. přenesená",J674,0)</f>
        <v>0</v>
      </c>
      <c r="BH674" s="178">
        <f>IF(N674="sníž. přenesená",J674,0)</f>
        <v>0</v>
      </c>
      <c r="BI674" s="178">
        <f>IF(N674="nulová",J674,0)</f>
        <v>0</v>
      </c>
      <c r="BJ674" s="20" t="s">
        <v>153</v>
      </c>
      <c r="BK674" s="178">
        <f>ROUND(I674*H674,2)</f>
        <v>0</v>
      </c>
      <c r="BL674" s="20" t="s">
        <v>152</v>
      </c>
      <c r="BM674" s="177" t="s">
        <v>560</v>
      </c>
    </row>
    <row r="675" s="2" customFormat="1">
      <c r="A675" s="39"/>
      <c r="B675" s="40"/>
      <c r="C675" s="39"/>
      <c r="D675" s="179" t="s">
        <v>155</v>
      </c>
      <c r="E675" s="39"/>
      <c r="F675" s="180" t="s">
        <v>561</v>
      </c>
      <c r="G675" s="39"/>
      <c r="H675" s="39"/>
      <c r="I675" s="181"/>
      <c r="J675" s="39"/>
      <c r="K675" s="39"/>
      <c r="L675" s="40"/>
      <c r="M675" s="182"/>
      <c r="N675" s="183"/>
      <c r="O675" s="73"/>
      <c r="P675" s="73"/>
      <c r="Q675" s="73"/>
      <c r="R675" s="73"/>
      <c r="S675" s="73"/>
      <c r="T675" s="74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20" t="s">
        <v>155</v>
      </c>
      <c r="AU675" s="20" t="s">
        <v>153</v>
      </c>
    </row>
    <row r="676" s="12" customFormat="1" ht="22.8" customHeight="1">
      <c r="A676" s="12"/>
      <c r="B676" s="152"/>
      <c r="C676" s="12"/>
      <c r="D676" s="153" t="s">
        <v>70</v>
      </c>
      <c r="E676" s="163" t="s">
        <v>562</v>
      </c>
      <c r="F676" s="163" t="s">
        <v>563</v>
      </c>
      <c r="G676" s="12"/>
      <c r="H676" s="12"/>
      <c r="I676" s="155"/>
      <c r="J676" s="164">
        <f>BK676</f>
        <v>0</v>
      </c>
      <c r="K676" s="12"/>
      <c r="L676" s="152"/>
      <c r="M676" s="157"/>
      <c r="N676" s="158"/>
      <c r="O676" s="158"/>
      <c r="P676" s="159">
        <f>P677+P678+P679+P697+P704</f>
        <v>0</v>
      </c>
      <c r="Q676" s="158"/>
      <c r="R676" s="159">
        <f>R677+R678+R679+R697+R704</f>
        <v>5.0481974000000003</v>
      </c>
      <c r="S676" s="158"/>
      <c r="T676" s="160">
        <f>T677+T678+T679+T697+T704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153" t="s">
        <v>79</v>
      </c>
      <c r="AT676" s="161" t="s">
        <v>70</v>
      </c>
      <c r="AU676" s="161" t="s">
        <v>79</v>
      </c>
      <c r="AY676" s="153" t="s">
        <v>144</v>
      </c>
      <c r="BK676" s="162">
        <f>BK677+BK678+BK679+BK697+BK704</f>
        <v>0</v>
      </c>
    </row>
    <row r="677" s="2" customFormat="1" ht="55.5" customHeight="1">
      <c r="A677" s="39"/>
      <c r="B677" s="165"/>
      <c r="C677" s="166" t="s">
        <v>564</v>
      </c>
      <c r="D677" s="166" t="s">
        <v>147</v>
      </c>
      <c r="E677" s="167" t="s">
        <v>565</v>
      </c>
      <c r="F677" s="168" t="s">
        <v>566</v>
      </c>
      <c r="G677" s="169" t="s">
        <v>543</v>
      </c>
      <c r="H677" s="170">
        <v>22.178000000000001</v>
      </c>
      <c r="I677" s="171"/>
      <c r="J677" s="172">
        <f>ROUND(I677*H677,2)</f>
        <v>0</v>
      </c>
      <c r="K677" s="168" t="s">
        <v>151</v>
      </c>
      <c r="L677" s="40"/>
      <c r="M677" s="173" t="s">
        <v>3</v>
      </c>
      <c r="N677" s="174" t="s">
        <v>43</v>
      </c>
      <c r="O677" s="73"/>
      <c r="P677" s="175">
        <f>O677*H677</f>
        <v>0</v>
      </c>
      <c r="Q677" s="175">
        <v>0</v>
      </c>
      <c r="R677" s="175">
        <f>Q677*H677</f>
        <v>0</v>
      </c>
      <c r="S677" s="175">
        <v>0</v>
      </c>
      <c r="T677" s="176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177" t="s">
        <v>152</v>
      </c>
      <c r="AT677" s="177" t="s">
        <v>147</v>
      </c>
      <c r="AU677" s="177" t="s">
        <v>153</v>
      </c>
      <c r="AY677" s="20" t="s">
        <v>144</v>
      </c>
      <c r="BE677" s="178">
        <f>IF(N677="základní",J677,0)</f>
        <v>0</v>
      </c>
      <c r="BF677" s="178">
        <f>IF(N677="snížená",J677,0)</f>
        <v>0</v>
      </c>
      <c r="BG677" s="178">
        <f>IF(N677="zákl. přenesená",J677,0)</f>
        <v>0</v>
      </c>
      <c r="BH677" s="178">
        <f>IF(N677="sníž. přenesená",J677,0)</f>
        <v>0</v>
      </c>
      <c r="BI677" s="178">
        <f>IF(N677="nulová",J677,0)</f>
        <v>0</v>
      </c>
      <c r="BJ677" s="20" t="s">
        <v>153</v>
      </c>
      <c r="BK677" s="178">
        <f>ROUND(I677*H677,2)</f>
        <v>0</v>
      </c>
      <c r="BL677" s="20" t="s">
        <v>152</v>
      </c>
      <c r="BM677" s="177" t="s">
        <v>567</v>
      </c>
    </row>
    <row r="678" s="2" customFormat="1">
      <c r="A678" s="39"/>
      <c r="B678" s="40"/>
      <c r="C678" s="39"/>
      <c r="D678" s="179" t="s">
        <v>155</v>
      </c>
      <c r="E678" s="39"/>
      <c r="F678" s="180" t="s">
        <v>568</v>
      </c>
      <c r="G678" s="39"/>
      <c r="H678" s="39"/>
      <c r="I678" s="181"/>
      <c r="J678" s="39"/>
      <c r="K678" s="39"/>
      <c r="L678" s="40"/>
      <c r="M678" s="182"/>
      <c r="N678" s="183"/>
      <c r="O678" s="73"/>
      <c r="P678" s="73"/>
      <c r="Q678" s="73"/>
      <c r="R678" s="73"/>
      <c r="S678" s="73"/>
      <c r="T678" s="74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20" t="s">
        <v>155</v>
      </c>
      <c r="AU678" s="20" t="s">
        <v>153</v>
      </c>
    </row>
    <row r="679" s="12" customFormat="1" ht="20.88" customHeight="1">
      <c r="A679" s="12"/>
      <c r="B679" s="152"/>
      <c r="C679" s="12"/>
      <c r="D679" s="153" t="s">
        <v>70</v>
      </c>
      <c r="E679" s="163" t="s">
        <v>564</v>
      </c>
      <c r="F679" s="163" t="s">
        <v>569</v>
      </c>
      <c r="G679" s="12"/>
      <c r="H679" s="12"/>
      <c r="I679" s="155"/>
      <c r="J679" s="164">
        <f>BK679</f>
        <v>0</v>
      </c>
      <c r="K679" s="12"/>
      <c r="L679" s="152"/>
      <c r="M679" s="157"/>
      <c r="N679" s="158"/>
      <c r="O679" s="158"/>
      <c r="P679" s="159">
        <f>SUM(P680:P696)</f>
        <v>0</v>
      </c>
      <c r="Q679" s="158"/>
      <c r="R679" s="159">
        <f>SUM(R680:R696)</f>
        <v>4.7124074</v>
      </c>
      <c r="S679" s="158"/>
      <c r="T679" s="160">
        <f>SUM(T680:T696)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153" t="s">
        <v>79</v>
      </c>
      <c r="AT679" s="161" t="s">
        <v>70</v>
      </c>
      <c r="AU679" s="161" t="s">
        <v>153</v>
      </c>
      <c r="AY679" s="153" t="s">
        <v>144</v>
      </c>
      <c r="BK679" s="162">
        <f>SUM(BK680:BK696)</f>
        <v>0</v>
      </c>
    </row>
    <row r="680" s="2" customFormat="1" ht="24.15" customHeight="1">
      <c r="A680" s="39"/>
      <c r="B680" s="165"/>
      <c r="C680" s="166" t="s">
        <v>570</v>
      </c>
      <c r="D680" s="166" t="s">
        <v>147</v>
      </c>
      <c r="E680" s="167" t="s">
        <v>205</v>
      </c>
      <c r="F680" s="168" t="s">
        <v>206</v>
      </c>
      <c r="G680" s="169" t="s">
        <v>163</v>
      </c>
      <c r="H680" s="170">
        <v>152.68000000000001</v>
      </c>
      <c r="I680" s="171"/>
      <c r="J680" s="172">
        <f>ROUND(I680*H680,2)</f>
        <v>0</v>
      </c>
      <c r="K680" s="168" t="s">
        <v>151</v>
      </c>
      <c r="L680" s="40"/>
      <c r="M680" s="173" t="s">
        <v>3</v>
      </c>
      <c r="N680" s="174" t="s">
        <v>43</v>
      </c>
      <c r="O680" s="73"/>
      <c r="P680" s="175">
        <f>O680*H680</f>
        <v>0</v>
      </c>
      <c r="Q680" s="175">
        <v>0.00025999999999999998</v>
      </c>
      <c r="R680" s="175">
        <f>Q680*H680</f>
        <v>0.039696799999999997</v>
      </c>
      <c r="S680" s="175">
        <v>0</v>
      </c>
      <c r="T680" s="176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177" t="s">
        <v>152</v>
      </c>
      <c r="AT680" s="177" t="s">
        <v>147</v>
      </c>
      <c r="AU680" s="177" t="s">
        <v>145</v>
      </c>
      <c r="AY680" s="20" t="s">
        <v>144</v>
      </c>
      <c r="BE680" s="178">
        <f>IF(N680="základní",J680,0)</f>
        <v>0</v>
      </c>
      <c r="BF680" s="178">
        <f>IF(N680="snížená",J680,0)</f>
        <v>0</v>
      </c>
      <c r="BG680" s="178">
        <f>IF(N680="zákl. přenesená",J680,0)</f>
        <v>0</v>
      </c>
      <c r="BH680" s="178">
        <f>IF(N680="sníž. přenesená",J680,0)</f>
        <v>0</v>
      </c>
      <c r="BI680" s="178">
        <f>IF(N680="nulová",J680,0)</f>
        <v>0</v>
      </c>
      <c r="BJ680" s="20" t="s">
        <v>153</v>
      </c>
      <c r="BK680" s="178">
        <f>ROUND(I680*H680,2)</f>
        <v>0</v>
      </c>
      <c r="BL680" s="20" t="s">
        <v>152</v>
      </c>
      <c r="BM680" s="177" t="s">
        <v>571</v>
      </c>
    </row>
    <row r="681" s="2" customFormat="1">
      <c r="A681" s="39"/>
      <c r="B681" s="40"/>
      <c r="C681" s="39"/>
      <c r="D681" s="179" t="s">
        <v>155</v>
      </c>
      <c r="E681" s="39"/>
      <c r="F681" s="180" t="s">
        <v>208</v>
      </c>
      <c r="G681" s="39"/>
      <c r="H681" s="39"/>
      <c r="I681" s="181"/>
      <c r="J681" s="39"/>
      <c r="K681" s="39"/>
      <c r="L681" s="40"/>
      <c r="M681" s="182"/>
      <c r="N681" s="183"/>
      <c r="O681" s="73"/>
      <c r="P681" s="73"/>
      <c r="Q681" s="73"/>
      <c r="R681" s="73"/>
      <c r="S681" s="73"/>
      <c r="T681" s="74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20" t="s">
        <v>155</v>
      </c>
      <c r="AU681" s="20" t="s">
        <v>145</v>
      </c>
    </row>
    <row r="682" s="13" customFormat="1">
      <c r="A682" s="13"/>
      <c r="B682" s="184"/>
      <c r="C682" s="13"/>
      <c r="D682" s="185" t="s">
        <v>157</v>
      </c>
      <c r="E682" s="186" t="s">
        <v>3</v>
      </c>
      <c r="F682" s="187" t="s">
        <v>572</v>
      </c>
      <c r="G682" s="13"/>
      <c r="H682" s="186" t="s">
        <v>3</v>
      </c>
      <c r="I682" s="188"/>
      <c r="J682" s="13"/>
      <c r="K682" s="13"/>
      <c r="L682" s="184"/>
      <c r="M682" s="189"/>
      <c r="N682" s="190"/>
      <c r="O682" s="190"/>
      <c r="P682" s="190"/>
      <c r="Q682" s="190"/>
      <c r="R682" s="190"/>
      <c r="S682" s="190"/>
      <c r="T682" s="19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6" t="s">
        <v>157</v>
      </c>
      <c r="AU682" s="186" t="s">
        <v>145</v>
      </c>
      <c r="AV682" s="13" t="s">
        <v>79</v>
      </c>
      <c r="AW682" s="13" t="s">
        <v>33</v>
      </c>
      <c r="AX682" s="13" t="s">
        <v>71</v>
      </c>
      <c r="AY682" s="186" t="s">
        <v>144</v>
      </c>
    </row>
    <row r="683" s="14" customFormat="1">
      <c r="A683" s="14"/>
      <c r="B683" s="192"/>
      <c r="C683" s="14"/>
      <c r="D683" s="185" t="s">
        <v>157</v>
      </c>
      <c r="E683" s="193" t="s">
        <v>3</v>
      </c>
      <c r="F683" s="194" t="s">
        <v>513</v>
      </c>
      <c r="G683" s="14"/>
      <c r="H683" s="195">
        <v>138.80000000000001</v>
      </c>
      <c r="I683" s="196"/>
      <c r="J683" s="14"/>
      <c r="K683" s="14"/>
      <c r="L683" s="192"/>
      <c r="M683" s="197"/>
      <c r="N683" s="198"/>
      <c r="O683" s="198"/>
      <c r="P683" s="198"/>
      <c r="Q683" s="198"/>
      <c r="R683" s="198"/>
      <c r="S683" s="198"/>
      <c r="T683" s="19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93" t="s">
        <v>157</v>
      </c>
      <c r="AU683" s="193" t="s">
        <v>145</v>
      </c>
      <c r="AV683" s="14" t="s">
        <v>153</v>
      </c>
      <c r="AW683" s="14" t="s">
        <v>33</v>
      </c>
      <c r="AX683" s="14" t="s">
        <v>71</v>
      </c>
      <c r="AY683" s="193" t="s">
        <v>144</v>
      </c>
    </row>
    <row r="684" s="14" customFormat="1">
      <c r="A684" s="14"/>
      <c r="B684" s="192"/>
      <c r="C684" s="14"/>
      <c r="D684" s="185" t="s">
        <v>157</v>
      </c>
      <c r="E684" s="193" t="s">
        <v>3</v>
      </c>
      <c r="F684" s="194" t="s">
        <v>573</v>
      </c>
      <c r="G684" s="14"/>
      <c r="H684" s="195">
        <v>152.68000000000001</v>
      </c>
      <c r="I684" s="196"/>
      <c r="J684" s="14"/>
      <c r="K684" s="14"/>
      <c r="L684" s="192"/>
      <c r="M684" s="197"/>
      <c r="N684" s="198"/>
      <c r="O684" s="198"/>
      <c r="P684" s="198"/>
      <c r="Q684" s="198"/>
      <c r="R684" s="198"/>
      <c r="S684" s="198"/>
      <c r="T684" s="19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3" t="s">
        <v>157</v>
      </c>
      <c r="AU684" s="193" t="s">
        <v>145</v>
      </c>
      <c r="AV684" s="14" t="s">
        <v>153</v>
      </c>
      <c r="AW684" s="14" t="s">
        <v>33</v>
      </c>
      <c r="AX684" s="14" t="s">
        <v>79</v>
      </c>
      <c r="AY684" s="193" t="s">
        <v>144</v>
      </c>
    </row>
    <row r="685" s="2" customFormat="1" ht="78" customHeight="1">
      <c r="A685" s="39"/>
      <c r="B685" s="165"/>
      <c r="C685" s="166" t="s">
        <v>574</v>
      </c>
      <c r="D685" s="166" t="s">
        <v>147</v>
      </c>
      <c r="E685" s="167" t="s">
        <v>225</v>
      </c>
      <c r="F685" s="168" t="s">
        <v>226</v>
      </c>
      <c r="G685" s="169" t="s">
        <v>163</v>
      </c>
      <c r="H685" s="170">
        <v>33.840000000000003</v>
      </c>
      <c r="I685" s="171"/>
      <c r="J685" s="172">
        <f>ROUND(I685*H685,2)</f>
        <v>0</v>
      </c>
      <c r="K685" s="168" t="s">
        <v>151</v>
      </c>
      <c r="L685" s="40"/>
      <c r="M685" s="173" t="s">
        <v>3</v>
      </c>
      <c r="N685" s="174" t="s">
        <v>43</v>
      </c>
      <c r="O685" s="73"/>
      <c r="P685" s="175">
        <f>O685*H685</f>
        <v>0</v>
      </c>
      <c r="Q685" s="175">
        <v>0.011390000000000001</v>
      </c>
      <c r="R685" s="175">
        <f>Q685*H685</f>
        <v>0.38543760000000005</v>
      </c>
      <c r="S685" s="175">
        <v>0</v>
      </c>
      <c r="T685" s="176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177" t="s">
        <v>152</v>
      </c>
      <c r="AT685" s="177" t="s">
        <v>147</v>
      </c>
      <c r="AU685" s="177" t="s">
        <v>145</v>
      </c>
      <c r="AY685" s="20" t="s">
        <v>144</v>
      </c>
      <c r="BE685" s="178">
        <f>IF(N685="základní",J685,0)</f>
        <v>0</v>
      </c>
      <c r="BF685" s="178">
        <f>IF(N685="snížená",J685,0)</f>
        <v>0</v>
      </c>
      <c r="BG685" s="178">
        <f>IF(N685="zákl. přenesená",J685,0)</f>
        <v>0</v>
      </c>
      <c r="BH685" s="178">
        <f>IF(N685="sníž. přenesená",J685,0)</f>
        <v>0</v>
      </c>
      <c r="BI685" s="178">
        <f>IF(N685="nulová",J685,0)</f>
        <v>0</v>
      </c>
      <c r="BJ685" s="20" t="s">
        <v>153</v>
      </c>
      <c r="BK685" s="178">
        <f>ROUND(I685*H685,2)</f>
        <v>0</v>
      </c>
      <c r="BL685" s="20" t="s">
        <v>152</v>
      </c>
      <c r="BM685" s="177" t="s">
        <v>575</v>
      </c>
    </row>
    <row r="686" s="2" customFormat="1">
      <c r="A686" s="39"/>
      <c r="B686" s="40"/>
      <c r="C686" s="39"/>
      <c r="D686" s="179" t="s">
        <v>155</v>
      </c>
      <c r="E686" s="39"/>
      <c r="F686" s="180" t="s">
        <v>228</v>
      </c>
      <c r="G686" s="39"/>
      <c r="H686" s="39"/>
      <c r="I686" s="181"/>
      <c r="J686" s="39"/>
      <c r="K686" s="39"/>
      <c r="L686" s="40"/>
      <c r="M686" s="182"/>
      <c r="N686" s="183"/>
      <c r="O686" s="73"/>
      <c r="P686" s="73"/>
      <c r="Q686" s="73"/>
      <c r="R686" s="73"/>
      <c r="S686" s="73"/>
      <c r="T686" s="74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20" t="s">
        <v>155</v>
      </c>
      <c r="AU686" s="20" t="s">
        <v>145</v>
      </c>
    </row>
    <row r="687" s="13" customFormat="1">
      <c r="A687" s="13"/>
      <c r="B687" s="184"/>
      <c r="C687" s="13"/>
      <c r="D687" s="185" t="s">
        <v>157</v>
      </c>
      <c r="E687" s="186" t="s">
        <v>3</v>
      </c>
      <c r="F687" s="187" t="s">
        <v>576</v>
      </c>
      <c r="G687" s="13"/>
      <c r="H687" s="186" t="s">
        <v>3</v>
      </c>
      <c r="I687" s="188"/>
      <c r="J687" s="13"/>
      <c r="K687" s="13"/>
      <c r="L687" s="184"/>
      <c r="M687" s="189"/>
      <c r="N687" s="190"/>
      <c r="O687" s="190"/>
      <c r="P687" s="190"/>
      <c r="Q687" s="190"/>
      <c r="R687" s="190"/>
      <c r="S687" s="190"/>
      <c r="T687" s="19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86" t="s">
        <v>157</v>
      </c>
      <c r="AU687" s="186" t="s">
        <v>145</v>
      </c>
      <c r="AV687" s="13" t="s">
        <v>79</v>
      </c>
      <c r="AW687" s="13" t="s">
        <v>33</v>
      </c>
      <c r="AX687" s="13" t="s">
        <v>71</v>
      </c>
      <c r="AY687" s="186" t="s">
        <v>144</v>
      </c>
    </row>
    <row r="688" s="14" customFormat="1">
      <c r="A688" s="14"/>
      <c r="B688" s="192"/>
      <c r="C688" s="14"/>
      <c r="D688" s="185" t="s">
        <v>157</v>
      </c>
      <c r="E688" s="193" t="s">
        <v>3</v>
      </c>
      <c r="F688" s="194" t="s">
        <v>577</v>
      </c>
      <c r="G688" s="14"/>
      <c r="H688" s="195">
        <v>33.840000000000003</v>
      </c>
      <c r="I688" s="196"/>
      <c r="J688" s="14"/>
      <c r="K688" s="14"/>
      <c r="L688" s="192"/>
      <c r="M688" s="197"/>
      <c r="N688" s="198"/>
      <c r="O688" s="198"/>
      <c r="P688" s="198"/>
      <c r="Q688" s="198"/>
      <c r="R688" s="198"/>
      <c r="S688" s="198"/>
      <c r="T688" s="19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93" t="s">
        <v>157</v>
      </c>
      <c r="AU688" s="193" t="s">
        <v>145</v>
      </c>
      <c r="AV688" s="14" t="s">
        <v>153</v>
      </c>
      <c r="AW688" s="14" t="s">
        <v>33</v>
      </c>
      <c r="AX688" s="14" t="s">
        <v>79</v>
      </c>
      <c r="AY688" s="193" t="s">
        <v>144</v>
      </c>
    </row>
    <row r="689" s="2" customFormat="1" ht="24.15" customHeight="1">
      <c r="A689" s="39"/>
      <c r="B689" s="165"/>
      <c r="C689" s="209" t="s">
        <v>578</v>
      </c>
      <c r="D689" s="209" t="s">
        <v>230</v>
      </c>
      <c r="E689" s="210" t="s">
        <v>579</v>
      </c>
      <c r="F689" s="211" t="s">
        <v>580</v>
      </c>
      <c r="G689" s="212" t="s">
        <v>163</v>
      </c>
      <c r="H689" s="213">
        <v>34.517000000000003</v>
      </c>
      <c r="I689" s="214"/>
      <c r="J689" s="215">
        <f>ROUND(I689*H689,2)</f>
        <v>0</v>
      </c>
      <c r="K689" s="211" t="s">
        <v>151</v>
      </c>
      <c r="L689" s="216"/>
      <c r="M689" s="217" t="s">
        <v>3</v>
      </c>
      <c r="N689" s="218" t="s">
        <v>43</v>
      </c>
      <c r="O689" s="73"/>
      <c r="P689" s="175">
        <f>O689*H689</f>
        <v>0</v>
      </c>
      <c r="Q689" s="175">
        <v>0.0089999999999999993</v>
      </c>
      <c r="R689" s="175">
        <f>Q689*H689</f>
        <v>0.31065300000000001</v>
      </c>
      <c r="S689" s="175">
        <v>0</v>
      </c>
      <c r="T689" s="176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177" t="s">
        <v>219</v>
      </c>
      <c r="AT689" s="177" t="s">
        <v>230</v>
      </c>
      <c r="AU689" s="177" t="s">
        <v>145</v>
      </c>
      <c r="AY689" s="20" t="s">
        <v>144</v>
      </c>
      <c r="BE689" s="178">
        <f>IF(N689="základní",J689,0)</f>
        <v>0</v>
      </c>
      <c r="BF689" s="178">
        <f>IF(N689="snížená",J689,0)</f>
        <v>0</v>
      </c>
      <c r="BG689" s="178">
        <f>IF(N689="zákl. přenesená",J689,0)</f>
        <v>0</v>
      </c>
      <c r="BH689" s="178">
        <f>IF(N689="sníž. přenesená",J689,0)</f>
        <v>0</v>
      </c>
      <c r="BI689" s="178">
        <f>IF(N689="nulová",J689,0)</f>
        <v>0</v>
      </c>
      <c r="BJ689" s="20" t="s">
        <v>153</v>
      </c>
      <c r="BK689" s="178">
        <f>ROUND(I689*H689,2)</f>
        <v>0</v>
      </c>
      <c r="BL689" s="20" t="s">
        <v>152</v>
      </c>
      <c r="BM689" s="177" t="s">
        <v>581</v>
      </c>
    </row>
    <row r="690" s="14" customFormat="1">
      <c r="A690" s="14"/>
      <c r="B690" s="192"/>
      <c r="C690" s="14"/>
      <c r="D690" s="185" t="s">
        <v>157</v>
      </c>
      <c r="E690" s="193" t="s">
        <v>3</v>
      </c>
      <c r="F690" s="194" t="s">
        <v>582</v>
      </c>
      <c r="G690" s="14"/>
      <c r="H690" s="195">
        <v>34.517000000000003</v>
      </c>
      <c r="I690" s="196"/>
      <c r="J690" s="14"/>
      <c r="K690" s="14"/>
      <c r="L690" s="192"/>
      <c r="M690" s="197"/>
      <c r="N690" s="198"/>
      <c r="O690" s="198"/>
      <c r="P690" s="198"/>
      <c r="Q690" s="198"/>
      <c r="R690" s="198"/>
      <c r="S690" s="198"/>
      <c r="T690" s="19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3" t="s">
        <v>157</v>
      </c>
      <c r="AU690" s="193" t="s">
        <v>145</v>
      </c>
      <c r="AV690" s="14" t="s">
        <v>153</v>
      </c>
      <c r="AW690" s="14" t="s">
        <v>33</v>
      </c>
      <c r="AX690" s="14" t="s">
        <v>79</v>
      </c>
      <c r="AY690" s="193" t="s">
        <v>144</v>
      </c>
    </row>
    <row r="691" s="2" customFormat="1" ht="78" customHeight="1">
      <c r="A691" s="39"/>
      <c r="B691" s="165"/>
      <c r="C691" s="166" t="s">
        <v>583</v>
      </c>
      <c r="D691" s="166" t="s">
        <v>147</v>
      </c>
      <c r="E691" s="167" t="s">
        <v>584</v>
      </c>
      <c r="F691" s="168" t="s">
        <v>585</v>
      </c>
      <c r="G691" s="169" t="s">
        <v>163</v>
      </c>
      <c r="H691" s="170">
        <v>138.80000000000001</v>
      </c>
      <c r="I691" s="171"/>
      <c r="J691" s="172">
        <f>ROUND(I691*H691,2)</f>
        <v>0</v>
      </c>
      <c r="K691" s="168" t="s">
        <v>151</v>
      </c>
      <c r="L691" s="40"/>
      <c r="M691" s="173" t="s">
        <v>3</v>
      </c>
      <c r="N691" s="174" t="s">
        <v>43</v>
      </c>
      <c r="O691" s="73"/>
      <c r="P691" s="175">
        <f>O691*H691</f>
        <v>0</v>
      </c>
      <c r="Q691" s="175">
        <v>0.011599999999999999</v>
      </c>
      <c r="R691" s="175">
        <f>Q691*H691</f>
        <v>1.61008</v>
      </c>
      <c r="S691" s="175">
        <v>0</v>
      </c>
      <c r="T691" s="176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177" t="s">
        <v>152</v>
      </c>
      <c r="AT691" s="177" t="s">
        <v>147</v>
      </c>
      <c r="AU691" s="177" t="s">
        <v>145</v>
      </c>
      <c r="AY691" s="20" t="s">
        <v>144</v>
      </c>
      <c r="BE691" s="178">
        <f>IF(N691="základní",J691,0)</f>
        <v>0</v>
      </c>
      <c r="BF691" s="178">
        <f>IF(N691="snížená",J691,0)</f>
        <v>0</v>
      </c>
      <c r="BG691" s="178">
        <f>IF(N691="zákl. přenesená",J691,0)</f>
        <v>0</v>
      </c>
      <c r="BH691" s="178">
        <f>IF(N691="sníž. přenesená",J691,0)</f>
        <v>0</v>
      </c>
      <c r="BI691" s="178">
        <f>IF(N691="nulová",J691,0)</f>
        <v>0</v>
      </c>
      <c r="BJ691" s="20" t="s">
        <v>153</v>
      </c>
      <c r="BK691" s="178">
        <f>ROUND(I691*H691,2)</f>
        <v>0</v>
      </c>
      <c r="BL691" s="20" t="s">
        <v>152</v>
      </c>
      <c r="BM691" s="177" t="s">
        <v>586</v>
      </c>
    </row>
    <row r="692" s="2" customFormat="1">
      <c r="A692" s="39"/>
      <c r="B692" s="40"/>
      <c r="C692" s="39"/>
      <c r="D692" s="179" t="s">
        <v>155</v>
      </c>
      <c r="E692" s="39"/>
      <c r="F692" s="180" t="s">
        <v>587</v>
      </c>
      <c r="G692" s="39"/>
      <c r="H692" s="39"/>
      <c r="I692" s="181"/>
      <c r="J692" s="39"/>
      <c r="K692" s="39"/>
      <c r="L692" s="40"/>
      <c r="M692" s="182"/>
      <c r="N692" s="183"/>
      <c r="O692" s="73"/>
      <c r="P692" s="73"/>
      <c r="Q692" s="73"/>
      <c r="R692" s="73"/>
      <c r="S692" s="73"/>
      <c r="T692" s="74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20" t="s">
        <v>155</v>
      </c>
      <c r="AU692" s="20" t="s">
        <v>145</v>
      </c>
    </row>
    <row r="693" s="13" customFormat="1">
      <c r="A693" s="13"/>
      <c r="B693" s="184"/>
      <c r="C693" s="13"/>
      <c r="D693" s="185" t="s">
        <v>157</v>
      </c>
      <c r="E693" s="186" t="s">
        <v>3</v>
      </c>
      <c r="F693" s="187" t="s">
        <v>572</v>
      </c>
      <c r="G693" s="13"/>
      <c r="H693" s="186" t="s">
        <v>3</v>
      </c>
      <c r="I693" s="188"/>
      <c r="J693" s="13"/>
      <c r="K693" s="13"/>
      <c r="L693" s="184"/>
      <c r="M693" s="189"/>
      <c r="N693" s="190"/>
      <c r="O693" s="190"/>
      <c r="P693" s="190"/>
      <c r="Q693" s="190"/>
      <c r="R693" s="190"/>
      <c r="S693" s="190"/>
      <c r="T693" s="19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6" t="s">
        <v>157</v>
      </c>
      <c r="AU693" s="186" t="s">
        <v>145</v>
      </c>
      <c r="AV693" s="13" t="s">
        <v>79</v>
      </c>
      <c r="AW693" s="13" t="s">
        <v>33</v>
      </c>
      <c r="AX693" s="13" t="s">
        <v>71</v>
      </c>
      <c r="AY693" s="186" t="s">
        <v>144</v>
      </c>
    </row>
    <row r="694" s="14" customFormat="1">
      <c r="A694" s="14"/>
      <c r="B694" s="192"/>
      <c r="C694" s="14"/>
      <c r="D694" s="185" t="s">
        <v>157</v>
      </c>
      <c r="E694" s="193" t="s">
        <v>3</v>
      </c>
      <c r="F694" s="194" t="s">
        <v>513</v>
      </c>
      <c r="G694" s="14"/>
      <c r="H694" s="195">
        <v>138.80000000000001</v>
      </c>
      <c r="I694" s="196"/>
      <c r="J694" s="14"/>
      <c r="K694" s="14"/>
      <c r="L694" s="192"/>
      <c r="M694" s="197"/>
      <c r="N694" s="198"/>
      <c r="O694" s="198"/>
      <c r="P694" s="198"/>
      <c r="Q694" s="198"/>
      <c r="R694" s="198"/>
      <c r="S694" s="198"/>
      <c r="T694" s="19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3" t="s">
        <v>157</v>
      </c>
      <c r="AU694" s="193" t="s">
        <v>145</v>
      </c>
      <c r="AV694" s="14" t="s">
        <v>153</v>
      </c>
      <c r="AW694" s="14" t="s">
        <v>33</v>
      </c>
      <c r="AX694" s="14" t="s">
        <v>79</v>
      </c>
      <c r="AY694" s="193" t="s">
        <v>144</v>
      </c>
    </row>
    <row r="695" s="2" customFormat="1" ht="24.15" customHeight="1">
      <c r="A695" s="39"/>
      <c r="B695" s="165"/>
      <c r="C695" s="209" t="s">
        <v>588</v>
      </c>
      <c r="D695" s="209" t="s">
        <v>230</v>
      </c>
      <c r="E695" s="210" t="s">
        <v>589</v>
      </c>
      <c r="F695" s="211" t="s">
        <v>590</v>
      </c>
      <c r="G695" s="212" t="s">
        <v>163</v>
      </c>
      <c r="H695" s="213">
        <v>152.68000000000001</v>
      </c>
      <c r="I695" s="214"/>
      <c r="J695" s="215">
        <f>ROUND(I695*H695,2)</f>
        <v>0</v>
      </c>
      <c r="K695" s="211" t="s">
        <v>151</v>
      </c>
      <c r="L695" s="216"/>
      <c r="M695" s="217" t="s">
        <v>3</v>
      </c>
      <c r="N695" s="218" t="s">
        <v>43</v>
      </c>
      <c r="O695" s="73"/>
      <c r="P695" s="175">
        <f>O695*H695</f>
        <v>0</v>
      </c>
      <c r="Q695" s="175">
        <v>0.0155</v>
      </c>
      <c r="R695" s="175">
        <f>Q695*H695</f>
        <v>2.3665400000000001</v>
      </c>
      <c r="S695" s="175">
        <v>0</v>
      </c>
      <c r="T695" s="176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177" t="s">
        <v>219</v>
      </c>
      <c r="AT695" s="177" t="s">
        <v>230</v>
      </c>
      <c r="AU695" s="177" t="s">
        <v>145</v>
      </c>
      <c r="AY695" s="20" t="s">
        <v>144</v>
      </c>
      <c r="BE695" s="178">
        <f>IF(N695="základní",J695,0)</f>
        <v>0</v>
      </c>
      <c r="BF695" s="178">
        <f>IF(N695="snížená",J695,0)</f>
        <v>0</v>
      </c>
      <c r="BG695" s="178">
        <f>IF(N695="zákl. přenesená",J695,0)</f>
        <v>0</v>
      </c>
      <c r="BH695" s="178">
        <f>IF(N695="sníž. přenesená",J695,0)</f>
        <v>0</v>
      </c>
      <c r="BI695" s="178">
        <f>IF(N695="nulová",J695,0)</f>
        <v>0</v>
      </c>
      <c r="BJ695" s="20" t="s">
        <v>153</v>
      </c>
      <c r="BK695" s="178">
        <f>ROUND(I695*H695,2)</f>
        <v>0</v>
      </c>
      <c r="BL695" s="20" t="s">
        <v>152</v>
      </c>
      <c r="BM695" s="177" t="s">
        <v>591</v>
      </c>
    </row>
    <row r="696" s="14" customFormat="1">
      <c r="A696" s="14"/>
      <c r="B696" s="192"/>
      <c r="C696" s="14"/>
      <c r="D696" s="185" t="s">
        <v>157</v>
      </c>
      <c r="E696" s="193" t="s">
        <v>3</v>
      </c>
      <c r="F696" s="194" t="s">
        <v>573</v>
      </c>
      <c r="G696" s="14"/>
      <c r="H696" s="195">
        <v>152.68000000000001</v>
      </c>
      <c r="I696" s="196"/>
      <c r="J696" s="14"/>
      <c r="K696" s="14"/>
      <c r="L696" s="192"/>
      <c r="M696" s="197"/>
      <c r="N696" s="198"/>
      <c r="O696" s="198"/>
      <c r="P696" s="198"/>
      <c r="Q696" s="198"/>
      <c r="R696" s="198"/>
      <c r="S696" s="198"/>
      <c r="T696" s="19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3" t="s">
        <v>157</v>
      </c>
      <c r="AU696" s="193" t="s">
        <v>145</v>
      </c>
      <c r="AV696" s="14" t="s">
        <v>153</v>
      </c>
      <c r="AW696" s="14" t="s">
        <v>33</v>
      </c>
      <c r="AX696" s="14" t="s">
        <v>79</v>
      </c>
      <c r="AY696" s="193" t="s">
        <v>144</v>
      </c>
    </row>
    <row r="697" s="12" customFormat="1" ht="20.88" customHeight="1">
      <c r="A697" s="12"/>
      <c r="B697" s="152"/>
      <c r="C697" s="12"/>
      <c r="D697" s="153" t="s">
        <v>70</v>
      </c>
      <c r="E697" s="163" t="s">
        <v>574</v>
      </c>
      <c r="F697" s="163" t="s">
        <v>592</v>
      </c>
      <c r="G697" s="12"/>
      <c r="H697" s="12"/>
      <c r="I697" s="155"/>
      <c r="J697" s="164">
        <f>BK697</f>
        <v>0</v>
      </c>
      <c r="K697" s="12"/>
      <c r="L697" s="152"/>
      <c r="M697" s="157"/>
      <c r="N697" s="158"/>
      <c r="O697" s="158"/>
      <c r="P697" s="159">
        <f>SUM(P698:P703)</f>
        <v>0</v>
      </c>
      <c r="Q697" s="158"/>
      <c r="R697" s="159">
        <f>SUM(R698:R703)</f>
        <v>0.33579000000000003</v>
      </c>
      <c r="S697" s="158"/>
      <c r="T697" s="160">
        <f>SUM(T698:T703)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153" t="s">
        <v>79</v>
      </c>
      <c r="AT697" s="161" t="s">
        <v>70</v>
      </c>
      <c r="AU697" s="161" t="s">
        <v>153</v>
      </c>
      <c r="AY697" s="153" t="s">
        <v>144</v>
      </c>
      <c r="BK697" s="162">
        <f>SUM(BK698:BK703)</f>
        <v>0</v>
      </c>
    </row>
    <row r="698" s="2" customFormat="1" ht="33" customHeight="1">
      <c r="A698" s="39"/>
      <c r="B698" s="165"/>
      <c r="C698" s="166" t="s">
        <v>593</v>
      </c>
      <c r="D698" s="166" t="s">
        <v>147</v>
      </c>
      <c r="E698" s="167" t="s">
        <v>594</v>
      </c>
      <c r="F698" s="168" t="s">
        <v>595</v>
      </c>
      <c r="G698" s="169" t="s">
        <v>163</v>
      </c>
      <c r="H698" s="170">
        <v>5.3300000000000001</v>
      </c>
      <c r="I698" s="171"/>
      <c r="J698" s="172">
        <f>ROUND(I698*H698,2)</f>
        <v>0</v>
      </c>
      <c r="K698" s="168" t="s">
        <v>151</v>
      </c>
      <c r="L698" s="40"/>
      <c r="M698" s="173" t="s">
        <v>3</v>
      </c>
      <c r="N698" s="174" t="s">
        <v>43</v>
      </c>
      <c r="O698" s="73"/>
      <c r="P698" s="175">
        <f>O698*H698</f>
        <v>0</v>
      </c>
      <c r="Q698" s="175">
        <v>0.063</v>
      </c>
      <c r="R698" s="175">
        <f>Q698*H698</f>
        <v>0.33579000000000003</v>
      </c>
      <c r="S698" s="175">
        <v>0</v>
      </c>
      <c r="T698" s="17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177" t="s">
        <v>152</v>
      </c>
      <c r="AT698" s="177" t="s">
        <v>147</v>
      </c>
      <c r="AU698" s="177" t="s">
        <v>145</v>
      </c>
      <c r="AY698" s="20" t="s">
        <v>144</v>
      </c>
      <c r="BE698" s="178">
        <f>IF(N698="základní",J698,0)</f>
        <v>0</v>
      </c>
      <c r="BF698" s="178">
        <f>IF(N698="snížená",J698,0)</f>
        <v>0</v>
      </c>
      <c r="BG698" s="178">
        <f>IF(N698="zákl. přenesená",J698,0)</f>
        <v>0</v>
      </c>
      <c r="BH698" s="178">
        <f>IF(N698="sníž. přenesená",J698,0)</f>
        <v>0</v>
      </c>
      <c r="BI698" s="178">
        <f>IF(N698="nulová",J698,0)</f>
        <v>0</v>
      </c>
      <c r="BJ698" s="20" t="s">
        <v>153</v>
      </c>
      <c r="BK698" s="178">
        <f>ROUND(I698*H698,2)</f>
        <v>0</v>
      </c>
      <c r="BL698" s="20" t="s">
        <v>152</v>
      </c>
      <c r="BM698" s="177" t="s">
        <v>596</v>
      </c>
    </row>
    <row r="699" s="2" customFormat="1">
      <c r="A699" s="39"/>
      <c r="B699" s="40"/>
      <c r="C699" s="39"/>
      <c r="D699" s="179" t="s">
        <v>155</v>
      </c>
      <c r="E699" s="39"/>
      <c r="F699" s="180" t="s">
        <v>597</v>
      </c>
      <c r="G699" s="39"/>
      <c r="H699" s="39"/>
      <c r="I699" s="181"/>
      <c r="J699" s="39"/>
      <c r="K699" s="39"/>
      <c r="L699" s="40"/>
      <c r="M699" s="182"/>
      <c r="N699" s="183"/>
      <c r="O699" s="73"/>
      <c r="P699" s="73"/>
      <c r="Q699" s="73"/>
      <c r="R699" s="73"/>
      <c r="S699" s="73"/>
      <c r="T699" s="74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20" t="s">
        <v>155</v>
      </c>
      <c r="AU699" s="20" t="s">
        <v>145</v>
      </c>
    </row>
    <row r="700" s="13" customFormat="1">
      <c r="A700" s="13"/>
      <c r="B700" s="184"/>
      <c r="C700" s="13"/>
      <c r="D700" s="185" t="s">
        <v>157</v>
      </c>
      <c r="E700" s="186" t="s">
        <v>3</v>
      </c>
      <c r="F700" s="187" t="s">
        <v>598</v>
      </c>
      <c r="G700" s="13"/>
      <c r="H700" s="186" t="s">
        <v>3</v>
      </c>
      <c r="I700" s="188"/>
      <c r="J700" s="13"/>
      <c r="K700" s="13"/>
      <c r="L700" s="184"/>
      <c r="M700" s="189"/>
      <c r="N700" s="190"/>
      <c r="O700" s="190"/>
      <c r="P700" s="190"/>
      <c r="Q700" s="190"/>
      <c r="R700" s="190"/>
      <c r="S700" s="190"/>
      <c r="T700" s="19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86" t="s">
        <v>157</v>
      </c>
      <c r="AU700" s="186" t="s">
        <v>145</v>
      </c>
      <c r="AV700" s="13" t="s">
        <v>79</v>
      </c>
      <c r="AW700" s="13" t="s">
        <v>33</v>
      </c>
      <c r="AX700" s="13" t="s">
        <v>71</v>
      </c>
      <c r="AY700" s="186" t="s">
        <v>144</v>
      </c>
    </row>
    <row r="701" s="14" customFormat="1">
      <c r="A701" s="14"/>
      <c r="B701" s="192"/>
      <c r="C701" s="14"/>
      <c r="D701" s="185" t="s">
        <v>157</v>
      </c>
      <c r="E701" s="193" t="s">
        <v>3</v>
      </c>
      <c r="F701" s="194" t="s">
        <v>599</v>
      </c>
      <c r="G701" s="14"/>
      <c r="H701" s="195">
        <v>5.3300000000000001</v>
      </c>
      <c r="I701" s="196"/>
      <c r="J701" s="14"/>
      <c r="K701" s="14"/>
      <c r="L701" s="192"/>
      <c r="M701" s="197"/>
      <c r="N701" s="198"/>
      <c r="O701" s="198"/>
      <c r="P701" s="198"/>
      <c r="Q701" s="198"/>
      <c r="R701" s="198"/>
      <c r="S701" s="198"/>
      <c r="T701" s="19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93" t="s">
        <v>157</v>
      </c>
      <c r="AU701" s="193" t="s">
        <v>145</v>
      </c>
      <c r="AV701" s="14" t="s">
        <v>153</v>
      </c>
      <c r="AW701" s="14" t="s">
        <v>33</v>
      </c>
      <c r="AX701" s="14" t="s">
        <v>79</v>
      </c>
      <c r="AY701" s="193" t="s">
        <v>144</v>
      </c>
    </row>
    <row r="702" s="2" customFormat="1" ht="24.15" customHeight="1">
      <c r="A702" s="39"/>
      <c r="B702" s="165"/>
      <c r="C702" s="166" t="s">
        <v>600</v>
      </c>
      <c r="D702" s="166" t="s">
        <v>147</v>
      </c>
      <c r="E702" s="167" t="s">
        <v>601</v>
      </c>
      <c r="F702" s="168" t="s">
        <v>602</v>
      </c>
      <c r="G702" s="169" t="s">
        <v>163</v>
      </c>
      <c r="H702" s="170">
        <v>5.3300000000000001</v>
      </c>
      <c r="I702" s="171"/>
      <c r="J702" s="172">
        <f>ROUND(I702*H702,2)</f>
        <v>0</v>
      </c>
      <c r="K702" s="168" t="s">
        <v>151</v>
      </c>
      <c r="L702" s="40"/>
      <c r="M702" s="173" t="s">
        <v>3</v>
      </c>
      <c r="N702" s="174" t="s">
        <v>43</v>
      </c>
      <c r="O702" s="73"/>
      <c r="P702" s="175">
        <f>O702*H702</f>
        <v>0</v>
      </c>
      <c r="Q702" s="175">
        <v>0</v>
      </c>
      <c r="R702" s="175">
        <f>Q702*H702</f>
        <v>0</v>
      </c>
      <c r="S702" s="175">
        <v>0</v>
      </c>
      <c r="T702" s="176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177" t="s">
        <v>152</v>
      </c>
      <c r="AT702" s="177" t="s">
        <v>147</v>
      </c>
      <c r="AU702" s="177" t="s">
        <v>145</v>
      </c>
      <c r="AY702" s="20" t="s">
        <v>144</v>
      </c>
      <c r="BE702" s="178">
        <f>IF(N702="základní",J702,0)</f>
        <v>0</v>
      </c>
      <c r="BF702" s="178">
        <f>IF(N702="snížená",J702,0)</f>
        <v>0</v>
      </c>
      <c r="BG702" s="178">
        <f>IF(N702="zákl. přenesená",J702,0)</f>
        <v>0</v>
      </c>
      <c r="BH702" s="178">
        <f>IF(N702="sníž. přenesená",J702,0)</f>
        <v>0</v>
      </c>
      <c r="BI702" s="178">
        <f>IF(N702="nulová",J702,0)</f>
        <v>0</v>
      </c>
      <c r="BJ702" s="20" t="s">
        <v>153</v>
      </c>
      <c r="BK702" s="178">
        <f>ROUND(I702*H702,2)</f>
        <v>0</v>
      </c>
      <c r="BL702" s="20" t="s">
        <v>152</v>
      </c>
      <c r="BM702" s="177" t="s">
        <v>603</v>
      </c>
    </row>
    <row r="703" s="2" customFormat="1">
      <c r="A703" s="39"/>
      <c r="B703" s="40"/>
      <c r="C703" s="39"/>
      <c r="D703" s="179" t="s">
        <v>155</v>
      </c>
      <c r="E703" s="39"/>
      <c r="F703" s="180" t="s">
        <v>604</v>
      </c>
      <c r="G703" s="39"/>
      <c r="H703" s="39"/>
      <c r="I703" s="181"/>
      <c r="J703" s="39"/>
      <c r="K703" s="39"/>
      <c r="L703" s="40"/>
      <c r="M703" s="182"/>
      <c r="N703" s="183"/>
      <c r="O703" s="73"/>
      <c r="P703" s="73"/>
      <c r="Q703" s="73"/>
      <c r="R703" s="73"/>
      <c r="S703" s="73"/>
      <c r="T703" s="74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20" t="s">
        <v>155</v>
      </c>
      <c r="AU703" s="20" t="s">
        <v>145</v>
      </c>
    </row>
    <row r="704" s="12" customFormat="1" ht="20.88" customHeight="1">
      <c r="A704" s="12"/>
      <c r="B704" s="152"/>
      <c r="C704" s="12"/>
      <c r="D704" s="153" t="s">
        <v>70</v>
      </c>
      <c r="E704" s="163" t="s">
        <v>605</v>
      </c>
      <c r="F704" s="163" t="s">
        <v>606</v>
      </c>
      <c r="G704" s="12"/>
      <c r="H704" s="12"/>
      <c r="I704" s="155"/>
      <c r="J704" s="164">
        <f>BK704</f>
        <v>0</v>
      </c>
      <c r="K704" s="12"/>
      <c r="L704" s="152"/>
      <c r="M704" s="157"/>
      <c r="N704" s="158"/>
      <c r="O704" s="158"/>
      <c r="P704" s="159">
        <f>SUM(P705:P761)</f>
        <v>0</v>
      </c>
      <c r="Q704" s="158"/>
      <c r="R704" s="159">
        <f>SUM(R705:R761)</f>
        <v>0</v>
      </c>
      <c r="S704" s="158"/>
      <c r="T704" s="160">
        <f>SUM(T705:T761)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153" t="s">
        <v>79</v>
      </c>
      <c r="AT704" s="161" t="s">
        <v>70</v>
      </c>
      <c r="AU704" s="161" t="s">
        <v>153</v>
      </c>
      <c r="AY704" s="153" t="s">
        <v>144</v>
      </c>
      <c r="BK704" s="162">
        <f>SUM(BK705:BK761)</f>
        <v>0</v>
      </c>
    </row>
    <row r="705" s="2" customFormat="1" ht="44.25" customHeight="1">
      <c r="A705" s="39"/>
      <c r="B705" s="165"/>
      <c r="C705" s="166" t="s">
        <v>607</v>
      </c>
      <c r="D705" s="166" t="s">
        <v>147</v>
      </c>
      <c r="E705" s="167" t="s">
        <v>608</v>
      </c>
      <c r="F705" s="168" t="s">
        <v>609</v>
      </c>
      <c r="G705" s="169" t="s">
        <v>163</v>
      </c>
      <c r="H705" s="170">
        <v>456</v>
      </c>
      <c r="I705" s="171"/>
      <c r="J705" s="172">
        <f>ROUND(I705*H705,2)</f>
        <v>0</v>
      </c>
      <c r="K705" s="168" t="s">
        <v>151</v>
      </c>
      <c r="L705" s="40"/>
      <c r="M705" s="173" t="s">
        <v>3</v>
      </c>
      <c r="N705" s="174" t="s">
        <v>43</v>
      </c>
      <c r="O705" s="73"/>
      <c r="P705" s="175">
        <f>O705*H705</f>
        <v>0</v>
      </c>
      <c r="Q705" s="175">
        <v>0</v>
      </c>
      <c r="R705" s="175">
        <f>Q705*H705</f>
        <v>0</v>
      </c>
      <c r="S705" s="175">
        <v>0</v>
      </c>
      <c r="T705" s="17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177" t="s">
        <v>152</v>
      </c>
      <c r="AT705" s="177" t="s">
        <v>147</v>
      </c>
      <c r="AU705" s="177" t="s">
        <v>145</v>
      </c>
      <c r="AY705" s="20" t="s">
        <v>144</v>
      </c>
      <c r="BE705" s="178">
        <f>IF(N705="základní",J705,0)</f>
        <v>0</v>
      </c>
      <c r="BF705" s="178">
        <f>IF(N705="snížená",J705,0)</f>
        <v>0</v>
      </c>
      <c r="BG705" s="178">
        <f>IF(N705="zákl. přenesená",J705,0)</f>
        <v>0</v>
      </c>
      <c r="BH705" s="178">
        <f>IF(N705="sníž. přenesená",J705,0)</f>
        <v>0</v>
      </c>
      <c r="BI705" s="178">
        <f>IF(N705="nulová",J705,0)</f>
        <v>0</v>
      </c>
      <c r="BJ705" s="20" t="s">
        <v>153</v>
      </c>
      <c r="BK705" s="178">
        <f>ROUND(I705*H705,2)</f>
        <v>0</v>
      </c>
      <c r="BL705" s="20" t="s">
        <v>152</v>
      </c>
      <c r="BM705" s="177" t="s">
        <v>610</v>
      </c>
    </row>
    <row r="706" s="2" customFormat="1">
      <c r="A706" s="39"/>
      <c r="B706" s="40"/>
      <c r="C706" s="39"/>
      <c r="D706" s="179" t="s">
        <v>155</v>
      </c>
      <c r="E706" s="39"/>
      <c r="F706" s="180" t="s">
        <v>611</v>
      </c>
      <c r="G706" s="39"/>
      <c r="H706" s="39"/>
      <c r="I706" s="181"/>
      <c r="J706" s="39"/>
      <c r="K706" s="39"/>
      <c r="L706" s="40"/>
      <c r="M706" s="182"/>
      <c r="N706" s="183"/>
      <c r="O706" s="73"/>
      <c r="P706" s="73"/>
      <c r="Q706" s="73"/>
      <c r="R706" s="73"/>
      <c r="S706" s="73"/>
      <c r="T706" s="74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20" t="s">
        <v>155</v>
      </c>
      <c r="AU706" s="20" t="s">
        <v>145</v>
      </c>
    </row>
    <row r="707" s="13" customFormat="1">
      <c r="A707" s="13"/>
      <c r="B707" s="184"/>
      <c r="C707" s="13"/>
      <c r="D707" s="185" t="s">
        <v>157</v>
      </c>
      <c r="E707" s="186" t="s">
        <v>3</v>
      </c>
      <c r="F707" s="187" t="s">
        <v>612</v>
      </c>
      <c r="G707" s="13"/>
      <c r="H707" s="186" t="s">
        <v>3</v>
      </c>
      <c r="I707" s="188"/>
      <c r="J707" s="13"/>
      <c r="K707" s="13"/>
      <c r="L707" s="184"/>
      <c r="M707" s="189"/>
      <c r="N707" s="190"/>
      <c r="O707" s="190"/>
      <c r="P707" s="190"/>
      <c r="Q707" s="190"/>
      <c r="R707" s="190"/>
      <c r="S707" s="190"/>
      <c r="T707" s="19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6" t="s">
        <v>157</v>
      </c>
      <c r="AU707" s="186" t="s">
        <v>145</v>
      </c>
      <c r="AV707" s="13" t="s">
        <v>79</v>
      </c>
      <c r="AW707" s="13" t="s">
        <v>33</v>
      </c>
      <c r="AX707" s="13" t="s">
        <v>71</v>
      </c>
      <c r="AY707" s="186" t="s">
        <v>144</v>
      </c>
    </row>
    <row r="708" s="14" customFormat="1">
      <c r="A708" s="14"/>
      <c r="B708" s="192"/>
      <c r="C708" s="14"/>
      <c r="D708" s="185" t="s">
        <v>157</v>
      </c>
      <c r="E708" s="193" t="s">
        <v>3</v>
      </c>
      <c r="F708" s="194" t="s">
        <v>613</v>
      </c>
      <c r="G708" s="14"/>
      <c r="H708" s="195">
        <v>420</v>
      </c>
      <c r="I708" s="196"/>
      <c r="J708" s="14"/>
      <c r="K708" s="14"/>
      <c r="L708" s="192"/>
      <c r="M708" s="197"/>
      <c r="N708" s="198"/>
      <c r="O708" s="198"/>
      <c r="P708" s="198"/>
      <c r="Q708" s="198"/>
      <c r="R708" s="198"/>
      <c r="S708" s="198"/>
      <c r="T708" s="19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93" t="s">
        <v>157</v>
      </c>
      <c r="AU708" s="193" t="s">
        <v>145</v>
      </c>
      <c r="AV708" s="14" t="s">
        <v>153</v>
      </c>
      <c r="AW708" s="14" t="s">
        <v>33</v>
      </c>
      <c r="AX708" s="14" t="s">
        <v>71</v>
      </c>
      <c r="AY708" s="193" t="s">
        <v>144</v>
      </c>
    </row>
    <row r="709" s="13" customFormat="1">
      <c r="A709" s="13"/>
      <c r="B709" s="184"/>
      <c r="C709" s="13"/>
      <c r="D709" s="185" t="s">
        <v>157</v>
      </c>
      <c r="E709" s="186" t="s">
        <v>3</v>
      </c>
      <c r="F709" s="187" t="s">
        <v>530</v>
      </c>
      <c r="G709" s="13"/>
      <c r="H709" s="186" t="s">
        <v>3</v>
      </c>
      <c r="I709" s="188"/>
      <c r="J709" s="13"/>
      <c r="K709" s="13"/>
      <c r="L709" s="184"/>
      <c r="M709" s="189"/>
      <c r="N709" s="190"/>
      <c r="O709" s="190"/>
      <c r="P709" s="190"/>
      <c r="Q709" s="190"/>
      <c r="R709" s="190"/>
      <c r="S709" s="190"/>
      <c r="T709" s="19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86" t="s">
        <v>157</v>
      </c>
      <c r="AU709" s="186" t="s">
        <v>145</v>
      </c>
      <c r="AV709" s="13" t="s">
        <v>79</v>
      </c>
      <c r="AW709" s="13" t="s">
        <v>33</v>
      </c>
      <c r="AX709" s="13" t="s">
        <v>71</v>
      </c>
      <c r="AY709" s="186" t="s">
        <v>144</v>
      </c>
    </row>
    <row r="710" s="14" customFormat="1">
      <c r="A710" s="14"/>
      <c r="B710" s="192"/>
      <c r="C710" s="14"/>
      <c r="D710" s="185" t="s">
        <v>157</v>
      </c>
      <c r="E710" s="193" t="s">
        <v>3</v>
      </c>
      <c r="F710" s="194" t="s">
        <v>388</v>
      </c>
      <c r="G710" s="14"/>
      <c r="H710" s="195">
        <v>36</v>
      </c>
      <c r="I710" s="196"/>
      <c r="J710" s="14"/>
      <c r="K710" s="14"/>
      <c r="L710" s="192"/>
      <c r="M710" s="197"/>
      <c r="N710" s="198"/>
      <c r="O710" s="198"/>
      <c r="P710" s="198"/>
      <c r="Q710" s="198"/>
      <c r="R710" s="198"/>
      <c r="S710" s="198"/>
      <c r="T710" s="19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193" t="s">
        <v>157</v>
      </c>
      <c r="AU710" s="193" t="s">
        <v>145</v>
      </c>
      <c r="AV710" s="14" t="s">
        <v>153</v>
      </c>
      <c r="AW710" s="14" t="s">
        <v>33</v>
      </c>
      <c r="AX710" s="14" t="s">
        <v>71</v>
      </c>
      <c r="AY710" s="193" t="s">
        <v>144</v>
      </c>
    </row>
    <row r="711" s="15" customFormat="1">
      <c r="A711" s="15"/>
      <c r="B711" s="201"/>
      <c r="C711" s="15"/>
      <c r="D711" s="185" t="s">
        <v>157</v>
      </c>
      <c r="E711" s="202" t="s">
        <v>3</v>
      </c>
      <c r="F711" s="203" t="s">
        <v>181</v>
      </c>
      <c r="G711" s="15"/>
      <c r="H711" s="204">
        <v>456</v>
      </c>
      <c r="I711" s="205"/>
      <c r="J711" s="15"/>
      <c r="K711" s="15"/>
      <c r="L711" s="201"/>
      <c r="M711" s="206"/>
      <c r="N711" s="207"/>
      <c r="O711" s="207"/>
      <c r="P711" s="207"/>
      <c r="Q711" s="207"/>
      <c r="R711" s="207"/>
      <c r="S711" s="207"/>
      <c r="T711" s="20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02" t="s">
        <v>157</v>
      </c>
      <c r="AU711" s="202" t="s">
        <v>145</v>
      </c>
      <c r="AV711" s="15" t="s">
        <v>152</v>
      </c>
      <c r="AW711" s="15" t="s">
        <v>33</v>
      </c>
      <c r="AX711" s="15" t="s">
        <v>79</v>
      </c>
      <c r="AY711" s="202" t="s">
        <v>144</v>
      </c>
    </row>
    <row r="712" s="2" customFormat="1" ht="49.05" customHeight="1">
      <c r="A712" s="39"/>
      <c r="B712" s="165"/>
      <c r="C712" s="166" t="s">
        <v>614</v>
      </c>
      <c r="D712" s="166" t="s">
        <v>147</v>
      </c>
      <c r="E712" s="167" t="s">
        <v>615</v>
      </c>
      <c r="F712" s="168" t="s">
        <v>616</v>
      </c>
      <c r="G712" s="169" t="s">
        <v>163</v>
      </c>
      <c r="H712" s="170">
        <v>27360</v>
      </c>
      <c r="I712" s="171"/>
      <c r="J712" s="172">
        <f>ROUND(I712*H712,2)</f>
        <v>0</v>
      </c>
      <c r="K712" s="168" t="s">
        <v>151</v>
      </c>
      <c r="L712" s="40"/>
      <c r="M712" s="173" t="s">
        <v>3</v>
      </c>
      <c r="N712" s="174" t="s">
        <v>43</v>
      </c>
      <c r="O712" s="73"/>
      <c r="P712" s="175">
        <f>O712*H712</f>
        <v>0</v>
      </c>
      <c r="Q712" s="175">
        <v>0</v>
      </c>
      <c r="R712" s="175">
        <f>Q712*H712</f>
        <v>0</v>
      </c>
      <c r="S712" s="175">
        <v>0</v>
      </c>
      <c r="T712" s="176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177" t="s">
        <v>152</v>
      </c>
      <c r="AT712" s="177" t="s">
        <v>147</v>
      </c>
      <c r="AU712" s="177" t="s">
        <v>145</v>
      </c>
      <c r="AY712" s="20" t="s">
        <v>144</v>
      </c>
      <c r="BE712" s="178">
        <f>IF(N712="základní",J712,0)</f>
        <v>0</v>
      </c>
      <c r="BF712" s="178">
        <f>IF(N712="snížená",J712,0)</f>
        <v>0</v>
      </c>
      <c r="BG712" s="178">
        <f>IF(N712="zákl. přenesená",J712,0)</f>
        <v>0</v>
      </c>
      <c r="BH712" s="178">
        <f>IF(N712="sníž. přenesená",J712,0)</f>
        <v>0</v>
      </c>
      <c r="BI712" s="178">
        <f>IF(N712="nulová",J712,0)</f>
        <v>0</v>
      </c>
      <c r="BJ712" s="20" t="s">
        <v>153</v>
      </c>
      <c r="BK712" s="178">
        <f>ROUND(I712*H712,2)</f>
        <v>0</v>
      </c>
      <c r="BL712" s="20" t="s">
        <v>152</v>
      </c>
      <c r="BM712" s="177" t="s">
        <v>617</v>
      </c>
    </row>
    <row r="713" s="2" customFormat="1">
      <c r="A713" s="39"/>
      <c r="B713" s="40"/>
      <c r="C713" s="39"/>
      <c r="D713" s="179" t="s">
        <v>155</v>
      </c>
      <c r="E713" s="39"/>
      <c r="F713" s="180" t="s">
        <v>618</v>
      </c>
      <c r="G713" s="39"/>
      <c r="H713" s="39"/>
      <c r="I713" s="181"/>
      <c r="J713" s="39"/>
      <c r="K713" s="39"/>
      <c r="L713" s="40"/>
      <c r="M713" s="182"/>
      <c r="N713" s="183"/>
      <c r="O713" s="73"/>
      <c r="P713" s="73"/>
      <c r="Q713" s="73"/>
      <c r="R713" s="73"/>
      <c r="S713" s="73"/>
      <c r="T713" s="74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20" t="s">
        <v>155</v>
      </c>
      <c r="AU713" s="20" t="s">
        <v>145</v>
      </c>
    </row>
    <row r="714" s="13" customFormat="1">
      <c r="A714" s="13"/>
      <c r="B714" s="184"/>
      <c r="C714" s="13"/>
      <c r="D714" s="185" t="s">
        <v>157</v>
      </c>
      <c r="E714" s="186" t="s">
        <v>3</v>
      </c>
      <c r="F714" s="187" t="s">
        <v>612</v>
      </c>
      <c r="G714" s="13"/>
      <c r="H714" s="186" t="s">
        <v>3</v>
      </c>
      <c r="I714" s="188"/>
      <c r="J714" s="13"/>
      <c r="K714" s="13"/>
      <c r="L714" s="184"/>
      <c r="M714" s="189"/>
      <c r="N714" s="190"/>
      <c r="O714" s="190"/>
      <c r="P714" s="190"/>
      <c r="Q714" s="190"/>
      <c r="R714" s="190"/>
      <c r="S714" s="190"/>
      <c r="T714" s="19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86" t="s">
        <v>157</v>
      </c>
      <c r="AU714" s="186" t="s">
        <v>145</v>
      </c>
      <c r="AV714" s="13" t="s">
        <v>79</v>
      </c>
      <c r="AW714" s="13" t="s">
        <v>33</v>
      </c>
      <c r="AX714" s="13" t="s">
        <v>71</v>
      </c>
      <c r="AY714" s="186" t="s">
        <v>144</v>
      </c>
    </row>
    <row r="715" s="14" customFormat="1">
      <c r="A715" s="14"/>
      <c r="B715" s="192"/>
      <c r="C715" s="14"/>
      <c r="D715" s="185" t="s">
        <v>157</v>
      </c>
      <c r="E715" s="193" t="s">
        <v>3</v>
      </c>
      <c r="F715" s="194" t="s">
        <v>613</v>
      </c>
      <c r="G715" s="14"/>
      <c r="H715" s="195">
        <v>420</v>
      </c>
      <c r="I715" s="196"/>
      <c r="J715" s="14"/>
      <c r="K715" s="14"/>
      <c r="L715" s="192"/>
      <c r="M715" s="197"/>
      <c r="N715" s="198"/>
      <c r="O715" s="198"/>
      <c r="P715" s="198"/>
      <c r="Q715" s="198"/>
      <c r="R715" s="198"/>
      <c r="S715" s="198"/>
      <c r="T715" s="19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193" t="s">
        <v>157</v>
      </c>
      <c r="AU715" s="193" t="s">
        <v>145</v>
      </c>
      <c r="AV715" s="14" t="s">
        <v>153</v>
      </c>
      <c r="AW715" s="14" t="s">
        <v>33</v>
      </c>
      <c r="AX715" s="14" t="s">
        <v>71</v>
      </c>
      <c r="AY715" s="193" t="s">
        <v>144</v>
      </c>
    </row>
    <row r="716" s="13" customFormat="1">
      <c r="A716" s="13"/>
      <c r="B716" s="184"/>
      <c r="C716" s="13"/>
      <c r="D716" s="185" t="s">
        <v>157</v>
      </c>
      <c r="E716" s="186" t="s">
        <v>3</v>
      </c>
      <c r="F716" s="187" t="s">
        <v>530</v>
      </c>
      <c r="G716" s="13"/>
      <c r="H716" s="186" t="s">
        <v>3</v>
      </c>
      <c r="I716" s="188"/>
      <c r="J716" s="13"/>
      <c r="K716" s="13"/>
      <c r="L716" s="184"/>
      <c r="M716" s="189"/>
      <c r="N716" s="190"/>
      <c r="O716" s="190"/>
      <c r="P716" s="190"/>
      <c r="Q716" s="190"/>
      <c r="R716" s="190"/>
      <c r="S716" s="190"/>
      <c r="T716" s="19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86" t="s">
        <v>157</v>
      </c>
      <c r="AU716" s="186" t="s">
        <v>145</v>
      </c>
      <c r="AV716" s="13" t="s">
        <v>79</v>
      </c>
      <c r="AW716" s="13" t="s">
        <v>33</v>
      </c>
      <c r="AX716" s="13" t="s">
        <v>71</v>
      </c>
      <c r="AY716" s="186" t="s">
        <v>144</v>
      </c>
    </row>
    <row r="717" s="14" customFormat="1">
      <c r="A717" s="14"/>
      <c r="B717" s="192"/>
      <c r="C717" s="14"/>
      <c r="D717" s="185" t="s">
        <v>157</v>
      </c>
      <c r="E717" s="193" t="s">
        <v>3</v>
      </c>
      <c r="F717" s="194" t="s">
        <v>388</v>
      </c>
      <c r="G717" s="14"/>
      <c r="H717" s="195">
        <v>36</v>
      </c>
      <c r="I717" s="196"/>
      <c r="J717" s="14"/>
      <c r="K717" s="14"/>
      <c r="L717" s="192"/>
      <c r="M717" s="197"/>
      <c r="N717" s="198"/>
      <c r="O717" s="198"/>
      <c r="P717" s="198"/>
      <c r="Q717" s="198"/>
      <c r="R717" s="198"/>
      <c r="S717" s="198"/>
      <c r="T717" s="19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3" t="s">
        <v>157</v>
      </c>
      <c r="AU717" s="193" t="s">
        <v>145</v>
      </c>
      <c r="AV717" s="14" t="s">
        <v>153</v>
      </c>
      <c r="AW717" s="14" t="s">
        <v>33</v>
      </c>
      <c r="AX717" s="14" t="s">
        <v>71</v>
      </c>
      <c r="AY717" s="193" t="s">
        <v>144</v>
      </c>
    </row>
    <row r="718" s="15" customFormat="1">
      <c r="A718" s="15"/>
      <c r="B718" s="201"/>
      <c r="C718" s="15"/>
      <c r="D718" s="185" t="s">
        <v>157</v>
      </c>
      <c r="E718" s="202" t="s">
        <v>3</v>
      </c>
      <c r="F718" s="203" t="s">
        <v>181</v>
      </c>
      <c r="G718" s="15"/>
      <c r="H718" s="204">
        <v>456</v>
      </c>
      <c r="I718" s="205"/>
      <c r="J718" s="15"/>
      <c r="K718" s="15"/>
      <c r="L718" s="201"/>
      <c r="M718" s="206"/>
      <c r="N718" s="207"/>
      <c r="O718" s="207"/>
      <c r="P718" s="207"/>
      <c r="Q718" s="207"/>
      <c r="R718" s="207"/>
      <c r="S718" s="207"/>
      <c r="T718" s="20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02" t="s">
        <v>157</v>
      </c>
      <c r="AU718" s="202" t="s">
        <v>145</v>
      </c>
      <c r="AV718" s="15" t="s">
        <v>152</v>
      </c>
      <c r="AW718" s="15" t="s">
        <v>33</v>
      </c>
      <c r="AX718" s="15" t="s">
        <v>79</v>
      </c>
      <c r="AY718" s="202" t="s">
        <v>144</v>
      </c>
    </row>
    <row r="719" s="14" customFormat="1">
      <c r="A719" s="14"/>
      <c r="B719" s="192"/>
      <c r="C719" s="14"/>
      <c r="D719" s="185" t="s">
        <v>157</v>
      </c>
      <c r="E719" s="14"/>
      <c r="F719" s="194" t="s">
        <v>619</v>
      </c>
      <c r="G719" s="14"/>
      <c r="H719" s="195">
        <v>27360</v>
      </c>
      <c r="I719" s="196"/>
      <c r="J719" s="14"/>
      <c r="K719" s="14"/>
      <c r="L719" s="192"/>
      <c r="M719" s="197"/>
      <c r="N719" s="198"/>
      <c r="O719" s="198"/>
      <c r="P719" s="198"/>
      <c r="Q719" s="198"/>
      <c r="R719" s="198"/>
      <c r="S719" s="198"/>
      <c r="T719" s="19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193" t="s">
        <v>157</v>
      </c>
      <c r="AU719" s="193" t="s">
        <v>145</v>
      </c>
      <c r="AV719" s="14" t="s">
        <v>153</v>
      </c>
      <c r="AW719" s="14" t="s">
        <v>4</v>
      </c>
      <c r="AX719" s="14" t="s">
        <v>79</v>
      </c>
      <c r="AY719" s="193" t="s">
        <v>144</v>
      </c>
    </row>
    <row r="720" s="2" customFormat="1" ht="44.25" customHeight="1">
      <c r="A720" s="39"/>
      <c r="B720" s="165"/>
      <c r="C720" s="166" t="s">
        <v>620</v>
      </c>
      <c r="D720" s="166" t="s">
        <v>147</v>
      </c>
      <c r="E720" s="167" t="s">
        <v>621</v>
      </c>
      <c r="F720" s="168" t="s">
        <v>622</v>
      </c>
      <c r="G720" s="169" t="s">
        <v>163</v>
      </c>
      <c r="H720" s="170">
        <v>456</v>
      </c>
      <c r="I720" s="171"/>
      <c r="J720" s="172">
        <f>ROUND(I720*H720,2)</f>
        <v>0</v>
      </c>
      <c r="K720" s="168" t="s">
        <v>151</v>
      </c>
      <c r="L720" s="40"/>
      <c r="M720" s="173" t="s">
        <v>3</v>
      </c>
      <c r="N720" s="174" t="s">
        <v>43</v>
      </c>
      <c r="O720" s="73"/>
      <c r="P720" s="175">
        <f>O720*H720</f>
        <v>0</v>
      </c>
      <c r="Q720" s="175">
        <v>0</v>
      </c>
      <c r="R720" s="175">
        <f>Q720*H720</f>
        <v>0</v>
      </c>
      <c r="S720" s="175">
        <v>0</v>
      </c>
      <c r="T720" s="176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177" t="s">
        <v>152</v>
      </c>
      <c r="AT720" s="177" t="s">
        <v>147</v>
      </c>
      <c r="AU720" s="177" t="s">
        <v>145</v>
      </c>
      <c r="AY720" s="20" t="s">
        <v>144</v>
      </c>
      <c r="BE720" s="178">
        <f>IF(N720="základní",J720,0)</f>
        <v>0</v>
      </c>
      <c r="BF720" s="178">
        <f>IF(N720="snížená",J720,0)</f>
        <v>0</v>
      </c>
      <c r="BG720" s="178">
        <f>IF(N720="zákl. přenesená",J720,0)</f>
        <v>0</v>
      </c>
      <c r="BH720" s="178">
        <f>IF(N720="sníž. přenesená",J720,0)</f>
        <v>0</v>
      </c>
      <c r="BI720" s="178">
        <f>IF(N720="nulová",J720,0)</f>
        <v>0</v>
      </c>
      <c r="BJ720" s="20" t="s">
        <v>153</v>
      </c>
      <c r="BK720" s="178">
        <f>ROUND(I720*H720,2)</f>
        <v>0</v>
      </c>
      <c r="BL720" s="20" t="s">
        <v>152</v>
      </c>
      <c r="BM720" s="177" t="s">
        <v>623</v>
      </c>
    </row>
    <row r="721" s="2" customFormat="1">
      <c r="A721" s="39"/>
      <c r="B721" s="40"/>
      <c r="C721" s="39"/>
      <c r="D721" s="179" t="s">
        <v>155</v>
      </c>
      <c r="E721" s="39"/>
      <c r="F721" s="180" t="s">
        <v>624</v>
      </c>
      <c r="G721" s="39"/>
      <c r="H721" s="39"/>
      <c r="I721" s="181"/>
      <c r="J721" s="39"/>
      <c r="K721" s="39"/>
      <c r="L721" s="40"/>
      <c r="M721" s="182"/>
      <c r="N721" s="183"/>
      <c r="O721" s="73"/>
      <c r="P721" s="73"/>
      <c r="Q721" s="73"/>
      <c r="R721" s="73"/>
      <c r="S721" s="73"/>
      <c r="T721" s="74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20" t="s">
        <v>155</v>
      </c>
      <c r="AU721" s="20" t="s">
        <v>145</v>
      </c>
    </row>
    <row r="722" s="13" customFormat="1">
      <c r="A722" s="13"/>
      <c r="B722" s="184"/>
      <c r="C722" s="13"/>
      <c r="D722" s="185" t="s">
        <v>157</v>
      </c>
      <c r="E722" s="186" t="s">
        <v>3</v>
      </c>
      <c r="F722" s="187" t="s">
        <v>612</v>
      </c>
      <c r="G722" s="13"/>
      <c r="H722" s="186" t="s">
        <v>3</v>
      </c>
      <c r="I722" s="188"/>
      <c r="J722" s="13"/>
      <c r="K722" s="13"/>
      <c r="L722" s="184"/>
      <c r="M722" s="189"/>
      <c r="N722" s="190"/>
      <c r="O722" s="190"/>
      <c r="P722" s="190"/>
      <c r="Q722" s="190"/>
      <c r="R722" s="190"/>
      <c r="S722" s="190"/>
      <c r="T722" s="19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86" t="s">
        <v>157</v>
      </c>
      <c r="AU722" s="186" t="s">
        <v>145</v>
      </c>
      <c r="AV722" s="13" t="s">
        <v>79</v>
      </c>
      <c r="AW722" s="13" t="s">
        <v>33</v>
      </c>
      <c r="AX722" s="13" t="s">
        <v>71</v>
      </c>
      <c r="AY722" s="186" t="s">
        <v>144</v>
      </c>
    </row>
    <row r="723" s="14" customFormat="1">
      <c r="A723" s="14"/>
      <c r="B723" s="192"/>
      <c r="C723" s="14"/>
      <c r="D723" s="185" t="s">
        <v>157</v>
      </c>
      <c r="E723" s="193" t="s">
        <v>3</v>
      </c>
      <c r="F723" s="194" t="s">
        <v>613</v>
      </c>
      <c r="G723" s="14"/>
      <c r="H723" s="195">
        <v>420</v>
      </c>
      <c r="I723" s="196"/>
      <c r="J723" s="14"/>
      <c r="K723" s="14"/>
      <c r="L723" s="192"/>
      <c r="M723" s="197"/>
      <c r="N723" s="198"/>
      <c r="O723" s="198"/>
      <c r="P723" s="198"/>
      <c r="Q723" s="198"/>
      <c r="R723" s="198"/>
      <c r="S723" s="198"/>
      <c r="T723" s="19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193" t="s">
        <v>157</v>
      </c>
      <c r="AU723" s="193" t="s">
        <v>145</v>
      </c>
      <c r="AV723" s="14" t="s">
        <v>153</v>
      </c>
      <c r="AW723" s="14" t="s">
        <v>33</v>
      </c>
      <c r="AX723" s="14" t="s">
        <v>71</v>
      </c>
      <c r="AY723" s="193" t="s">
        <v>144</v>
      </c>
    </row>
    <row r="724" s="13" customFormat="1">
      <c r="A724" s="13"/>
      <c r="B724" s="184"/>
      <c r="C724" s="13"/>
      <c r="D724" s="185" t="s">
        <v>157</v>
      </c>
      <c r="E724" s="186" t="s">
        <v>3</v>
      </c>
      <c r="F724" s="187" t="s">
        <v>530</v>
      </c>
      <c r="G724" s="13"/>
      <c r="H724" s="186" t="s">
        <v>3</v>
      </c>
      <c r="I724" s="188"/>
      <c r="J724" s="13"/>
      <c r="K724" s="13"/>
      <c r="L724" s="184"/>
      <c r="M724" s="189"/>
      <c r="N724" s="190"/>
      <c r="O724" s="190"/>
      <c r="P724" s="190"/>
      <c r="Q724" s="190"/>
      <c r="R724" s="190"/>
      <c r="S724" s="190"/>
      <c r="T724" s="19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86" t="s">
        <v>157</v>
      </c>
      <c r="AU724" s="186" t="s">
        <v>145</v>
      </c>
      <c r="AV724" s="13" t="s">
        <v>79</v>
      </c>
      <c r="AW724" s="13" t="s">
        <v>33</v>
      </c>
      <c r="AX724" s="13" t="s">
        <v>71</v>
      </c>
      <c r="AY724" s="186" t="s">
        <v>144</v>
      </c>
    </row>
    <row r="725" s="14" customFormat="1">
      <c r="A725" s="14"/>
      <c r="B725" s="192"/>
      <c r="C725" s="14"/>
      <c r="D725" s="185" t="s">
        <v>157</v>
      </c>
      <c r="E725" s="193" t="s">
        <v>3</v>
      </c>
      <c r="F725" s="194" t="s">
        <v>388</v>
      </c>
      <c r="G725" s="14"/>
      <c r="H725" s="195">
        <v>36</v>
      </c>
      <c r="I725" s="196"/>
      <c r="J725" s="14"/>
      <c r="K725" s="14"/>
      <c r="L725" s="192"/>
      <c r="M725" s="197"/>
      <c r="N725" s="198"/>
      <c r="O725" s="198"/>
      <c r="P725" s="198"/>
      <c r="Q725" s="198"/>
      <c r="R725" s="198"/>
      <c r="S725" s="198"/>
      <c r="T725" s="19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193" t="s">
        <v>157</v>
      </c>
      <c r="AU725" s="193" t="s">
        <v>145</v>
      </c>
      <c r="AV725" s="14" t="s">
        <v>153</v>
      </c>
      <c r="AW725" s="14" t="s">
        <v>33</v>
      </c>
      <c r="AX725" s="14" t="s">
        <v>71</v>
      </c>
      <c r="AY725" s="193" t="s">
        <v>144</v>
      </c>
    </row>
    <row r="726" s="15" customFormat="1">
      <c r="A726" s="15"/>
      <c r="B726" s="201"/>
      <c r="C726" s="15"/>
      <c r="D726" s="185" t="s">
        <v>157</v>
      </c>
      <c r="E726" s="202" t="s">
        <v>3</v>
      </c>
      <c r="F726" s="203" t="s">
        <v>181</v>
      </c>
      <c r="G726" s="15"/>
      <c r="H726" s="204">
        <v>456</v>
      </c>
      <c r="I726" s="205"/>
      <c r="J726" s="15"/>
      <c r="K726" s="15"/>
      <c r="L726" s="201"/>
      <c r="M726" s="206"/>
      <c r="N726" s="207"/>
      <c r="O726" s="207"/>
      <c r="P726" s="207"/>
      <c r="Q726" s="207"/>
      <c r="R726" s="207"/>
      <c r="S726" s="207"/>
      <c r="T726" s="208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02" t="s">
        <v>157</v>
      </c>
      <c r="AU726" s="202" t="s">
        <v>145</v>
      </c>
      <c r="AV726" s="15" t="s">
        <v>152</v>
      </c>
      <c r="AW726" s="15" t="s">
        <v>33</v>
      </c>
      <c r="AX726" s="15" t="s">
        <v>79</v>
      </c>
      <c r="AY726" s="202" t="s">
        <v>144</v>
      </c>
    </row>
    <row r="727" s="2" customFormat="1" ht="24.15" customHeight="1">
      <c r="A727" s="39"/>
      <c r="B727" s="165"/>
      <c r="C727" s="166" t="s">
        <v>625</v>
      </c>
      <c r="D727" s="166" t="s">
        <v>147</v>
      </c>
      <c r="E727" s="167" t="s">
        <v>626</v>
      </c>
      <c r="F727" s="168" t="s">
        <v>627</v>
      </c>
      <c r="G727" s="169" t="s">
        <v>163</v>
      </c>
      <c r="H727" s="170">
        <v>456</v>
      </c>
      <c r="I727" s="171"/>
      <c r="J727" s="172">
        <f>ROUND(I727*H727,2)</f>
        <v>0</v>
      </c>
      <c r="K727" s="168" t="s">
        <v>151</v>
      </c>
      <c r="L727" s="40"/>
      <c r="M727" s="173" t="s">
        <v>3</v>
      </c>
      <c r="N727" s="174" t="s">
        <v>43</v>
      </c>
      <c r="O727" s="73"/>
      <c r="P727" s="175">
        <f>O727*H727</f>
        <v>0</v>
      </c>
      <c r="Q727" s="175">
        <v>0</v>
      </c>
      <c r="R727" s="175">
        <f>Q727*H727</f>
        <v>0</v>
      </c>
      <c r="S727" s="175">
        <v>0</v>
      </c>
      <c r="T727" s="176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177" t="s">
        <v>152</v>
      </c>
      <c r="AT727" s="177" t="s">
        <v>147</v>
      </c>
      <c r="AU727" s="177" t="s">
        <v>145</v>
      </c>
      <c r="AY727" s="20" t="s">
        <v>144</v>
      </c>
      <c r="BE727" s="178">
        <f>IF(N727="základní",J727,0)</f>
        <v>0</v>
      </c>
      <c r="BF727" s="178">
        <f>IF(N727="snížená",J727,0)</f>
        <v>0</v>
      </c>
      <c r="BG727" s="178">
        <f>IF(N727="zákl. přenesená",J727,0)</f>
        <v>0</v>
      </c>
      <c r="BH727" s="178">
        <f>IF(N727="sníž. přenesená",J727,0)</f>
        <v>0</v>
      </c>
      <c r="BI727" s="178">
        <f>IF(N727="nulová",J727,0)</f>
        <v>0</v>
      </c>
      <c r="BJ727" s="20" t="s">
        <v>153</v>
      </c>
      <c r="BK727" s="178">
        <f>ROUND(I727*H727,2)</f>
        <v>0</v>
      </c>
      <c r="BL727" s="20" t="s">
        <v>152</v>
      </c>
      <c r="BM727" s="177" t="s">
        <v>628</v>
      </c>
    </row>
    <row r="728" s="2" customFormat="1">
      <c r="A728" s="39"/>
      <c r="B728" s="40"/>
      <c r="C728" s="39"/>
      <c r="D728" s="179" t="s">
        <v>155</v>
      </c>
      <c r="E728" s="39"/>
      <c r="F728" s="180" t="s">
        <v>629</v>
      </c>
      <c r="G728" s="39"/>
      <c r="H728" s="39"/>
      <c r="I728" s="181"/>
      <c r="J728" s="39"/>
      <c r="K728" s="39"/>
      <c r="L728" s="40"/>
      <c r="M728" s="182"/>
      <c r="N728" s="183"/>
      <c r="O728" s="73"/>
      <c r="P728" s="73"/>
      <c r="Q728" s="73"/>
      <c r="R728" s="73"/>
      <c r="S728" s="73"/>
      <c r="T728" s="74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20" t="s">
        <v>155</v>
      </c>
      <c r="AU728" s="20" t="s">
        <v>145</v>
      </c>
    </row>
    <row r="729" s="13" customFormat="1">
      <c r="A729" s="13"/>
      <c r="B729" s="184"/>
      <c r="C729" s="13"/>
      <c r="D729" s="185" t="s">
        <v>157</v>
      </c>
      <c r="E729" s="186" t="s">
        <v>3</v>
      </c>
      <c r="F729" s="187" t="s">
        <v>612</v>
      </c>
      <c r="G729" s="13"/>
      <c r="H729" s="186" t="s">
        <v>3</v>
      </c>
      <c r="I729" s="188"/>
      <c r="J729" s="13"/>
      <c r="K729" s="13"/>
      <c r="L729" s="184"/>
      <c r="M729" s="189"/>
      <c r="N729" s="190"/>
      <c r="O729" s="190"/>
      <c r="P729" s="190"/>
      <c r="Q729" s="190"/>
      <c r="R729" s="190"/>
      <c r="S729" s="190"/>
      <c r="T729" s="19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86" t="s">
        <v>157</v>
      </c>
      <c r="AU729" s="186" t="s">
        <v>145</v>
      </c>
      <c r="AV729" s="13" t="s">
        <v>79</v>
      </c>
      <c r="AW729" s="13" t="s">
        <v>33</v>
      </c>
      <c r="AX729" s="13" t="s">
        <v>71</v>
      </c>
      <c r="AY729" s="186" t="s">
        <v>144</v>
      </c>
    </row>
    <row r="730" s="14" customFormat="1">
      <c r="A730" s="14"/>
      <c r="B730" s="192"/>
      <c r="C730" s="14"/>
      <c r="D730" s="185" t="s">
        <v>157</v>
      </c>
      <c r="E730" s="193" t="s">
        <v>3</v>
      </c>
      <c r="F730" s="194" t="s">
        <v>613</v>
      </c>
      <c r="G730" s="14"/>
      <c r="H730" s="195">
        <v>420</v>
      </c>
      <c r="I730" s="196"/>
      <c r="J730" s="14"/>
      <c r="K730" s="14"/>
      <c r="L730" s="192"/>
      <c r="M730" s="197"/>
      <c r="N730" s="198"/>
      <c r="O730" s="198"/>
      <c r="P730" s="198"/>
      <c r="Q730" s="198"/>
      <c r="R730" s="198"/>
      <c r="S730" s="198"/>
      <c r="T730" s="19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193" t="s">
        <v>157</v>
      </c>
      <c r="AU730" s="193" t="s">
        <v>145</v>
      </c>
      <c r="AV730" s="14" t="s">
        <v>153</v>
      </c>
      <c r="AW730" s="14" t="s">
        <v>33</v>
      </c>
      <c r="AX730" s="14" t="s">
        <v>71</v>
      </c>
      <c r="AY730" s="193" t="s">
        <v>144</v>
      </c>
    </row>
    <row r="731" s="13" customFormat="1">
      <c r="A731" s="13"/>
      <c r="B731" s="184"/>
      <c r="C731" s="13"/>
      <c r="D731" s="185" t="s">
        <v>157</v>
      </c>
      <c r="E731" s="186" t="s">
        <v>3</v>
      </c>
      <c r="F731" s="187" t="s">
        <v>530</v>
      </c>
      <c r="G731" s="13"/>
      <c r="H731" s="186" t="s">
        <v>3</v>
      </c>
      <c r="I731" s="188"/>
      <c r="J731" s="13"/>
      <c r="K731" s="13"/>
      <c r="L731" s="184"/>
      <c r="M731" s="189"/>
      <c r="N731" s="190"/>
      <c r="O731" s="190"/>
      <c r="P731" s="190"/>
      <c r="Q731" s="190"/>
      <c r="R731" s="190"/>
      <c r="S731" s="190"/>
      <c r="T731" s="19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86" t="s">
        <v>157</v>
      </c>
      <c r="AU731" s="186" t="s">
        <v>145</v>
      </c>
      <c r="AV731" s="13" t="s">
        <v>79</v>
      </c>
      <c r="AW731" s="13" t="s">
        <v>33</v>
      </c>
      <c r="AX731" s="13" t="s">
        <v>71</v>
      </c>
      <c r="AY731" s="186" t="s">
        <v>144</v>
      </c>
    </row>
    <row r="732" s="14" customFormat="1">
      <c r="A732" s="14"/>
      <c r="B732" s="192"/>
      <c r="C732" s="14"/>
      <c r="D732" s="185" t="s">
        <v>157</v>
      </c>
      <c r="E732" s="193" t="s">
        <v>3</v>
      </c>
      <c r="F732" s="194" t="s">
        <v>388</v>
      </c>
      <c r="G732" s="14"/>
      <c r="H732" s="195">
        <v>36</v>
      </c>
      <c r="I732" s="196"/>
      <c r="J732" s="14"/>
      <c r="K732" s="14"/>
      <c r="L732" s="192"/>
      <c r="M732" s="197"/>
      <c r="N732" s="198"/>
      <c r="O732" s="198"/>
      <c r="P732" s="198"/>
      <c r="Q732" s="198"/>
      <c r="R732" s="198"/>
      <c r="S732" s="198"/>
      <c r="T732" s="19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3" t="s">
        <v>157</v>
      </c>
      <c r="AU732" s="193" t="s">
        <v>145</v>
      </c>
      <c r="AV732" s="14" t="s">
        <v>153</v>
      </c>
      <c r="AW732" s="14" t="s">
        <v>33</v>
      </c>
      <c r="AX732" s="14" t="s">
        <v>71</v>
      </c>
      <c r="AY732" s="193" t="s">
        <v>144</v>
      </c>
    </row>
    <row r="733" s="15" customFormat="1">
      <c r="A733" s="15"/>
      <c r="B733" s="201"/>
      <c r="C733" s="15"/>
      <c r="D733" s="185" t="s">
        <v>157</v>
      </c>
      <c r="E733" s="202" t="s">
        <v>3</v>
      </c>
      <c r="F733" s="203" t="s">
        <v>181</v>
      </c>
      <c r="G733" s="15"/>
      <c r="H733" s="204">
        <v>456</v>
      </c>
      <c r="I733" s="205"/>
      <c r="J733" s="15"/>
      <c r="K733" s="15"/>
      <c r="L733" s="201"/>
      <c r="M733" s="206"/>
      <c r="N733" s="207"/>
      <c r="O733" s="207"/>
      <c r="P733" s="207"/>
      <c r="Q733" s="207"/>
      <c r="R733" s="207"/>
      <c r="S733" s="207"/>
      <c r="T733" s="20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02" t="s">
        <v>157</v>
      </c>
      <c r="AU733" s="202" t="s">
        <v>145</v>
      </c>
      <c r="AV733" s="15" t="s">
        <v>152</v>
      </c>
      <c r="AW733" s="15" t="s">
        <v>33</v>
      </c>
      <c r="AX733" s="15" t="s">
        <v>79</v>
      </c>
      <c r="AY733" s="202" t="s">
        <v>144</v>
      </c>
    </row>
    <row r="734" s="2" customFormat="1" ht="33" customHeight="1">
      <c r="A734" s="39"/>
      <c r="B734" s="165"/>
      <c r="C734" s="166" t="s">
        <v>630</v>
      </c>
      <c r="D734" s="166" t="s">
        <v>147</v>
      </c>
      <c r="E734" s="167" t="s">
        <v>631</v>
      </c>
      <c r="F734" s="168" t="s">
        <v>632</v>
      </c>
      <c r="G734" s="169" t="s">
        <v>163</v>
      </c>
      <c r="H734" s="170">
        <v>27360</v>
      </c>
      <c r="I734" s="171"/>
      <c r="J734" s="172">
        <f>ROUND(I734*H734,2)</f>
        <v>0</v>
      </c>
      <c r="K734" s="168" t="s">
        <v>151</v>
      </c>
      <c r="L734" s="40"/>
      <c r="M734" s="173" t="s">
        <v>3</v>
      </c>
      <c r="N734" s="174" t="s">
        <v>43</v>
      </c>
      <c r="O734" s="73"/>
      <c r="P734" s="175">
        <f>O734*H734</f>
        <v>0</v>
      </c>
      <c r="Q734" s="175">
        <v>0</v>
      </c>
      <c r="R734" s="175">
        <f>Q734*H734</f>
        <v>0</v>
      </c>
      <c r="S734" s="175">
        <v>0</v>
      </c>
      <c r="T734" s="17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177" t="s">
        <v>152</v>
      </c>
      <c r="AT734" s="177" t="s">
        <v>147</v>
      </c>
      <c r="AU734" s="177" t="s">
        <v>145</v>
      </c>
      <c r="AY734" s="20" t="s">
        <v>144</v>
      </c>
      <c r="BE734" s="178">
        <f>IF(N734="základní",J734,0)</f>
        <v>0</v>
      </c>
      <c r="BF734" s="178">
        <f>IF(N734="snížená",J734,0)</f>
        <v>0</v>
      </c>
      <c r="BG734" s="178">
        <f>IF(N734="zákl. přenesená",J734,0)</f>
        <v>0</v>
      </c>
      <c r="BH734" s="178">
        <f>IF(N734="sníž. přenesená",J734,0)</f>
        <v>0</v>
      </c>
      <c r="BI734" s="178">
        <f>IF(N734="nulová",J734,0)</f>
        <v>0</v>
      </c>
      <c r="BJ734" s="20" t="s">
        <v>153</v>
      </c>
      <c r="BK734" s="178">
        <f>ROUND(I734*H734,2)</f>
        <v>0</v>
      </c>
      <c r="BL734" s="20" t="s">
        <v>152</v>
      </c>
      <c r="BM734" s="177" t="s">
        <v>633</v>
      </c>
    </row>
    <row r="735" s="2" customFormat="1">
      <c r="A735" s="39"/>
      <c r="B735" s="40"/>
      <c r="C735" s="39"/>
      <c r="D735" s="179" t="s">
        <v>155</v>
      </c>
      <c r="E735" s="39"/>
      <c r="F735" s="180" t="s">
        <v>634</v>
      </c>
      <c r="G735" s="39"/>
      <c r="H735" s="39"/>
      <c r="I735" s="181"/>
      <c r="J735" s="39"/>
      <c r="K735" s="39"/>
      <c r="L735" s="40"/>
      <c r="M735" s="182"/>
      <c r="N735" s="183"/>
      <c r="O735" s="73"/>
      <c r="P735" s="73"/>
      <c r="Q735" s="73"/>
      <c r="R735" s="73"/>
      <c r="S735" s="73"/>
      <c r="T735" s="74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20" t="s">
        <v>155</v>
      </c>
      <c r="AU735" s="20" t="s">
        <v>145</v>
      </c>
    </row>
    <row r="736" s="13" customFormat="1">
      <c r="A736" s="13"/>
      <c r="B736" s="184"/>
      <c r="C736" s="13"/>
      <c r="D736" s="185" t="s">
        <v>157</v>
      </c>
      <c r="E736" s="186" t="s">
        <v>3</v>
      </c>
      <c r="F736" s="187" t="s">
        <v>612</v>
      </c>
      <c r="G736" s="13"/>
      <c r="H736" s="186" t="s">
        <v>3</v>
      </c>
      <c r="I736" s="188"/>
      <c r="J736" s="13"/>
      <c r="K736" s="13"/>
      <c r="L736" s="184"/>
      <c r="M736" s="189"/>
      <c r="N736" s="190"/>
      <c r="O736" s="190"/>
      <c r="P736" s="190"/>
      <c r="Q736" s="190"/>
      <c r="R736" s="190"/>
      <c r="S736" s="190"/>
      <c r="T736" s="19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86" t="s">
        <v>157</v>
      </c>
      <c r="AU736" s="186" t="s">
        <v>145</v>
      </c>
      <c r="AV736" s="13" t="s">
        <v>79</v>
      </c>
      <c r="AW736" s="13" t="s">
        <v>33</v>
      </c>
      <c r="AX736" s="13" t="s">
        <v>71</v>
      </c>
      <c r="AY736" s="186" t="s">
        <v>144</v>
      </c>
    </row>
    <row r="737" s="14" customFormat="1">
      <c r="A737" s="14"/>
      <c r="B737" s="192"/>
      <c r="C737" s="14"/>
      <c r="D737" s="185" t="s">
        <v>157</v>
      </c>
      <c r="E737" s="193" t="s">
        <v>3</v>
      </c>
      <c r="F737" s="194" t="s">
        <v>613</v>
      </c>
      <c r="G737" s="14"/>
      <c r="H737" s="195">
        <v>420</v>
      </c>
      <c r="I737" s="196"/>
      <c r="J737" s="14"/>
      <c r="K737" s="14"/>
      <c r="L737" s="192"/>
      <c r="M737" s="197"/>
      <c r="N737" s="198"/>
      <c r="O737" s="198"/>
      <c r="P737" s="198"/>
      <c r="Q737" s="198"/>
      <c r="R737" s="198"/>
      <c r="S737" s="198"/>
      <c r="T737" s="19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3" t="s">
        <v>157</v>
      </c>
      <c r="AU737" s="193" t="s">
        <v>145</v>
      </c>
      <c r="AV737" s="14" t="s">
        <v>153</v>
      </c>
      <c r="AW737" s="14" t="s">
        <v>33</v>
      </c>
      <c r="AX737" s="14" t="s">
        <v>71</v>
      </c>
      <c r="AY737" s="193" t="s">
        <v>144</v>
      </c>
    </row>
    <row r="738" s="13" customFormat="1">
      <c r="A738" s="13"/>
      <c r="B738" s="184"/>
      <c r="C738" s="13"/>
      <c r="D738" s="185" t="s">
        <v>157</v>
      </c>
      <c r="E738" s="186" t="s">
        <v>3</v>
      </c>
      <c r="F738" s="187" t="s">
        <v>530</v>
      </c>
      <c r="G738" s="13"/>
      <c r="H738" s="186" t="s">
        <v>3</v>
      </c>
      <c r="I738" s="188"/>
      <c r="J738" s="13"/>
      <c r="K738" s="13"/>
      <c r="L738" s="184"/>
      <c r="M738" s="189"/>
      <c r="N738" s="190"/>
      <c r="O738" s="190"/>
      <c r="P738" s="190"/>
      <c r="Q738" s="190"/>
      <c r="R738" s="190"/>
      <c r="S738" s="190"/>
      <c r="T738" s="19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6" t="s">
        <v>157</v>
      </c>
      <c r="AU738" s="186" t="s">
        <v>145</v>
      </c>
      <c r="AV738" s="13" t="s">
        <v>79</v>
      </c>
      <c r="AW738" s="13" t="s">
        <v>33</v>
      </c>
      <c r="AX738" s="13" t="s">
        <v>71</v>
      </c>
      <c r="AY738" s="186" t="s">
        <v>144</v>
      </c>
    </row>
    <row r="739" s="14" customFormat="1">
      <c r="A739" s="14"/>
      <c r="B739" s="192"/>
      <c r="C739" s="14"/>
      <c r="D739" s="185" t="s">
        <v>157</v>
      </c>
      <c r="E739" s="193" t="s">
        <v>3</v>
      </c>
      <c r="F739" s="194" t="s">
        <v>388</v>
      </c>
      <c r="G739" s="14"/>
      <c r="H739" s="195">
        <v>36</v>
      </c>
      <c r="I739" s="196"/>
      <c r="J739" s="14"/>
      <c r="K739" s="14"/>
      <c r="L739" s="192"/>
      <c r="M739" s="197"/>
      <c r="N739" s="198"/>
      <c r="O739" s="198"/>
      <c r="P739" s="198"/>
      <c r="Q739" s="198"/>
      <c r="R739" s="198"/>
      <c r="S739" s="198"/>
      <c r="T739" s="19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3" t="s">
        <v>157</v>
      </c>
      <c r="AU739" s="193" t="s">
        <v>145</v>
      </c>
      <c r="AV739" s="14" t="s">
        <v>153</v>
      </c>
      <c r="AW739" s="14" t="s">
        <v>33</v>
      </c>
      <c r="AX739" s="14" t="s">
        <v>71</v>
      </c>
      <c r="AY739" s="193" t="s">
        <v>144</v>
      </c>
    </row>
    <row r="740" s="15" customFormat="1">
      <c r="A740" s="15"/>
      <c r="B740" s="201"/>
      <c r="C740" s="15"/>
      <c r="D740" s="185" t="s">
        <v>157</v>
      </c>
      <c r="E740" s="202" t="s">
        <v>3</v>
      </c>
      <c r="F740" s="203" t="s">
        <v>181</v>
      </c>
      <c r="G740" s="15"/>
      <c r="H740" s="204">
        <v>456</v>
      </c>
      <c r="I740" s="205"/>
      <c r="J740" s="15"/>
      <c r="K740" s="15"/>
      <c r="L740" s="201"/>
      <c r="M740" s="206"/>
      <c r="N740" s="207"/>
      <c r="O740" s="207"/>
      <c r="P740" s="207"/>
      <c r="Q740" s="207"/>
      <c r="R740" s="207"/>
      <c r="S740" s="207"/>
      <c r="T740" s="208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02" t="s">
        <v>157</v>
      </c>
      <c r="AU740" s="202" t="s">
        <v>145</v>
      </c>
      <c r="AV740" s="15" t="s">
        <v>152</v>
      </c>
      <c r="AW740" s="15" t="s">
        <v>33</v>
      </c>
      <c r="AX740" s="15" t="s">
        <v>79</v>
      </c>
      <c r="AY740" s="202" t="s">
        <v>144</v>
      </c>
    </row>
    <row r="741" s="14" customFormat="1">
      <c r="A741" s="14"/>
      <c r="B741" s="192"/>
      <c r="C741" s="14"/>
      <c r="D741" s="185" t="s">
        <v>157</v>
      </c>
      <c r="E741" s="14"/>
      <c r="F741" s="194" t="s">
        <v>619</v>
      </c>
      <c r="G741" s="14"/>
      <c r="H741" s="195">
        <v>27360</v>
      </c>
      <c r="I741" s="196"/>
      <c r="J741" s="14"/>
      <c r="K741" s="14"/>
      <c r="L741" s="192"/>
      <c r="M741" s="197"/>
      <c r="N741" s="198"/>
      <c r="O741" s="198"/>
      <c r="P741" s="198"/>
      <c r="Q741" s="198"/>
      <c r="R741" s="198"/>
      <c r="S741" s="198"/>
      <c r="T741" s="19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3" t="s">
        <v>157</v>
      </c>
      <c r="AU741" s="193" t="s">
        <v>145</v>
      </c>
      <c r="AV741" s="14" t="s">
        <v>153</v>
      </c>
      <c r="AW741" s="14" t="s">
        <v>4</v>
      </c>
      <c r="AX741" s="14" t="s">
        <v>79</v>
      </c>
      <c r="AY741" s="193" t="s">
        <v>144</v>
      </c>
    </row>
    <row r="742" s="2" customFormat="1" ht="24.15" customHeight="1">
      <c r="A742" s="39"/>
      <c r="B742" s="165"/>
      <c r="C742" s="166" t="s">
        <v>635</v>
      </c>
      <c r="D742" s="166" t="s">
        <v>147</v>
      </c>
      <c r="E742" s="167" t="s">
        <v>636</v>
      </c>
      <c r="F742" s="168" t="s">
        <v>637</v>
      </c>
      <c r="G742" s="169" t="s">
        <v>163</v>
      </c>
      <c r="H742" s="170">
        <v>456</v>
      </c>
      <c r="I742" s="171"/>
      <c r="J742" s="172">
        <f>ROUND(I742*H742,2)</f>
        <v>0</v>
      </c>
      <c r="K742" s="168" t="s">
        <v>151</v>
      </c>
      <c r="L742" s="40"/>
      <c r="M742" s="173" t="s">
        <v>3</v>
      </c>
      <c r="N742" s="174" t="s">
        <v>43</v>
      </c>
      <c r="O742" s="73"/>
      <c r="P742" s="175">
        <f>O742*H742</f>
        <v>0</v>
      </c>
      <c r="Q742" s="175">
        <v>0</v>
      </c>
      <c r="R742" s="175">
        <f>Q742*H742</f>
        <v>0</v>
      </c>
      <c r="S742" s="175">
        <v>0</v>
      </c>
      <c r="T742" s="176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177" t="s">
        <v>152</v>
      </c>
      <c r="AT742" s="177" t="s">
        <v>147</v>
      </c>
      <c r="AU742" s="177" t="s">
        <v>145</v>
      </c>
      <c r="AY742" s="20" t="s">
        <v>144</v>
      </c>
      <c r="BE742" s="178">
        <f>IF(N742="základní",J742,0)</f>
        <v>0</v>
      </c>
      <c r="BF742" s="178">
        <f>IF(N742="snížená",J742,0)</f>
        <v>0</v>
      </c>
      <c r="BG742" s="178">
        <f>IF(N742="zákl. přenesená",J742,0)</f>
        <v>0</v>
      </c>
      <c r="BH742" s="178">
        <f>IF(N742="sníž. přenesená",J742,0)</f>
        <v>0</v>
      </c>
      <c r="BI742" s="178">
        <f>IF(N742="nulová",J742,0)</f>
        <v>0</v>
      </c>
      <c r="BJ742" s="20" t="s">
        <v>153</v>
      </c>
      <c r="BK742" s="178">
        <f>ROUND(I742*H742,2)</f>
        <v>0</v>
      </c>
      <c r="BL742" s="20" t="s">
        <v>152</v>
      </c>
      <c r="BM742" s="177" t="s">
        <v>638</v>
      </c>
    </row>
    <row r="743" s="2" customFormat="1">
      <c r="A743" s="39"/>
      <c r="B743" s="40"/>
      <c r="C743" s="39"/>
      <c r="D743" s="179" t="s">
        <v>155</v>
      </c>
      <c r="E743" s="39"/>
      <c r="F743" s="180" t="s">
        <v>639</v>
      </c>
      <c r="G743" s="39"/>
      <c r="H743" s="39"/>
      <c r="I743" s="181"/>
      <c r="J743" s="39"/>
      <c r="K743" s="39"/>
      <c r="L743" s="40"/>
      <c r="M743" s="182"/>
      <c r="N743" s="183"/>
      <c r="O743" s="73"/>
      <c r="P743" s="73"/>
      <c r="Q743" s="73"/>
      <c r="R743" s="73"/>
      <c r="S743" s="73"/>
      <c r="T743" s="74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20" t="s">
        <v>155</v>
      </c>
      <c r="AU743" s="20" t="s">
        <v>145</v>
      </c>
    </row>
    <row r="744" s="13" customFormat="1">
      <c r="A744" s="13"/>
      <c r="B744" s="184"/>
      <c r="C744" s="13"/>
      <c r="D744" s="185" t="s">
        <v>157</v>
      </c>
      <c r="E744" s="186" t="s">
        <v>3</v>
      </c>
      <c r="F744" s="187" t="s">
        <v>612</v>
      </c>
      <c r="G744" s="13"/>
      <c r="H744" s="186" t="s">
        <v>3</v>
      </c>
      <c r="I744" s="188"/>
      <c r="J744" s="13"/>
      <c r="K744" s="13"/>
      <c r="L744" s="184"/>
      <c r="M744" s="189"/>
      <c r="N744" s="190"/>
      <c r="O744" s="190"/>
      <c r="P744" s="190"/>
      <c r="Q744" s="190"/>
      <c r="R744" s="190"/>
      <c r="S744" s="190"/>
      <c r="T744" s="19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6" t="s">
        <v>157</v>
      </c>
      <c r="AU744" s="186" t="s">
        <v>145</v>
      </c>
      <c r="AV744" s="13" t="s">
        <v>79</v>
      </c>
      <c r="AW744" s="13" t="s">
        <v>33</v>
      </c>
      <c r="AX744" s="13" t="s">
        <v>71</v>
      </c>
      <c r="AY744" s="186" t="s">
        <v>144</v>
      </c>
    </row>
    <row r="745" s="14" customFormat="1">
      <c r="A745" s="14"/>
      <c r="B745" s="192"/>
      <c r="C745" s="14"/>
      <c r="D745" s="185" t="s">
        <v>157</v>
      </c>
      <c r="E745" s="193" t="s">
        <v>3</v>
      </c>
      <c r="F745" s="194" t="s">
        <v>613</v>
      </c>
      <c r="G745" s="14"/>
      <c r="H745" s="195">
        <v>420</v>
      </c>
      <c r="I745" s="196"/>
      <c r="J745" s="14"/>
      <c r="K745" s="14"/>
      <c r="L745" s="192"/>
      <c r="M745" s="197"/>
      <c r="N745" s="198"/>
      <c r="O745" s="198"/>
      <c r="P745" s="198"/>
      <c r="Q745" s="198"/>
      <c r="R745" s="198"/>
      <c r="S745" s="198"/>
      <c r="T745" s="19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3" t="s">
        <v>157</v>
      </c>
      <c r="AU745" s="193" t="s">
        <v>145</v>
      </c>
      <c r="AV745" s="14" t="s">
        <v>153</v>
      </c>
      <c r="AW745" s="14" t="s">
        <v>33</v>
      </c>
      <c r="AX745" s="14" t="s">
        <v>71</v>
      </c>
      <c r="AY745" s="193" t="s">
        <v>144</v>
      </c>
    </row>
    <row r="746" s="13" customFormat="1">
      <c r="A746" s="13"/>
      <c r="B746" s="184"/>
      <c r="C746" s="13"/>
      <c r="D746" s="185" t="s">
        <v>157</v>
      </c>
      <c r="E746" s="186" t="s">
        <v>3</v>
      </c>
      <c r="F746" s="187" t="s">
        <v>530</v>
      </c>
      <c r="G746" s="13"/>
      <c r="H746" s="186" t="s">
        <v>3</v>
      </c>
      <c r="I746" s="188"/>
      <c r="J746" s="13"/>
      <c r="K746" s="13"/>
      <c r="L746" s="184"/>
      <c r="M746" s="189"/>
      <c r="N746" s="190"/>
      <c r="O746" s="190"/>
      <c r="P746" s="190"/>
      <c r="Q746" s="190"/>
      <c r="R746" s="190"/>
      <c r="S746" s="190"/>
      <c r="T746" s="19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6" t="s">
        <v>157</v>
      </c>
      <c r="AU746" s="186" t="s">
        <v>145</v>
      </c>
      <c r="AV746" s="13" t="s">
        <v>79</v>
      </c>
      <c r="AW746" s="13" t="s">
        <v>33</v>
      </c>
      <c r="AX746" s="13" t="s">
        <v>71</v>
      </c>
      <c r="AY746" s="186" t="s">
        <v>144</v>
      </c>
    </row>
    <row r="747" s="14" customFormat="1">
      <c r="A747" s="14"/>
      <c r="B747" s="192"/>
      <c r="C747" s="14"/>
      <c r="D747" s="185" t="s">
        <v>157</v>
      </c>
      <c r="E747" s="193" t="s">
        <v>3</v>
      </c>
      <c r="F747" s="194" t="s">
        <v>388</v>
      </c>
      <c r="G747" s="14"/>
      <c r="H747" s="195">
        <v>36</v>
      </c>
      <c r="I747" s="196"/>
      <c r="J747" s="14"/>
      <c r="K747" s="14"/>
      <c r="L747" s="192"/>
      <c r="M747" s="197"/>
      <c r="N747" s="198"/>
      <c r="O747" s="198"/>
      <c r="P747" s="198"/>
      <c r="Q747" s="198"/>
      <c r="R747" s="198"/>
      <c r="S747" s="198"/>
      <c r="T747" s="19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93" t="s">
        <v>157</v>
      </c>
      <c r="AU747" s="193" t="s">
        <v>145</v>
      </c>
      <c r="AV747" s="14" t="s">
        <v>153</v>
      </c>
      <c r="AW747" s="14" t="s">
        <v>33</v>
      </c>
      <c r="AX747" s="14" t="s">
        <v>71</v>
      </c>
      <c r="AY747" s="193" t="s">
        <v>144</v>
      </c>
    </row>
    <row r="748" s="15" customFormat="1">
      <c r="A748" s="15"/>
      <c r="B748" s="201"/>
      <c r="C748" s="15"/>
      <c r="D748" s="185" t="s">
        <v>157</v>
      </c>
      <c r="E748" s="202" t="s">
        <v>3</v>
      </c>
      <c r="F748" s="203" t="s">
        <v>181</v>
      </c>
      <c r="G748" s="15"/>
      <c r="H748" s="204">
        <v>456</v>
      </c>
      <c r="I748" s="205"/>
      <c r="J748" s="15"/>
      <c r="K748" s="15"/>
      <c r="L748" s="201"/>
      <c r="M748" s="206"/>
      <c r="N748" s="207"/>
      <c r="O748" s="207"/>
      <c r="P748" s="207"/>
      <c r="Q748" s="207"/>
      <c r="R748" s="207"/>
      <c r="S748" s="207"/>
      <c r="T748" s="208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02" t="s">
        <v>157</v>
      </c>
      <c r="AU748" s="202" t="s">
        <v>145</v>
      </c>
      <c r="AV748" s="15" t="s">
        <v>152</v>
      </c>
      <c r="AW748" s="15" t="s">
        <v>33</v>
      </c>
      <c r="AX748" s="15" t="s">
        <v>79</v>
      </c>
      <c r="AY748" s="202" t="s">
        <v>144</v>
      </c>
    </row>
    <row r="749" s="2" customFormat="1" ht="33" customHeight="1">
      <c r="A749" s="39"/>
      <c r="B749" s="165"/>
      <c r="C749" s="166" t="s">
        <v>640</v>
      </c>
      <c r="D749" s="166" t="s">
        <v>147</v>
      </c>
      <c r="E749" s="167" t="s">
        <v>641</v>
      </c>
      <c r="F749" s="168" t="s">
        <v>642</v>
      </c>
      <c r="G749" s="169" t="s">
        <v>199</v>
      </c>
      <c r="H749" s="170">
        <v>6</v>
      </c>
      <c r="I749" s="171"/>
      <c r="J749" s="172">
        <f>ROUND(I749*H749,2)</f>
        <v>0</v>
      </c>
      <c r="K749" s="168" t="s">
        <v>151</v>
      </c>
      <c r="L749" s="40"/>
      <c r="M749" s="173" t="s">
        <v>3</v>
      </c>
      <c r="N749" s="174" t="s">
        <v>43</v>
      </c>
      <c r="O749" s="73"/>
      <c r="P749" s="175">
        <f>O749*H749</f>
        <v>0</v>
      </c>
      <c r="Q749" s="175">
        <v>0</v>
      </c>
      <c r="R749" s="175">
        <f>Q749*H749</f>
        <v>0</v>
      </c>
      <c r="S749" s="175">
        <v>0</v>
      </c>
      <c r="T749" s="17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177" t="s">
        <v>152</v>
      </c>
      <c r="AT749" s="177" t="s">
        <v>147</v>
      </c>
      <c r="AU749" s="177" t="s">
        <v>145</v>
      </c>
      <c r="AY749" s="20" t="s">
        <v>144</v>
      </c>
      <c r="BE749" s="178">
        <f>IF(N749="základní",J749,0)</f>
        <v>0</v>
      </c>
      <c r="BF749" s="178">
        <f>IF(N749="snížená",J749,0)</f>
        <v>0</v>
      </c>
      <c r="BG749" s="178">
        <f>IF(N749="zákl. přenesená",J749,0)</f>
        <v>0</v>
      </c>
      <c r="BH749" s="178">
        <f>IF(N749="sníž. přenesená",J749,0)</f>
        <v>0</v>
      </c>
      <c r="BI749" s="178">
        <f>IF(N749="nulová",J749,0)</f>
        <v>0</v>
      </c>
      <c r="BJ749" s="20" t="s">
        <v>153</v>
      </c>
      <c r="BK749" s="178">
        <f>ROUND(I749*H749,2)</f>
        <v>0</v>
      </c>
      <c r="BL749" s="20" t="s">
        <v>152</v>
      </c>
      <c r="BM749" s="177" t="s">
        <v>643</v>
      </c>
    </row>
    <row r="750" s="2" customFormat="1">
      <c r="A750" s="39"/>
      <c r="B750" s="40"/>
      <c r="C750" s="39"/>
      <c r="D750" s="179" t="s">
        <v>155</v>
      </c>
      <c r="E750" s="39"/>
      <c r="F750" s="180" t="s">
        <v>644</v>
      </c>
      <c r="G750" s="39"/>
      <c r="H750" s="39"/>
      <c r="I750" s="181"/>
      <c r="J750" s="39"/>
      <c r="K750" s="39"/>
      <c r="L750" s="40"/>
      <c r="M750" s="182"/>
      <c r="N750" s="183"/>
      <c r="O750" s="73"/>
      <c r="P750" s="73"/>
      <c r="Q750" s="73"/>
      <c r="R750" s="73"/>
      <c r="S750" s="73"/>
      <c r="T750" s="74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20" t="s">
        <v>155</v>
      </c>
      <c r="AU750" s="20" t="s">
        <v>145</v>
      </c>
    </row>
    <row r="751" s="13" customFormat="1">
      <c r="A751" s="13"/>
      <c r="B751" s="184"/>
      <c r="C751" s="13"/>
      <c r="D751" s="185" t="s">
        <v>157</v>
      </c>
      <c r="E751" s="186" t="s">
        <v>3</v>
      </c>
      <c r="F751" s="187" t="s">
        <v>645</v>
      </c>
      <c r="G751" s="13"/>
      <c r="H751" s="186" t="s">
        <v>3</v>
      </c>
      <c r="I751" s="188"/>
      <c r="J751" s="13"/>
      <c r="K751" s="13"/>
      <c r="L751" s="184"/>
      <c r="M751" s="189"/>
      <c r="N751" s="190"/>
      <c r="O751" s="190"/>
      <c r="P751" s="190"/>
      <c r="Q751" s="190"/>
      <c r="R751" s="190"/>
      <c r="S751" s="190"/>
      <c r="T751" s="19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86" t="s">
        <v>157</v>
      </c>
      <c r="AU751" s="186" t="s">
        <v>145</v>
      </c>
      <c r="AV751" s="13" t="s">
        <v>79</v>
      </c>
      <c r="AW751" s="13" t="s">
        <v>33</v>
      </c>
      <c r="AX751" s="13" t="s">
        <v>71</v>
      </c>
      <c r="AY751" s="186" t="s">
        <v>144</v>
      </c>
    </row>
    <row r="752" s="14" customFormat="1">
      <c r="A752" s="14"/>
      <c r="B752" s="192"/>
      <c r="C752" s="14"/>
      <c r="D752" s="185" t="s">
        <v>157</v>
      </c>
      <c r="E752" s="193" t="s">
        <v>3</v>
      </c>
      <c r="F752" s="194" t="s">
        <v>646</v>
      </c>
      <c r="G752" s="14"/>
      <c r="H752" s="195">
        <v>6</v>
      </c>
      <c r="I752" s="196"/>
      <c r="J752" s="14"/>
      <c r="K752" s="14"/>
      <c r="L752" s="192"/>
      <c r="M752" s="197"/>
      <c r="N752" s="198"/>
      <c r="O752" s="198"/>
      <c r="P752" s="198"/>
      <c r="Q752" s="198"/>
      <c r="R752" s="198"/>
      <c r="S752" s="198"/>
      <c r="T752" s="19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193" t="s">
        <v>157</v>
      </c>
      <c r="AU752" s="193" t="s">
        <v>145</v>
      </c>
      <c r="AV752" s="14" t="s">
        <v>153</v>
      </c>
      <c r="AW752" s="14" t="s">
        <v>33</v>
      </c>
      <c r="AX752" s="14" t="s">
        <v>79</v>
      </c>
      <c r="AY752" s="193" t="s">
        <v>144</v>
      </c>
    </row>
    <row r="753" s="2" customFormat="1" ht="37.8" customHeight="1">
      <c r="A753" s="39"/>
      <c r="B753" s="165"/>
      <c r="C753" s="166" t="s">
        <v>647</v>
      </c>
      <c r="D753" s="166" t="s">
        <v>147</v>
      </c>
      <c r="E753" s="167" t="s">
        <v>648</v>
      </c>
      <c r="F753" s="168" t="s">
        <v>649</v>
      </c>
      <c r="G753" s="169" t="s">
        <v>199</v>
      </c>
      <c r="H753" s="170">
        <v>360</v>
      </c>
      <c r="I753" s="171"/>
      <c r="J753" s="172">
        <f>ROUND(I753*H753,2)</f>
        <v>0</v>
      </c>
      <c r="K753" s="168" t="s">
        <v>151</v>
      </c>
      <c r="L753" s="40"/>
      <c r="M753" s="173" t="s">
        <v>3</v>
      </c>
      <c r="N753" s="174" t="s">
        <v>43</v>
      </c>
      <c r="O753" s="73"/>
      <c r="P753" s="175">
        <f>O753*H753</f>
        <v>0</v>
      </c>
      <c r="Q753" s="175">
        <v>0</v>
      </c>
      <c r="R753" s="175">
        <f>Q753*H753</f>
        <v>0</v>
      </c>
      <c r="S753" s="175">
        <v>0</v>
      </c>
      <c r="T753" s="176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177" t="s">
        <v>152</v>
      </c>
      <c r="AT753" s="177" t="s">
        <v>147</v>
      </c>
      <c r="AU753" s="177" t="s">
        <v>145</v>
      </c>
      <c r="AY753" s="20" t="s">
        <v>144</v>
      </c>
      <c r="BE753" s="178">
        <f>IF(N753="základní",J753,0)</f>
        <v>0</v>
      </c>
      <c r="BF753" s="178">
        <f>IF(N753="snížená",J753,0)</f>
        <v>0</v>
      </c>
      <c r="BG753" s="178">
        <f>IF(N753="zákl. přenesená",J753,0)</f>
        <v>0</v>
      </c>
      <c r="BH753" s="178">
        <f>IF(N753="sníž. přenesená",J753,0)</f>
        <v>0</v>
      </c>
      <c r="BI753" s="178">
        <f>IF(N753="nulová",J753,0)</f>
        <v>0</v>
      </c>
      <c r="BJ753" s="20" t="s">
        <v>153</v>
      </c>
      <c r="BK753" s="178">
        <f>ROUND(I753*H753,2)</f>
        <v>0</v>
      </c>
      <c r="BL753" s="20" t="s">
        <v>152</v>
      </c>
      <c r="BM753" s="177" t="s">
        <v>650</v>
      </c>
    </row>
    <row r="754" s="2" customFormat="1">
      <c r="A754" s="39"/>
      <c r="B754" s="40"/>
      <c r="C754" s="39"/>
      <c r="D754" s="179" t="s">
        <v>155</v>
      </c>
      <c r="E754" s="39"/>
      <c r="F754" s="180" t="s">
        <v>651</v>
      </c>
      <c r="G754" s="39"/>
      <c r="H754" s="39"/>
      <c r="I754" s="181"/>
      <c r="J754" s="39"/>
      <c r="K754" s="39"/>
      <c r="L754" s="40"/>
      <c r="M754" s="182"/>
      <c r="N754" s="183"/>
      <c r="O754" s="73"/>
      <c r="P754" s="73"/>
      <c r="Q754" s="73"/>
      <c r="R754" s="73"/>
      <c r="S754" s="73"/>
      <c r="T754" s="7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20" t="s">
        <v>155</v>
      </c>
      <c r="AU754" s="20" t="s">
        <v>145</v>
      </c>
    </row>
    <row r="755" s="13" customFormat="1">
      <c r="A755" s="13"/>
      <c r="B755" s="184"/>
      <c r="C755" s="13"/>
      <c r="D755" s="185" t="s">
        <v>157</v>
      </c>
      <c r="E755" s="186" t="s">
        <v>3</v>
      </c>
      <c r="F755" s="187" t="s">
        <v>645</v>
      </c>
      <c r="G755" s="13"/>
      <c r="H755" s="186" t="s">
        <v>3</v>
      </c>
      <c r="I755" s="188"/>
      <c r="J755" s="13"/>
      <c r="K755" s="13"/>
      <c r="L755" s="184"/>
      <c r="M755" s="189"/>
      <c r="N755" s="190"/>
      <c r="O755" s="190"/>
      <c r="P755" s="190"/>
      <c r="Q755" s="190"/>
      <c r="R755" s="190"/>
      <c r="S755" s="190"/>
      <c r="T755" s="19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86" t="s">
        <v>157</v>
      </c>
      <c r="AU755" s="186" t="s">
        <v>145</v>
      </c>
      <c r="AV755" s="13" t="s">
        <v>79</v>
      </c>
      <c r="AW755" s="13" t="s">
        <v>33</v>
      </c>
      <c r="AX755" s="13" t="s">
        <v>71</v>
      </c>
      <c r="AY755" s="186" t="s">
        <v>144</v>
      </c>
    </row>
    <row r="756" s="14" customFormat="1">
      <c r="A756" s="14"/>
      <c r="B756" s="192"/>
      <c r="C756" s="14"/>
      <c r="D756" s="185" t="s">
        <v>157</v>
      </c>
      <c r="E756" s="193" t="s">
        <v>3</v>
      </c>
      <c r="F756" s="194" t="s">
        <v>646</v>
      </c>
      <c r="G756" s="14"/>
      <c r="H756" s="195">
        <v>6</v>
      </c>
      <c r="I756" s="196"/>
      <c r="J756" s="14"/>
      <c r="K756" s="14"/>
      <c r="L756" s="192"/>
      <c r="M756" s="197"/>
      <c r="N756" s="198"/>
      <c r="O756" s="198"/>
      <c r="P756" s="198"/>
      <c r="Q756" s="198"/>
      <c r="R756" s="198"/>
      <c r="S756" s="198"/>
      <c r="T756" s="19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193" t="s">
        <v>157</v>
      </c>
      <c r="AU756" s="193" t="s">
        <v>145</v>
      </c>
      <c r="AV756" s="14" t="s">
        <v>153</v>
      </c>
      <c r="AW756" s="14" t="s">
        <v>33</v>
      </c>
      <c r="AX756" s="14" t="s">
        <v>79</v>
      </c>
      <c r="AY756" s="193" t="s">
        <v>144</v>
      </c>
    </row>
    <row r="757" s="14" customFormat="1">
      <c r="A757" s="14"/>
      <c r="B757" s="192"/>
      <c r="C757" s="14"/>
      <c r="D757" s="185" t="s">
        <v>157</v>
      </c>
      <c r="E757" s="14"/>
      <c r="F757" s="194" t="s">
        <v>652</v>
      </c>
      <c r="G757" s="14"/>
      <c r="H757" s="195">
        <v>360</v>
      </c>
      <c r="I757" s="196"/>
      <c r="J757" s="14"/>
      <c r="K757" s="14"/>
      <c r="L757" s="192"/>
      <c r="M757" s="197"/>
      <c r="N757" s="198"/>
      <c r="O757" s="198"/>
      <c r="P757" s="198"/>
      <c r="Q757" s="198"/>
      <c r="R757" s="198"/>
      <c r="S757" s="198"/>
      <c r="T757" s="19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93" t="s">
        <v>157</v>
      </c>
      <c r="AU757" s="193" t="s">
        <v>145</v>
      </c>
      <c r="AV757" s="14" t="s">
        <v>153</v>
      </c>
      <c r="AW757" s="14" t="s">
        <v>4</v>
      </c>
      <c r="AX757" s="14" t="s">
        <v>79</v>
      </c>
      <c r="AY757" s="193" t="s">
        <v>144</v>
      </c>
    </row>
    <row r="758" s="2" customFormat="1" ht="33" customHeight="1">
      <c r="A758" s="39"/>
      <c r="B758" s="165"/>
      <c r="C758" s="166" t="s">
        <v>653</v>
      </c>
      <c r="D758" s="166" t="s">
        <v>147</v>
      </c>
      <c r="E758" s="167" t="s">
        <v>654</v>
      </c>
      <c r="F758" s="168" t="s">
        <v>655</v>
      </c>
      <c r="G758" s="169" t="s">
        <v>199</v>
      </c>
      <c r="H758" s="170">
        <v>6</v>
      </c>
      <c r="I758" s="171"/>
      <c r="J758" s="172">
        <f>ROUND(I758*H758,2)</f>
        <v>0</v>
      </c>
      <c r="K758" s="168" t="s">
        <v>151</v>
      </c>
      <c r="L758" s="40"/>
      <c r="M758" s="173" t="s">
        <v>3</v>
      </c>
      <c r="N758" s="174" t="s">
        <v>43</v>
      </c>
      <c r="O758" s="73"/>
      <c r="P758" s="175">
        <f>O758*H758</f>
        <v>0</v>
      </c>
      <c r="Q758" s="175">
        <v>0</v>
      </c>
      <c r="R758" s="175">
        <f>Q758*H758</f>
        <v>0</v>
      </c>
      <c r="S758" s="175">
        <v>0</v>
      </c>
      <c r="T758" s="17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177" t="s">
        <v>152</v>
      </c>
      <c r="AT758" s="177" t="s">
        <v>147</v>
      </c>
      <c r="AU758" s="177" t="s">
        <v>145</v>
      </c>
      <c r="AY758" s="20" t="s">
        <v>144</v>
      </c>
      <c r="BE758" s="178">
        <f>IF(N758="základní",J758,0)</f>
        <v>0</v>
      </c>
      <c r="BF758" s="178">
        <f>IF(N758="snížená",J758,0)</f>
        <v>0</v>
      </c>
      <c r="BG758" s="178">
        <f>IF(N758="zákl. přenesená",J758,0)</f>
        <v>0</v>
      </c>
      <c r="BH758" s="178">
        <f>IF(N758="sníž. přenesená",J758,0)</f>
        <v>0</v>
      </c>
      <c r="BI758" s="178">
        <f>IF(N758="nulová",J758,0)</f>
        <v>0</v>
      </c>
      <c r="BJ758" s="20" t="s">
        <v>153</v>
      </c>
      <c r="BK758" s="178">
        <f>ROUND(I758*H758,2)</f>
        <v>0</v>
      </c>
      <c r="BL758" s="20" t="s">
        <v>152</v>
      </c>
      <c r="BM758" s="177" t="s">
        <v>656</v>
      </c>
    </row>
    <row r="759" s="2" customFormat="1">
      <c r="A759" s="39"/>
      <c r="B759" s="40"/>
      <c r="C759" s="39"/>
      <c r="D759" s="179" t="s">
        <v>155</v>
      </c>
      <c r="E759" s="39"/>
      <c r="F759" s="180" t="s">
        <v>657</v>
      </c>
      <c r="G759" s="39"/>
      <c r="H759" s="39"/>
      <c r="I759" s="181"/>
      <c r="J759" s="39"/>
      <c r="K759" s="39"/>
      <c r="L759" s="40"/>
      <c r="M759" s="182"/>
      <c r="N759" s="183"/>
      <c r="O759" s="73"/>
      <c r="P759" s="73"/>
      <c r="Q759" s="73"/>
      <c r="R759" s="73"/>
      <c r="S759" s="73"/>
      <c r="T759" s="74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20" t="s">
        <v>155</v>
      </c>
      <c r="AU759" s="20" t="s">
        <v>145</v>
      </c>
    </row>
    <row r="760" s="13" customFormat="1">
      <c r="A760" s="13"/>
      <c r="B760" s="184"/>
      <c r="C760" s="13"/>
      <c r="D760" s="185" t="s">
        <v>157</v>
      </c>
      <c r="E760" s="186" t="s">
        <v>3</v>
      </c>
      <c r="F760" s="187" t="s">
        <v>645</v>
      </c>
      <c r="G760" s="13"/>
      <c r="H760" s="186" t="s">
        <v>3</v>
      </c>
      <c r="I760" s="188"/>
      <c r="J760" s="13"/>
      <c r="K760" s="13"/>
      <c r="L760" s="184"/>
      <c r="M760" s="189"/>
      <c r="N760" s="190"/>
      <c r="O760" s="190"/>
      <c r="P760" s="190"/>
      <c r="Q760" s="190"/>
      <c r="R760" s="190"/>
      <c r="S760" s="190"/>
      <c r="T760" s="19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86" t="s">
        <v>157</v>
      </c>
      <c r="AU760" s="186" t="s">
        <v>145</v>
      </c>
      <c r="AV760" s="13" t="s">
        <v>79</v>
      </c>
      <c r="AW760" s="13" t="s">
        <v>33</v>
      </c>
      <c r="AX760" s="13" t="s">
        <v>71</v>
      </c>
      <c r="AY760" s="186" t="s">
        <v>144</v>
      </c>
    </row>
    <row r="761" s="14" customFormat="1">
      <c r="A761" s="14"/>
      <c r="B761" s="192"/>
      <c r="C761" s="14"/>
      <c r="D761" s="185" t="s">
        <v>157</v>
      </c>
      <c r="E761" s="193" t="s">
        <v>3</v>
      </c>
      <c r="F761" s="194" t="s">
        <v>646</v>
      </c>
      <c r="G761" s="14"/>
      <c r="H761" s="195">
        <v>6</v>
      </c>
      <c r="I761" s="196"/>
      <c r="J761" s="14"/>
      <c r="K761" s="14"/>
      <c r="L761" s="192"/>
      <c r="M761" s="197"/>
      <c r="N761" s="198"/>
      <c r="O761" s="198"/>
      <c r="P761" s="198"/>
      <c r="Q761" s="198"/>
      <c r="R761" s="198"/>
      <c r="S761" s="198"/>
      <c r="T761" s="19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193" t="s">
        <v>157</v>
      </c>
      <c r="AU761" s="193" t="s">
        <v>145</v>
      </c>
      <c r="AV761" s="14" t="s">
        <v>153</v>
      </c>
      <c r="AW761" s="14" t="s">
        <v>33</v>
      </c>
      <c r="AX761" s="14" t="s">
        <v>79</v>
      </c>
      <c r="AY761" s="193" t="s">
        <v>144</v>
      </c>
    </row>
    <row r="762" s="12" customFormat="1" ht="25.92" customHeight="1">
      <c r="A762" s="12"/>
      <c r="B762" s="152"/>
      <c r="C762" s="12"/>
      <c r="D762" s="153" t="s">
        <v>70</v>
      </c>
      <c r="E762" s="154" t="s">
        <v>658</v>
      </c>
      <c r="F762" s="154" t="s">
        <v>659</v>
      </c>
      <c r="G762" s="12"/>
      <c r="H762" s="12"/>
      <c r="I762" s="155"/>
      <c r="J762" s="156">
        <f>BK762</f>
        <v>0</v>
      </c>
      <c r="K762" s="12"/>
      <c r="L762" s="152"/>
      <c r="M762" s="157"/>
      <c r="N762" s="158"/>
      <c r="O762" s="158"/>
      <c r="P762" s="159">
        <f>SUM(P763:P766)</f>
        <v>0</v>
      </c>
      <c r="Q762" s="158"/>
      <c r="R762" s="159">
        <f>SUM(R763:R766)</f>
        <v>0</v>
      </c>
      <c r="S762" s="158"/>
      <c r="T762" s="160">
        <f>SUM(T763:T766)</f>
        <v>0.35000000000000003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153" t="s">
        <v>153</v>
      </c>
      <c r="AT762" s="161" t="s">
        <v>70</v>
      </c>
      <c r="AU762" s="161" t="s">
        <v>71</v>
      </c>
      <c r="AY762" s="153" t="s">
        <v>144</v>
      </c>
      <c r="BK762" s="162">
        <f>SUM(BK763:BK766)</f>
        <v>0</v>
      </c>
    </row>
    <row r="763" s="2" customFormat="1" ht="33" customHeight="1">
      <c r="A763" s="39"/>
      <c r="B763" s="165"/>
      <c r="C763" s="166" t="s">
        <v>660</v>
      </c>
      <c r="D763" s="166" t="s">
        <v>147</v>
      </c>
      <c r="E763" s="167" t="s">
        <v>661</v>
      </c>
      <c r="F763" s="168" t="s">
        <v>662</v>
      </c>
      <c r="G763" s="169" t="s">
        <v>163</v>
      </c>
      <c r="H763" s="170">
        <v>8.75</v>
      </c>
      <c r="I763" s="171"/>
      <c r="J763" s="172">
        <f>ROUND(I763*H763,2)</f>
        <v>0</v>
      </c>
      <c r="K763" s="168" t="s">
        <v>151</v>
      </c>
      <c r="L763" s="40"/>
      <c r="M763" s="173" t="s">
        <v>3</v>
      </c>
      <c r="N763" s="174" t="s">
        <v>43</v>
      </c>
      <c r="O763" s="73"/>
      <c r="P763" s="175">
        <f>O763*H763</f>
        <v>0</v>
      </c>
      <c r="Q763" s="175">
        <v>0</v>
      </c>
      <c r="R763" s="175">
        <f>Q763*H763</f>
        <v>0</v>
      </c>
      <c r="S763" s="175">
        <v>0.040000000000000001</v>
      </c>
      <c r="T763" s="176">
        <f>S763*H763</f>
        <v>0.35000000000000003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177" t="s">
        <v>278</v>
      </c>
      <c r="AT763" s="177" t="s">
        <v>147</v>
      </c>
      <c r="AU763" s="177" t="s">
        <v>79</v>
      </c>
      <c r="AY763" s="20" t="s">
        <v>144</v>
      </c>
      <c r="BE763" s="178">
        <f>IF(N763="základní",J763,0)</f>
        <v>0</v>
      </c>
      <c r="BF763" s="178">
        <f>IF(N763="snížená",J763,0)</f>
        <v>0</v>
      </c>
      <c r="BG763" s="178">
        <f>IF(N763="zákl. přenesená",J763,0)</f>
        <v>0</v>
      </c>
      <c r="BH763" s="178">
        <f>IF(N763="sníž. přenesená",J763,0)</f>
        <v>0</v>
      </c>
      <c r="BI763" s="178">
        <f>IF(N763="nulová",J763,0)</f>
        <v>0</v>
      </c>
      <c r="BJ763" s="20" t="s">
        <v>153</v>
      </c>
      <c r="BK763" s="178">
        <f>ROUND(I763*H763,2)</f>
        <v>0</v>
      </c>
      <c r="BL763" s="20" t="s">
        <v>278</v>
      </c>
      <c r="BM763" s="177" t="s">
        <v>663</v>
      </c>
    </row>
    <row r="764" s="2" customFormat="1">
      <c r="A764" s="39"/>
      <c r="B764" s="40"/>
      <c r="C764" s="39"/>
      <c r="D764" s="179" t="s">
        <v>155</v>
      </c>
      <c r="E764" s="39"/>
      <c r="F764" s="180" t="s">
        <v>664</v>
      </c>
      <c r="G764" s="39"/>
      <c r="H764" s="39"/>
      <c r="I764" s="181"/>
      <c r="J764" s="39"/>
      <c r="K764" s="39"/>
      <c r="L764" s="40"/>
      <c r="M764" s="182"/>
      <c r="N764" s="183"/>
      <c r="O764" s="73"/>
      <c r="P764" s="73"/>
      <c r="Q764" s="73"/>
      <c r="R764" s="73"/>
      <c r="S764" s="73"/>
      <c r="T764" s="74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20" t="s">
        <v>155</v>
      </c>
      <c r="AU764" s="20" t="s">
        <v>79</v>
      </c>
    </row>
    <row r="765" s="13" customFormat="1">
      <c r="A765" s="13"/>
      <c r="B765" s="184"/>
      <c r="C765" s="13"/>
      <c r="D765" s="185" t="s">
        <v>157</v>
      </c>
      <c r="E765" s="186" t="s">
        <v>3</v>
      </c>
      <c r="F765" s="187" t="s">
        <v>665</v>
      </c>
      <c r="G765" s="13"/>
      <c r="H765" s="186" t="s">
        <v>3</v>
      </c>
      <c r="I765" s="188"/>
      <c r="J765" s="13"/>
      <c r="K765" s="13"/>
      <c r="L765" s="184"/>
      <c r="M765" s="189"/>
      <c r="N765" s="190"/>
      <c r="O765" s="190"/>
      <c r="P765" s="190"/>
      <c r="Q765" s="190"/>
      <c r="R765" s="190"/>
      <c r="S765" s="190"/>
      <c r="T765" s="19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86" t="s">
        <v>157</v>
      </c>
      <c r="AU765" s="186" t="s">
        <v>79</v>
      </c>
      <c r="AV765" s="13" t="s">
        <v>79</v>
      </c>
      <c r="AW765" s="13" t="s">
        <v>33</v>
      </c>
      <c r="AX765" s="13" t="s">
        <v>71</v>
      </c>
      <c r="AY765" s="186" t="s">
        <v>144</v>
      </c>
    </row>
    <row r="766" s="14" customFormat="1">
      <c r="A766" s="14"/>
      <c r="B766" s="192"/>
      <c r="C766" s="14"/>
      <c r="D766" s="185" t="s">
        <v>157</v>
      </c>
      <c r="E766" s="193" t="s">
        <v>3</v>
      </c>
      <c r="F766" s="194" t="s">
        <v>666</v>
      </c>
      <c r="G766" s="14"/>
      <c r="H766" s="195">
        <v>8.75</v>
      </c>
      <c r="I766" s="196"/>
      <c r="J766" s="14"/>
      <c r="K766" s="14"/>
      <c r="L766" s="192"/>
      <c r="M766" s="197"/>
      <c r="N766" s="198"/>
      <c r="O766" s="198"/>
      <c r="P766" s="198"/>
      <c r="Q766" s="198"/>
      <c r="R766" s="198"/>
      <c r="S766" s="198"/>
      <c r="T766" s="19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93" t="s">
        <v>157</v>
      </c>
      <c r="AU766" s="193" t="s">
        <v>79</v>
      </c>
      <c r="AV766" s="14" t="s">
        <v>153</v>
      </c>
      <c r="AW766" s="14" t="s">
        <v>33</v>
      </c>
      <c r="AX766" s="14" t="s">
        <v>79</v>
      </c>
      <c r="AY766" s="193" t="s">
        <v>144</v>
      </c>
    </row>
    <row r="767" s="12" customFormat="1" ht="25.92" customHeight="1">
      <c r="A767" s="12"/>
      <c r="B767" s="152"/>
      <c r="C767" s="12"/>
      <c r="D767" s="153" t="s">
        <v>70</v>
      </c>
      <c r="E767" s="154" t="s">
        <v>667</v>
      </c>
      <c r="F767" s="154" t="s">
        <v>668</v>
      </c>
      <c r="G767" s="12"/>
      <c r="H767" s="12"/>
      <c r="I767" s="155"/>
      <c r="J767" s="156">
        <f>BK767</f>
        <v>0</v>
      </c>
      <c r="K767" s="12"/>
      <c r="L767" s="152"/>
      <c r="M767" s="157"/>
      <c r="N767" s="158"/>
      <c r="O767" s="158"/>
      <c r="P767" s="159">
        <f>P768+P810+P826+P869+P907+P921</f>
        <v>0</v>
      </c>
      <c r="Q767" s="158"/>
      <c r="R767" s="159">
        <f>R768+R810+R826+R869+R907+R921</f>
        <v>2.5217652699999999</v>
      </c>
      <c r="S767" s="158"/>
      <c r="T767" s="160">
        <f>T768+T810+T826+T869+T907+T921</f>
        <v>0.13664025000000002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153" t="s">
        <v>153</v>
      </c>
      <c r="AT767" s="161" t="s">
        <v>70</v>
      </c>
      <c r="AU767" s="161" t="s">
        <v>71</v>
      </c>
      <c r="AY767" s="153" t="s">
        <v>144</v>
      </c>
      <c r="BK767" s="162">
        <f>BK768+BK810+BK826+BK869+BK907+BK921</f>
        <v>0</v>
      </c>
    </row>
    <row r="768" s="12" customFormat="1" ht="22.8" customHeight="1">
      <c r="A768" s="12"/>
      <c r="B768" s="152"/>
      <c r="C768" s="12"/>
      <c r="D768" s="153" t="s">
        <v>70</v>
      </c>
      <c r="E768" s="163" t="s">
        <v>669</v>
      </c>
      <c r="F768" s="163" t="s">
        <v>670</v>
      </c>
      <c r="G768" s="12"/>
      <c r="H768" s="12"/>
      <c r="I768" s="155"/>
      <c r="J768" s="164">
        <f>BK768</f>
        <v>0</v>
      </c>
      <c r="K768" s="12"/>
      <c r="L768" s="152"/>
      <c r="M768" s="157"/>
      <c r="N768" s="158"/>
      <c r="O768" s="158"/>
      <c r="P768" s="159">
        <f>SUM(P769:P809)</f>
        <v>0</v>
      </c>
      <c r="Q768" s="158"/>
      <c r="R768" s="159">
        <f>SUM(R769:R809)</f>
        <v>1.6830349999999998</v>
      </c>
      <c r="S768" s="158"/>
      <c r="T768" s="160">
        <f>SUM(T769:T809)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153" t="s">
        <v>153</v>
      </c>
      <c r="AT768" s="161" t="s">
        <v>70</v>
      </c>
      <c r="AU768" s="161" t="s">
        <v>79</v>
      </c>
      <c r="AY768" s="153" t="s">
        <v>144</v>
      </c>
      <c r="BK768" s="162">
        <f>SUM(BK769:BK809)</f>
        <v>0</v>
      </c>
    </row>
    <row r="769" s="2" customFormat="1" ht="37.8" customHeight="1">
      <c r="A769" s="39"/>
      <c r="B769" s="165"/>
      <c r="C769" s="166" t="s">
        <v>671</v>
      </c>
      <c r="D769" s="166" t="s">
        <v>147</v>
      </c>
      <c r="E769" s="167" t="s">
        <v>672</v>
      </c>
      <c r="F769" s="168" t="s">
        <v>673</v>
      </c>
      <c r="G769" s="169" t="s">
        <v>163</v>
      </c>
      <c r="H769" s="170">
        <v>161</v>
      </c>
      <c r="I769" s="171"/>
      <c r="J769" s="172">
        <f>ROUND(I769*H769,2)</f>
        <v>0</v>
      </c>
      <c r="K769" s="168" t="s">
        <v>151</v>
      </c>
      <c r="L769" s="40"/>
      <c r="M769" s="173" t="s">
        <v>3</v>
      </c>
      <c r="N769" s="174" t="s">
        <v>43</v>
      </c>
      <c r="O769" s="73"/>
      <c r="P769" s="175">
        <f>O769*H769</f>
        <v>0</v>
      </c>
      <c r="Q769" s="175">
        <v>0</v>
      </c>
      <c r="R769" s="175">
        <f>Q769*H769</f>
        <v>0</v>
      </c>
      <c r="S769" s="175">
        <v>0</v>
      </c>
      <c r="T769" s="176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177" t="s">
        <v>278</v>
      </c>
      <c r="AT769" s="177" t="s">
        <v>147</v>
      </c>
      <c r="AU769" s="177" t="s">
        <v>153</v>
      </c>
      <c r="AY769" s="20" t="s">
        <v>144</v>
      </c>
      <c r="BE769" s="178">
        <f>IF(N769="základní",J769,0)</f>
        <v>0</v>
      </c>
      <c r="BF769" s="178">
        <f>IF(N769="snížená",J769,0)</f>
        <v>0</v>
      </c>
      <c r="BG769" s="178">
        <f>IF(N769="zákl. přenesená",J769,0)</f>
        <v>0</v>
      </c>
      <c r="BH769" s="178">
        <f>IF(N769="sníž. přenesená",J769,0)</f>
        <v>0</v>
      </c>
      <c r="BI769" s="178">
        <f>IF(N769="nulová",J769,0)</f>
        <v>0</v>
      </c>
      <c r="BJ769" s="20" t="s">
        <v>153</v>
      </c>
      <c r="BK769" s="178">
        <f>ROUND(I769*H769,2)</f>
        <v>0</v>
      </c>
      <c r="BL769" s="20" t="s">
        <v>278</v>
      </c>
      <c r="BM769" s="177" t="s">
        <v>674</v>
      </c>
    </row>
    <row r="770" s="2" customFormat="1">
      <c r="A770" s="39"/>
      <c r="B770" s="40"/>
      <c r="C770" s="39"/>
      <c r="D770" s="179" t="s">
        <v>155</v>
      </c>
      <c r="E770" s="39"/>
      <c r="F770" s="180" t="s">
        <v>675</v>
      </c>
      <c r="G770" s="39"/>
      <c r="H770" s="39"/>
      <c r="I770" s="181"/>
      <c r="J770" s="39"/>
      <c r="K770" s="39"/>
      <c r="L770" s="40"/>
      <c r="M770" s="182"/>
      <c r="N770" s="183"/>
      <c r="O770" s="73"/>
      <c r="P770" s="73"/>
      <c r="Q770" s="73"/>
      <c r="R770" s="73"/>
      <c r="S770" s="73"/>
      <c r="T770" s="74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20" t="s">
        <v>155</v>
      </c>
      <c r="AU770" s="20" t="s">
        <v>153</v>
      </c>
    </row>
    <row r="771" s="13" customFormat="1">
      <c r="A771" s="13"/>
      <c r="B771" s="184"/>
      <c r="C771" s="13"/>
      <c r="D771" s="185" t="s">
        <v>157</v>
      </c>
      <c r="E771" s="186" t="s">
        <v>3</v>
      </c>
      <c r="F771" s="187" t="s">
        <v>514</v>
      </c>
      <c r="G771" s="13"/>
      <c r="H771" s="186" t="s">
        <v>3</v>
      </c>
      <c r="I771" s="188"/>
      <c r="J771" s="13"/>
      <c r="K771" s="13"/>
      <c r="L771" s="184"/>
      <c r="M771" s="189"/>
      <c r="N771" s="190"/>
      <c r="O771" s="190"/>
      <c r="P771" s="190"/>
      <c r="Q771" s="190"/>
      <c r="R771" s="190"/>
      <c r="S771" s="190"/>
      <c r="T771" s="19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86" t="s">
        <v>157</v>
      </c>
      <c r="AU771" s="186" t="s">
        <v>153</v>
      </c>
      <c r="AV771" s="13" t="s">
        <v>79</v>
      </c>
      <c r="AW771" s="13" t="s">
        <v>33</v>
      </c>
      <c r="AX771" s="13" t="s">
        <v>71</v>
      </c>
      <c r="AY771" s="186" t="s">
        <v>144</v>
      </c>
    </row>
    <row r="772" s="14" customFormat="1">
      <c r="A772" s="14"/>
      <c r="B772" s="192"/>
      <c r="C772" s="14"/>
      <c r="D772" s="185" t="s">
        <v>157</v>
      </c>
      <c r="E772" s="193" t="s">
        <v>3</v>
      </c>
      <c r="F772" s="194" t="s">
        <v>676</v>
      </c>
      <c r="G772" s="14"/>
      <c r="H772" s="195">
        <v>144</v>
      </c>
      <c r="I772" s="196"/>
      <c r="J772" s="14"/>
      <c r="K772" s="14"/>
      <c r="L772" s="192"/>
      <c r="M772" s="197"/>
      <c r="N772" s="198"/>
      <c r="O772" s="198"/>
      <c r="P772" s="198"/>
      <c r="Q772" s="198"/>
      <c r="R772" s="198"/>
      <c r="S772" s="198"/>
      <c r="T772" s="19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193" t="s">
        <v>157</v>
      </c>
      <c r="AU772" s="193" t="s">
        <v>153</v>
      </c>
      <c r="AV772" s="14" t="s">
        <v>153</v>
      </c>
      <c r="AW772" s="14" t="s">
        <v>33</v>
      </c>
      <c r="AX772" s="14" t="s">
        <v>71</v>
      </c>
      <c r="AY772" s="193" t="s">
        <v>144</v>
      </c>
    </row>
    <row r="773" s="13" customFormat="1">
      <c r="A773" s="13"/>
      <c r="B773" s="184"/>
      <c r="C773" s="13"/>
      <c r="D773" s="185" t="s">
        <v>157</v>
      </c>
      <c r="E773" s="186" t="s">
        <v>3</v>
      </c>
      <c r="F773" s="187" t="s">
        <v>677</v>
      </c>
      <c r="G773" s="13"/>
      <c r="H773" s="186" t="s">
        <v>3</v>
      </c>
      <c r="I773" s="188"/>
      <c r="J773" s="13"/>
      <c r="K773" s="13"/>
      <c r="L773" s="184"/>
      <c r="M773" s="189"/>
      <c r="N773" s="190"/>
      <c r="O773" s="190"/>
      <c r="P773" s="190"/>
      <c r="Q773" s="190"/>
      <c r="R773" s="190"/>
      <c r="S773" s="190"/>
      <c r="T773" s="19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86" t="s">
        <v>157</v>
      </c>
      <c r="AU773" s="186" t="s">
        <v>153</v>
      </c>
      <c r="AV773" s="13" t="s">
        <v>79</v>
      </c>
      <c r="AW773" s="13" t="s">
        <v>33</v>
      </c>
      <c r="AX773" s="13" t="s">
        <v>71</v>
      </c>
      <c r="AY773" s="186" t="s">
        <v>144</v>
      </c>
    </row>
    <row r="774" s="14" customFormat="1">
      <c r="A774" s="14"/>
      <c r="B774" s="192"/>
      <c r="C774" s="14"/>
      <c r="D774" s="185" t="s">
        <v>157</v>
      </c>
      <c r="E774" s="193" t="s">
        <v>3</v>
      </c>
      <c r="F774" s="194" t="s">
        <v>284</v>
      </c>
      <c r="G774" s="14"/>
      <c r="H774" s="195">
        <v>17</v>
      </c>
      <c r="I774" s="196"/>
      <c r="J774" s="14"/>
      <c r="K774" s="14"/>
      <c r="L774" s="192"/>
      <c r="M774" s="197"/>
      <c r="N774" s="198"/>
      <c r="O774" s="198"/>
      <c r="P774" s="198"/>
      <c r="Q774" s="198"/>
      <c r="R774" s="198"/>
      <c r="S774" s="198"/>
      <c r="T774" s="19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93" t="s">
        <v>157</v>
      </c>
      <c r="AU774" s="193" t="s">
        <v>153</v>
      </c>
      <c r="AV774" s="14" t="s">
        <v>153</v>
      </c>
      <c r="AW774" s="14" t="s">
        <v>33</v>
      </c>
      <c r="AX774" s="14" t="s">
        <v>71</v>
      </c>
      <c r="AY774" s="193" t="s">
        <v>144</v>
      </c>
    </row>
    <row r="775" s="15" customFormat="1">
      <c r="A775" s="15"/>
      <c r="B775" s="201"/>
      <c r="C775" s="15"/>
      <c r="D775" s="185" t="s">
        <v>157</v>
      </c>
      <c r="E775" s="202" t="s">
        <v>3</v>
      </c>
      <c r="F775" s="203" t="s">
        <v>181</v>
      </c>
      <c r="G775" s="15"/>
      <c r="H775" s="204">
        <v>161</v>
      </c>
      <c r="I775" s="205"/>
      <c r="J775" s="15"/>
      <c r="K775" s="15"/>
      <c r="L775" s="201"/>
      <c r="M775" s="206"/>
      <c r="N775" s="207"/>
      <c r="O775" s="207"/>
      <c r="P775" s="207"/>
      <c r="Q775" s="207"/>
      <c r="R775" s="207"/>
      <c r="S775" s="207"/>
      <c r="T775" s="208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02" t="s">
        <v>157</v>
      </c>
      <c r="AU775" s="202" t="s">
        <v>153</v>
      </c>
      <c r="AV775" s="15" t="s">
        <v>152</v>
      </c>
      <c r="AW775" s="15" t="s">
        <v>33</v>
      </c>
      <c r="AX775" s="15" t="s">
        <v>79</v>
      </c>
      <c r="AY775" s="202" t="s">
        <v>144</v>
      </c>
    </row>
    <row r="776" s="2" customFormat="1" ht="21.75" customHeight="1">
      <c r="A776" s="39"/>
      <c r="B776" s="165"/>
      <c r="C776" s="209" t="s">
        <v>678</v>
      </c>
      <c r="D776" s="209" t="s">
        <v>230</v>
      </c>
      <c r="E776" s="210" t="s">
        <v>679</v>
      </c>
      <c r="F776" s="211" t="s">
        <v>680</v>
      </c>
      <c r="G776" s="212" t="s">
        <v>163</v>
      </c>
      <c r="H776" s="213">
        <v>330.05000000000001</v>
      </c>
      <c r="I776" s="214"/>
      <c r="J776" s="215">
        <f>ROUND(I776*H776,2)</f>
        <v>0</v>
      </c>
      <c r="K776" s="211" t="s">
        <v>151</v>
      </c>
      <c r="L776" s="216"/>
      <c r="M776" s="217" t="s">
        <v>3</v>
      </c>
      <c r="N776" s="218" t="s">
        <v>43</v>
      </c>
      <c r="O776" s="73"/>
      <c r="P776" s="175">
        <f>O776*H776</f>
        <v>0</v>
      </c>
      <c r="Q776" s="175">
        <v>0.0041999999999999997</v>
      </c>
      <c r="R776" s="175">
        <f>Q776*H776</f>
        <v>1.3862099999999999</v>
      </c>
      <c r="S776" s="175">
        <v>0</v>
      </c>
      <c r="T776" s="176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177" t="s">
        <v>373</v>
      </c>
      <c r="AT776" s="177" t="s">
        <v>230</v>
      </c>
      <c r="AU776" s="177" t="s">
        <v>153</v>
      </c>
      <c r="AY776" s="20" t="s">
        <v>144</v>
      </c>
      <c r="BE776" s="178">
        <f>IF(N776="základní",J776,0)</f>
        <v>0</v>
      </c>
      <c r="BF776" s="178">
        <f>IF(N776="snížená",J776,0)</f>
        <v>0</v>
      </c>
      <c r="BG776" s="178">
        <f>IF(N776="zákl. přenesená",J776,0)</f>
        <v>0</v>
      </c>
      <c r="BH776" s="178">
        <f>IF(N776="sníž. přenesená",J776,0)</f>
        <v>0</v>
      </c>
      <c r="BI776" s="178">
        <f>IF(N776="nulová",J776,0)</f>
        <v>0</v>
      </c>
      <c r="BJ776" s="20" t="s">
        <v>153</v>
      </c>
      <c r="BK776" s="178">
        <f>ROUND(I776*H776,2)</f>
        <v>0</v>
      </c>
      <c r="BL776" s="20" t="s">
        <v>278</v>
      </c>
      <c r="BM776" s="177" t="s">
        <v>681</v>
      </c>
    </row>
    <row r="777" s="14" customFormat="1">
      <c r="A777" s="14"/>
      <c r="B777" s="192"/>
      <c r="C777" s="14"/>
      <c r="D777" s="185" t="s">
        <v>157</v>
      </c>
      <c r="E777" s="193" t="s">
        <v>3</v>
      </c>
      <c r="F777" s="194" t="s">
        <v>682</v>
      </c>
      <c r="G777" s="14"/>
      <c r="H777" s="195">
        <v>330.05000000000001</v>
      </c>
      <c r="I777" s="196"/>
      <c r="J777" s="14"/>
      <c r="K777" s="14"/>
      <c r="L777" s="192"/>
      <c r="M777" s="197"/>
      <c r="N777" s="198"/>
      <c r="O777" s="198"/>
      <c r="P777" s="198"/>
      <c r="Q777" s="198"/>
      <c r="R777" s="198"/>
      <c r="S777" s="198"/>
      <c r="T777" s="19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93" t="s">
        <v>157</v>
      </c>
      <c r="AU777" s="193" t="s">
        <v>153</v>
      </c>
      <c r="AV777" s="14" t="s">
        <v>153</v>
      </c>
      <c r="AW777" s="14" t="s">
        <v>33</v>
      </c>
      <c r="AX777" s="14" t="s">
        <v>79</v>
      </c>
      <c r="AY777" s="193" t="s">
        <v>144</v>
      </c>
    </row>
    <row r="778" s="2" customFormat="1" ht="24.15" customHeight="1">
      <c r="A778" s="39"/>
      <c r="B778" s="165"/>
      <c r="C778" s="166" t="s">
        <v>683</v>
      </c>
      <c r="D778" s="166" t="s">
        <v>147</v>
      </c>
      <c r="E778" s="167" t="s">
        <v>684</v>
      </c>
      <c r="F778" s="168" t="s">
        <v>685</v>
      </c>
      <c r="G778" s="169" t="s">
        <v>163</v>
      </c>
      <c r="H778" s="170">
        <v>161</v>
      </c>
      <c r="I778" s="171"/>
      <c r="J778" s="172">
        <f>ROUND(I778*H778,2)</f>
        <v>0</v>
      </c>
      <c r="K778" s="168" t="s">
        <v>151</v>
      </c>
      <c r="L778" s="40"/>
      <c r="M778" s="173" t="s">
        <v>3</v>
      </c>
      <c r="N778" s="174" t="s">
        <v>43</v>
      </c>
      <c r="O778" s="73"/>
      <c r="P778" s="175">
        <f>O778*H778</f>
        <v>0</v>
      </c>
      <c r="Q778" s="175">
        <v>0.00080999999999999996</v>
      </c>
      <c r="R778" s="175">
        <f>Q778*H778</f>
        <v>0.13041</v>
      </c>
      <c r="S778" s="175">
        <v>0</v>
      </c>
      <c r="T778" s="176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177" t="s">
        <v>278</v>
      </c>
      <c r="AT778" s="177" t="s">
        <v>147</v>
      </c>
      <c r="AU778" s="177" t="s">
        <v>153</v>
      </c>
      <c r="AY778" s="20" t="s">
        <v>144</v>
      </c>
      <c r="BE778" s="178">
        <f>IF(N778="základní",J778,0)</f>
        <v>0</v>
      </c>
      <c r="BF778" s="178">
        <f>IF(N778="snížená",J778,0)</f>
        <v>0</v>
      </c>
      <c r="BG778" s="178">
        <f>IF(N778="zákl. přenesená",J778,0)</f>
        <v>0</v>
      </c>
      <c r="BH778" s="178">
        <f>IF(N778="sníž. přenesená",J778,0)</f>
        <v>0</v>
      </c>
      <c r="BI778" s="178">
        <f>IF(N778="nulová",J778,0)</f>
        <v>0</v>
      </c>
      <c r="BJ778" s="20" t="s">
        <v>153</v>
      </c>
      <c r="BK778" s="178">
        <f>ROUND(I778*H778,2)</f>
        <v>0</v>
      </c>
      <c r="BL778" s="20" t="s">
        <v>278</v>
      </c>
      <c r="BM778" s="177" t="s">
        <v>686</v>
      </c>
    </row>
    <row r="779" s="2" customFormat="1">
      <c r="A779" s="39"/>
      <c r="B779" s="40"/>
      <c r="C779" s="39"/>
      <c r="D779" s="179" t="s">
        <v>155</v>
      </c>
      <c r="E779" s="39"/>
      <c r="F779" s="180" t="s">
        <v>687</v>
      </c>
      <c r="G779" s="39"/>
      <c r="H779" s="39"/>
      <c r="I779" s="181"/>
      <c r="J779" s="39"/>
      <c r="K779" s="39"/>
      <c r="L779" s="40"/>
      <c r="M779" s="182"/>
      <c r="N779" s="183"/>
      <c r="O779" s="73"/>
      <c r="P779" s="73"/>
      <c r="Q779" s="73"/>
      <c r="R779" s="73"/>
      <c r="S779" s="73"/>
      <c r="T779" s="74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20" t="s">
        <v>155</v>
      </c>
      <c r="AU779" s="20" t="s">
        <v>153</v>
      </c>
    </row>
    <row r="780" s="13" customFormat="1">
      <c r="A780" s="13"/>
      <c r="B780" s="184"/>
      <c r="C780" s="13"/>
      <c r="D780" s="185" t="s">
        <v>157</v>
      </c>
      <c r="E780" s="186" t="s">
        <v>3</v>
      </c>
      <c r="F780" s="187" t="s">
        <v>514</v>
      </c>
      <c r="G780" s="13"/>
      <c r="H780" s="186" t="s">
        <v>3</v>
      </c>
      <c r="I780" s="188"/>
      <c r="J780" s="13"/>
      <c r="K780" s="13"/>
      <c r="L780" s="184"/>
      <c r="M780" s="189"/>
      <c r="N780" s="190"/>
      <c r="O780" s="190"/>
      <c r="P780" s="190"/>
      <c r="Q780" s="190"/>
      <c r="R780" s="190"/>
      <c r="S780" s="190"/>
      <c r="T780" s="19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86" t="s">
        <v>157</v>
      </c>
      <c r="AU780" s="186" t="s">
        <v>153</v>
      </c>
      <c r="AV780" s="13" t="s">
        <v>79</v>
      </c>
      <c r="AW780" s="13" t="s">
        <v>33</v>
      </c>
      <c r="AX780" s="13" t="s">
        <v>71</v>
      </c>
      <c r="AY780" s="186" t="s">
        <v>144</v>
      </c>
    </row>
    <row r="781" s="14" customFormat="1">
      <c r="A781" s="14"/>
      <c r="B781" s="192"/>
      <c r="C781" s="14"/>
      <c r="D781" s="185" t="s">
        <v>157</v>
      </c>
      <c r="E781" s="193" t="s">
        <v>3</v>
      </c>
      <c r="F781" s="194" t="s">
        <v>676</v>
      </c>
      <c r="G781" s="14"/>
      <c r="H781" s="195">
        <v>144</v>
      </c>
      <c r="I781" s="196"/>
      <c r="J781" s="14"/>
      <c r="K781" s="14"/>
      <c r="L781" s="192"/>
      <c r="M781" s="197"/>
      <c r="N781" s="198"/>
      <c r="O781" s="198"/>
      <c r="P781" s="198"/>
      <c r="Q781" s="198"/>
      <c r="R781" s="198"/>
      <c r="S781" s="198"/>
      <c r="T781" s="19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93" t="s">
        <v>157</v>
      </c>
      <c r="AU781" s="193" t="s">
        <v>153</v>
      </c>
      <c r="AV781" s="14" t="s">
        <v>153</v>
      </c>
      <c r="AW781" s="14" t="s">
        <v>33</v>
      </c>
      <c r="AX781" s="14" t="s">
        <v>71</v>
      </c>
      <c r="AY781" s="193" t="s">
        <v>144</v>
      </c>
    </row>
    <row r="782" s="13" customFormat="1">
      <c r="A782" s="13"/>
      <c r="B782" s="184"/>
      <c r="C782" s="13"/>
      <c r="D782" s="185" t="s">
        <v>157</v>
      </c>
      <c r="E782" s="186" t="s">
        <v>3</v>
      </c>
      <c r="F782" s="187" t="s">
        <v>677</v>
      </c>
      <c r="G782" s="13"/>
      <c r="H782" s="186" t="s">
        <v>3</v>
      </c>
      <c r="I782" s="188"/>
      <c r="J782" s="13"/>
      <c r="K782" s="13"/>
      <c r="L782" s="184"/>
      <c r="M782" s="189"/>
      <c r="N782" s="190"/>
      <c r="O782" s="190"/>
      <c r="P782" s="190"/>
      <c r="Q782" s="190"/>
      <c r="R782" s="190"/>
      <c r="S782" s="190"/>
      <c r="T782" s="19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86" t="s">
        <v>157</v>
      </c>
      <c r="AU782" s="186" t="s">
        <v>153</v>
      </c>
      <c r="AV782" s="13" t="s">
        <v>79</v>
      </c>
      <c r="AW782" s="13" t="s">
        <v>33</v>
      </c>
      <c r="AX782" s="13" t="s">
        <v>71</v>
      </c>
      <c r="AY782" s="186" t="s">
        <v>144</v>
      </c>
    </row>
    <row r="783" s="14" customFormat="1">
      <c r="A783" s="14"/>
      <c r="B783" s="192"/>
      <c r="C783" s="14"/>
      <c r="D783" s="185" t="s">
        <v>157</v>
      </c>
      <c r="E783" s="193" t="s">
        <v>3</v>
      </c>
      <c r="F783" s="194" t="s">
        <v>284</v>
      </c>
      <c r="G783" s="14"/>
      <c r="H783" s="195">
        <v>17</v>
      </c>
      <c r="I783" s="196"/>
      <c r="J783" s="14"/>
      <c r="K783" s="14"/>
      <c r="L783" s="192"/>
      <c r="M783" s="197"/>
      <c r="N783" s="198"/>
      <c r="O783" s="198"/>
      <c r="P783" s="198"/>
      <c r="Q783" s="198"/>
      <c r="R783" s="198"/>
      <c r="S783" s="198"/>
      <c r="T783" s="19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93" t="s">
        <v>157</v>
      </c>
      <c r="AU783" s="193" t="s">
        <v>153</v>
      </c>
      <c r="AV783" s="14" t="s">
        <v>153</v>
      </c>
      <c r="AW783" s="14" t="s">
        <v>33</v>
      </c>
      <c r="AX783" s="14" t="s">
        <v>71</v>
      </c>
      <c r="AY783" s="193" t="s">
        <v>144</v>
      </c>
    </row>
    <row r="784" s="15" customFormat="1">
      <c r="A784" s="15"/>
      <c r="B784" s="201"/>
      <c r="C784" s="15"/>
      <c r="D784" s="185" t="s">
        <v>157</v>
      </c>
      <c r="E784" s="202" t="s">
        <v>3</v>
      </c>
      <c r="F784" s="203" t="s">
        <v>181</v>
      </c>
      <c r="G784" s="15"/>
      <c r="H784" s="204">
        <v>161</v>
      </c>
      <c r="I784" s="205"/>
      <c r="J784" s="15"/>
      <c r="K784" s="15"/>
      <c r="L784" s="201"/>
      <c r="M784" s="206"/>
      <c r="N784" s="207"/>
      <c r="O784" s="207"/>
      <c r="P784" s="207"/>
      <c r="Q784" s="207"/>
      <c r="R784" s="207"/>
      <c r="S784" s="207"/>
      <c r="T784" s="20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02" t="s">
        <v>157</v>
      </c>
      <c r="AU784" s="202" t="s">
        <v>153</v>
      </c>
      <c r="AV784" s="15" t="s">
        <v>152</v>
      </c>
      <c r="AW784" s="15" t="s">
        <v>33</v>
      </c>
      <c r="AX784" s="15" t="s">
        <v>79</v>
      </c>
      <c r="AY784" s="202" t="s">
        <v>144</v>
      </c>
    </row>
    <row r="785" s="2" customFormat="1" ht="33" customHeight="1">
      <c r="A785" s="39"/>
      <c r="B785" s="165"/>
      <c r="C785" s="166" t="s">
        <v>688</v>
      </c>
      <c r="D785" s="166" t="s">
        <v>147</v>
      </c>
      <c r="E785" s="167" t="s">
        <v>689</v>
      </c>
      <c r="F785" s="168" t="s">
        <v>690</v>
      </c>
      <c r="G785" s="169" t="s">
        <v>163</v>
      </c>
      <c r="H785" s="170">
        <v>20</v>
      </c>
      <c r="I785" s="171"/>
      <c r="J785" s="172">
        <f>ROUND(I785*H785,2)</f>
        <v>0</v>
      </c>
      <c r="K785" s="168" t="s">
        <v>151</v>
      </c>
      <c r="L785" s="40"/>
      <c r="M785" s="173" t="s">
        <v>3</v>
      </c>
      <c r="N785" s="174" t="s">
        <v>43</v>
      </c>
      <c r="O785" s="73"/>
      <c r="P785" s="175">
        <f>O785*H785</f>
        <v>0</v>
      </c>
      <c r="Q785" s="175">
        <v>0.0013699999999999999</v>
      </c>
      <c r="R785" s="175">
        <f>Q785*H785</f>
        <v>0.027399999999999997</v>
      </c>
      <c r="S785" s="175">
        <v>0</v>
      </c>
      <c r="T785" s="176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177" t="s">
        <v>278</v>
      </c>
      <c r="AT785" s="177" t="s">
        <v>147</v>
      </c>
      <c r="AU785" s="177" t="s">
        <v>153</v>
      </c>
      <c r="AY785" s="20" t="s">
        <v>144</v>
      </c>
      <c r="BE785" s="178">
        <f>IF(N785="základní",J785,0)</f>
        <v>0</v>
      </c>
      <c r="BF785" s="178">
        <f>IF(N785="snížená",J785,0)</f>
        <v>0</v>
      </c>
      <c r="BG785" s="178">
        <f>IF(N785="zákl. přenesená",J785,0)</f>
        <v>0</v>
      </c>
      <c r="BH785" s="178">
        <f>IF(N785="sníž. přenesená",J785,0)</f>
        <v>0</v>
      </c>
      <c r="BI785" s="178">
        <f>IF(N785="nulová",J785,0)</f>
        <v>0</v>
      </c>
      <c r="BJ785" s="20" t="s">
        <v>153</v>
      </c>
      <c r="BK785" s="178">
        <f>ROUND(I785*H785,2)</f>
        <v>0</v>
      </c>
      <c r="BL785" s="20" t="s">
        <v>278</v>
      </c>
      <c r="BM785" s="177" t="s">
        <v>691</v>
      </c>
    </row>
    <row r="786" s="2" customFormat="1">
      <c r="A786" s="39"/>
      <c r="B786" s="40"/>
      <c r="C786" s="39"/>
      <c r="D786" s="179" t="s">
        <v>155</v>
      </c>
      <c r="E786" s="39"/>
      <c r="F786" s="180" t="s">
        <v>692</v>
      </c>
      <c r="G786" s="39"/>
      <c r="H786" s="39"/>
      <c r="I786" s="181"/>
      <c r="J786" s="39"/>
      <c r="K786" s="39"/>
      <c r="L786" s="40"/>
      <c r="M786" s="182"/>
      <c r="N786" s="183"/>
      <c r="O786" s="73"/>
      <c r="P786" s="73"/>
      <c r="Q786" s="73"/>
      <c r="R786" s="73"/>
      <c r="S786" s="73"/>
      <c r="T786" s="74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20" t="s">
        <v>155</v>
      </c>
      <c r="AU786" s="20" t="s">
        <v>153</v>
      </c>
    </row>
    <row r="787" s="14" customFormat="1">
      <c r="A787" s="14"/>
      <c r="B787" s="192"/>
      <c r="C787" s="14"/>
      <c r="D787" s="185" t="s">
        <v>157</v>
      </c>
      <c r="E787" s="193" t="s">
        <v>3</v>
      </c>
      <c r="F787" s="194" t="s">
        <v>310</v>
      </c>
      <c r="G787" s="14"/>
      <c r="H787" s="195">
        <v>20</v>
      </c>
      <c r="I787" s="196"/>
      <c r="J787" s="14"/>
      <c r="K787" s="14"/>
      <c r="L787" s="192"/>
      <c r="M787" s="197"/>
      <c r="N787" s="198"/>
      <c r="O787" s="198"/>
      <c r="P787" s="198"/>
      <c r="Q787" s="198"/>
      <c r="R787" s="198"/>
      <c r="S787" s="198"/>
      <c r="T787" s="19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93" t="s">
        <v>157</v>
      </c>
      <c r="AU787" s="193" t="s">
        <v>153</v>
      </c>
      <c r="AV787" s="14" t="s">
        <v>153</v>
      </c>
      <c r="AW787" s="14" t="s">
        <v>33</v>
      </c>
      <c r="AX787" s="14" t="s">
        <v>79</v>
      </c>
      <c r="AY787" s="193" t="s">
        <v>144</v>
      </c>
    </row>
    <row r="788" s="2" customFormat="1" ht="33" customHeight="1">
      <c r="A788" s="39"/>
      <c r="B788" s="165"/>
      <c r="C788" s="166" t="s">
        <v>693</v>
      </c>
      <c r="D788" s="166" t="s">
        <v>147</v>
      </c>
      <c r="E788" s="167" t="s">
        <v>694</v>
      </c>
      <c r="F788" s="168" t="s">
        <v>695</v>
      </c>
      <c r="G788" s="169" t="s">
        <v>163</v>
      </c>
      <c r="H788" s="170">
        <v>20</v>
      </c>
      <c r="I788" s="171"/>
      <c r="J788" s="172">
        <f>ROUND(I788*H788,2)</f>
        <v>0</v>
      </c>
      <c r="K788" s="168" t="s">
        <v>151</v>
      </c>
      <c r="L788" s="40"/>
      <c r="M788" s="173" t="s">
        <v>3</v>
      </c>
      <c r="N788" s="174" t="s">
        <v>43</v>
      </c>
      <c r="O788" s="73"/>
      <c r="P788" s="175">
        <f>O788*H788</f>
        <v>0</v>
      </c>
      <c r="Q788" s="175">
        <v>0.0033400000000000001</v>
      </c>
      <c r="R788" s="175">
        <f>Q788*H788</f>
        <v>0.066799999999999998</v>
      </c>
      <c r="S788" s="175">
        <v>0</v>
      </c>
      <c r="T788" s="176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177" t="s">
        <v>278</v>
      </c>
      <c r="AT788" s="177" t="s">
        <v>147</v>
      </c>
      <c r="AU788" s="177" t="s">
        <v>153</v>
      </c>
      <c r="AY788" s="20" t="s">
        <v>144</v>
      </c>
      <c r="BE788" s="178">
        <f>IF(N788="základní",J788,0)</f>
        <v>0</v>
      </c>
      <c r="BF788" s="178">
        <f>IF(N788="snížená",J788,0)</f>
        <v>0</v>
      </c>
      <c r="BG788" s="178">
        <f>IF(N788="zákl. přenesená",J788,0)</f>
        <v>0</v>
      </c>
      <c r="BH788" s="178">
        <f>IF(N788="sníž. přenesená",J788,0)</f>
        <v>0</v>
      </c>
      <c r="BI788" s="178">
        <f>IF(N788="nulová",J788,0)</f>
        <v>0</v>
      </c>
      <c r="BJ788" s="20" t="s">
        <v>153</v>
      </c>
      <c r="BK788" s="178">
        <f>ROUND(I788*H788,2)</f>
        <v>0</v>
      </c>
      <c r="BL788" s="20" t="s">
        <v>278</v>
      </c>
      <c r="BM788" s="177" t="s">
        <v>696</v>
      </c>
    </row>
    <row r="789" s="2" customFormat="1">
      <c r="A789" s="39"/>
      <c r="B789" s="40"/>
      <c r="C789" s="39"/>
      <c r="D789" s="179" t="s">
        <v>155</v>
      </c>
      <c r="E789" s="39"/>
      <c r="F789" s="180" t="s">
        <v>697</v>
      </c>
      <c r="G789" s="39"/>
      <c r="H789" s="39"/>
      <c r="I789" s="181"/>
      <c r="J789" s="39"/>
      <c r="K789" s="39"/>
      <c r="L789" s="40"/>
      <c r="M789" s="182"/>
      <c r="N789" s="183"/>
      <c r="O789" s="73"/>
      <c r="P789" s="73"/>
      <c r="Q789" s="73"/>
      <c r="R789" s="73"/>
      <c r="S789" s="73"/>
      <c r="T789" s="74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20" t="s">
        <v>155</v>
      </c>
      <c r="AU789" s="20" t="s">
        <v>153</v>
      </c>
    </row>
    <row r="790" s="2" customFormat="1" ht="37.8" customHeight="1">
      <c r="A790" s="39"/>
      <c r="B790" s="165"/>
      <c r="C790" s="166" t="s">
        <v>698</v>
      </c>
      <c r="D790" s="166" t="s">
        <v>147</v>
      </c>
      <c r="E790" s="167" t="s">
        <v>699</v>
      </c>
      <c r="F790" s="168" t="s">
        <v>700</v>
      </c>
      <c r="G790" s="169" t="s">
        <v>163</v>
      </c>
      <c r="H790" s="170">
        <v>9</v>
      </c>
      <c r="I790" s="171"/>
      <c r="J790" s="172">
        <f>ROUND(I790*H790,2)</f>
        <v>0</v>
      </c>
      <c r="K790" s="168" t="s">
        <v>151</v>
      </c>
      <c r="L790" s="40"/>
      <c r="M790" s="173" t="s">
        <v>3</v>
      </c>
      <c r="N790" s="174" t="s">
        <v>43</v>
      </c>
      <c r="O790" s="73"/>
      <c r="P790" s="175">
        <f>O790*H790</f>
        <v>0</v>
      </c>
      <c r="Q790" s="175">
        <v>0</v>
      </c>
      <c r="R790" s="175">
        <f>Q790*H790</f>
        <v>0</v>
      </c>
      <c r="S790" s="175">
        <v>0</v>
      </c>
      <c r="T790" s="17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177" t="s">
        <v>278</v>
      </c>
      <c r="AT790" s="177" t="s">
        <v>147</v>
      </c>
      <c r="AU790" s="177" t="s">
        <v>153</v>
      </c>
      <c r="AY790" s="20" t="s">
        <v>144</v>
      </c>
      <c r="BE790" s="178">
        <f>IF(N790="základní",J790,0)</f>
        <v>0</v>
      </c>
      <c r="BF790" s="178">
        <f>IF(N790="snížená",J790,0)</f>
        <v>0</v>
      </c>
      <c r="BG790" s="178">
        <f>IF(N790="zákl. přenesená",J790,0)</f>
        <v>0</v>
      </c>
      <c r="BH790" s="178">
        <f>IF(N790="sníž. přenesená",J790,0)</f>
        <v>0</v>
      </c>
      <c r="BI790" s="178">
        <f>IF(N790="nulová",J790,0)</f>
        <v>0</v>
      </c>
      <c r="BJ790" s="20" t="s">
        <v>153</v>
      </c>
      <c r="BK790" s="178">
        <f>ROUND(I790*H790,2)</f>
        <v>0</v>
      </c>
      <c r="BL790" s="20" t="s">
        <v>278</v>
      </c>
      <c r="BM790" s="177" t="s">
        <v>701</v>
      </c>
    </row>
    <row r="791" s="2" customFormat="1">
      <c r="A791" s="39"/>
      <c r="B791" s="40"/>
      <c r="C791" s="39"/>
      <c r="D791" s="179" t="s">
        <v>155</v>
      </c>
      <c r="E791" s="39"/>
      <c r="F791" s="180" t="s">
        <v>702</v>
      </c>
      <c r="G791" s="39"/>
      <c r="H791" s="39"/>
      <c r="I791" s="181"/>
      <c r="J791" s="39"/>
      <c r="K791" s="39"/>
      <c r="L791" s="40"/>
      <c r="M791" s="182"/>
      <c r="N791" s="183"/>
      <c r="O791" s="73"/>
      <c r="P791" s="73"/>
      <c r="Q791" s="73"/>
      <c r="R791" s="73"/>
      <c r="S791" s="73"/>
      <c r="T791" s="74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20" t="s">
        <v>155</v>
      </c>
      <c r="AU791" s="20" t="s">
        <v>153</v>
      </c>
    </row>
    <row r="792" s="13" customFormat="1">
      <c r="A792" s="13"/>
      <c r="B792" s="184"/>
      <c r="C792" s="13"/>
      <c r="D792" s="185" t="s">
        <v>157</v>
      </c>
      <c r="E792" s="186" t="s">
        <v>3</v>
      </c>
      <c r="F792" s="187" t="s">
        <v>703</v>
      </c>
      <c r="G792" s="13"/>
      <c r="H792" s="186" t="s">
        <v>3</v>
      </c>
      <c r="I792" s="188"/>
      <c r="J792" s="13"/>
      <c r="K792" s="13"/>
      <c r="L792" s="184"/>
      <c r="M792" s="189"/>
      <c r="N792" s="190"/>
      <c r="O792" s="190"/>
      <c r="P792" s="190"/>
      <c r="Q792" s="190"/>
      <c r="R792" s="190"/>
      <c r="S792" s="190"/>
      <c r="T792" s="19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86" t="s">
        <v>157</v>
      </c>
      <c r="AU792" s="186" t="s">
        <v>153</v>
      </c>
      <c r="AV792" s="13" t="s">
        <v>79</v>
      </c>
      <c r="AW792" s="13" t="s">
        <v>33</v>
      </c>
      <c r="AX792" s="13" t="s">
        <v>71</v>
      </c>
      <c r="AY792" s="186" t="s">
        <v>144</v>
      </c>
    </row>
    <row r="793" s="14" customFormat="1">
      <c r="A793" s="14"/>
      <c r="B793" s="192"/>
      <c r="C793" s="14"/>
      <c r="D793" s="185" t="s">
        <v>157</v>
      </c>
      <c r="E793" s="193" t="s">
        <v>3</v>
      </c>
      <c r="F793" s="194" t="s">
        <v>224</v>
      </c>
      <c r="G793" s="14"/>
      <c r="H793" s="195">
        <v>9</v>
      </c>
      <c r="I793" s="196"/>
      <c r="J793" s="14"/>
      <c r="K793" s="14"/>
      <c r="L793" s="192"/>
      <c r="M793" s="197"/>
      <c r="N793" s="198"/>
      <c r="O793" s="198"/>
      <c r="P793" s="198"/>
      <c r="Q793" s="198"/>
      <c r="R793" s="198"/>
      <c r="S793" s="198"/>
      <c r="T793" s="19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3" t="s">
        <v>157</v>
      </c>
      <c r="AU793" s="193" t="s">
        <v>153</v>
      </c>
      <c r="AV793" s="14" t="s">
        <v>153</v>
      </c>
      <c r="AW793" s="14" t="s">
        <v>33</v>
      </c>
      <c r="AX793" s="14" t="s">
        <v>79</v>
      </c>
      <c r="AY793" s="193" t="s">
        <v>144</v>
      </c>
    </row>
    <row r="794" s="2" customFormat="1" ht="21.75" customHeight="1">
      <c r="A794" s="39"/>
      <c r="B794" s="165"/>
      <c r="C794" s="209" t="s">
        <v>704</v>
      </c>
      <c r="D794" s="209" t="s">
        <v>230</v>
      </c>
      <c r="E794" s="210" t="s">
        <v>705</v>
      </c>
      <c r="F794" s="211" t="s">
        <v>706</v>
      </c>
      <c r="G794" s="212" t="s">
        <v>163</v>
      </c>
      <c r="H794" s="213">
        <v>9.9000000000000004</v>
      </c>
      <c r="I794" s="214"/>
      <c r="J794" s="215">
        <f>ROUND(I794*H794,2)</f>
        <v>0</v>
      </c>
      <c r="K794" s="211" t="s">
        <v>151</v>
      </c>
      <c r="L794" s="216"/>
      <c r="M794" s="217" t="s">
        <v>3</v>
      </c>
      <c r="N794" s="218" t="s">
        <v>43</v>
      </c>
      <c r="O794" s="73"/>
      <c r="P794" s="175">
        <f>O794*H794</f>
        <v>0</v>
      </c>
      <c r="Q794" s="175">
        <v>0.0035999999999999999</v>
      </c>
      <c r="R794" s="175">
        <f>Q794*H794</f>
        <v>0.035639999999999998</v>
      </c>
      <c r="S794" s="175">
        <v>0</v>
      </c>
      <c r="T794" s="176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177" t="s">
        <v>373</v>
      </c>
      <c r="AT794" s="177" t="s">
        <v>230</v>
      </c>
      <c r="AU794" s="177" t="s">
        <v>153</v>
      </c>
      <c r="AY794" s="20" t="s">
        <v>144</v>
      </c>
      <c r="BE794" s="178">
        <f>IF(N794="základní",J794,0)</f>
        <v>0</v>
      </c>
      <c r="BF794" s="178">
        <f>IF(N794="snížená",J794,0)</f>
        <v>0</v>
      </c>
      <c r="BG794" s="178">
        <f>IF(N794="zákl. přenesená",J794,0)</f>
        <v>0</v>
      </c>
      <c r="BH794" s="178">
        <f>IF(N794="sníž. přenesená",J794,0)</f>
        <v>0</v>
      </c>
      <c r="BI794" s="178">
        <f>IF(N794="nulová",J794,0)</f>
        <v>0</v>
      </c>
      <c r="BJ794" s="20" t="s">
        <v>153</v>
      </c>
      <c r="BK794" s="178">
        <f>ROUND(I794*H794,2)</f>
        <v>0</v>
      </c>
      <c r="BL794" s="20" t="s">
        <v>278</v>
      </c>
      <c r="BM794" s="177" t="s">
        <v>707</v>
      </c>
    </row>
    <row r="795" s="13" customFormat="1">
      <c r="A795" s="13"/>
      <c r="B795" s="184"/>
      <c r="C795" s="13"/>
      <c r="D795" s="185" t="s">
        <v>157</v>
      </c>
      <c r="E795" s="186" t="s">
        <v>3</v>
      </c>
      <c r="F795" s="187" t="s">
        <v>703</v>
      </c>
      <c r="G795" s="13"/>
      <c r="H795" s="186" t="s">
        <v>3</v>
      </c>
      <c r="I795" s="188"/>
      <c r="J795" s="13"/>
      <c r="K795" s="13"/>
      <c r="L795" s="184"/>
      <c r="M795" s="189"/>
      <c r="N795" s="190"/>
      <c r="O795" s="190"/>
      <c r="P795" s="190"/>
      <c r="Q795" s="190"/>
      <c r="R795" s="190"/>
      <c r="S795" s="190"/>
      <c r="T795" s="19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86" t="s">
        <v>157</v>
      </c>
      <c r="AU795" s="186" t="s">
        <v>153</v>
      </c>
      <c r="AV795" s="13" t="s">
        <v>79</v>
      </c>
      <c r="AW795" s="13" t="s">
        <v>33</v>
      </c>
      <c r="AX795" s="13" t="s">
        <v>71</v>
      </c>
      <c r="AY795" s="186" t="s">
        <v>144</v>
      </c>
    </row>
    <row r="796" s="14" customFormat="1">
      <c r="A796" s="14"/>
      <c r="B796" s="192"/>
      <c r="C796" s="14"/>
      <c r="D796" s="185" t="s">
        <v>157</v>
      </c>
      <c r="E796" s="193" t="s">
        <v>3</v>
      </c>
      <c r="F796" s="194" t="s">
        <v>224</v>
      </c>
      <c r="G796" s="14"/>
      <c r="H796" s="195">
        <v>9</v>
      </c>
      <c r="I796" s="196"/>
      <c r="J796" s="14"/>
      <c r="K796" s="14"/>
      <c r="L796" s="192"/>
      <c r="M796" s="197"/>
      <c r="N796" s="198"/>
      <c r="O796" s="198"/>
      <c r="P796" s="198"/>
      <c r="Q796" s="198"/>
      <c r="R796" s="198"/>
      <c r="S796" s="198"/>
      <c r="T796" s="19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193" t="s">
        <v>157</v>
      </c>
      <c r="AU796" s="193" t="s">
        <v>153</v>
      </c>
      <c r="AV796" s="14" t="s">
        <v>153</v>
      </c>
      <c r="AW796" s="14" t="s">
        <v>33</v>
      </c>
      <c r="AX796" s="14" t="s">
        <v>79</v>
      </c>
      <c r="AY796" s="193" t="s">
        <v>144</v>
      </c>
    </row>
    <row r="797" s="14" customFormat="1">
      <c r="A797" s="14"/>
      <c r="B797" s="192"/>
      <c r="C797" s="14"/>
      <c r="D797" s="185" t="s">
        <v>157</v>
      </c>
      <c r="E797" s="14"/>
      <c r="F797" s="194" t="s">
        <v>708</v>
      </c>
      <c r="G797" s="14"/>
      <c r="H797" s="195">
        <v>9.9000000000000004</v>
      </c>
      <c r="I797" s="196"/>
      <c r="J797" s="14"/>
      <c r="K797" s="14"/>
      <c r="L797" s="192"/>
      <c r="M797" s="197"/>
      <c r="N797" s="198"/>
      <c r="O797" s="198"/>
      <c r="P797" s="198"/>
      <c r="Q797" s="198"/>
      <c r="R797" s="198"/>
      <c r="S797" s="198"/>
      <c r="T797" s="19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93" t="s">
        <v>157</v>
      </c>
      <c r="AU797" s="193" t="s">
        <v>153</v>
      </c>
      <c r="AV797" s="14" t="s">
        <v>153</v>
      </c>
      <c r="AW797" s="14" t="s">
        <v>4</v>
      </c>
      <c r="AX797" s="14" t="s">
        <v>79</v>
      </c>
      <c r="AY797" s="193" t="s">
        <v>144</v>
      </c>
    </row>
    <row r="798" s="2" customFormat="1" ht="37.8" customHeight="1">
      <c r="A798" s="39"/>
      <c r="B798" s="165"/>
      <c r="C798" s="166" t="s">
        <v>709</v>
      </c>
      <c r="D798" s="166" t="s">
        <v>147</v>
      </c>
      <c r="E798" s="167" t="s">
        <v>699</v>
      </c>
      <c r="F798" s="168" t="s">
        <v>700</v>
      </c>
      <c r="G798" s="169" t="s">
        <v>163</v>
      </c>
      <c r="H798" s="170">
        <v>8.75</v>
      </c>
      <c r="I798" s="171"/>
      <c r="J798" s="172">
        <f>ROUND(I798*H798,2)</f>
        <v>0</v>
      </c>
      <c r="K798" s="168" t="s">
        <v>151</v>
      </c>
      <c r="L798" s="40"/>
      <c r="M798" s="173" t="s">
        <v>3</v>
      </c>
      <c r="N798" s="174" t="s">
        <v>43</v>
      </c>
      <c r="O798" s="73"/>
      <c r="P798" s="175">
        <f>O798*H798</f>
        <v>0</v>
      </c>
      <c r="Q798" s="175">
        <v>0</v>
      </c>
      <c r="R798" s="175">
        <f>Q798*H798</f>
        <v>0</v>
      </c>
      <c r="S798" s="175">
        <v>0</v>
      </c>
      <c r="T798" s="17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177" t="s">
        <v>278</v>
      </c>
      <c r="AT798" s="177" t="s">
        <v>147</v>
      </c>
      <c r="AU798" s="177" t="s">
        <v>153</v>
      </c>
      <c r="AY798" s="20" t="s">
        <v>144</v>
      </c>
      <c r="BE798" s="178">
        <f>IF(N798="základní",J798,0)</f>
        <v>0</v>
      </c>
      <c r="BF798" s="178">
        <f>IF(N798="snížená",J798,0)</f>
        <v>0</v>
      </c>
      <c r="BG798" s="178">
        <f>IF(N798="zákl. přenesená",J798,0)</f>
        <v>0</v>
      </c>
      <c r="BH798" s="178">
        <f>IF(N798="sníž. přenesená",J798,0)</f>
        <v>0</v>
      </c>
      <c r="BI798" s="178">
        <f>IF(N798="nulová",J798,0)</f>
        <v>0</v>
      </c>
      <c r="BJ798" s="20" t="s">
        <v>153</v>
      </c>
      <c r="BK798" s="178">
        <f>ROUND(I798*H798,2)</f>
        <v>0</v>
      </c>
      <c r="BL798" s="20" t="s">
        <v>278</v>
      </c>
      <c r="BM798" s="177" t="s">
        <v>710</v>
      </c>
    </row>
    <row r="799" s="2" customFormat="1">
      <c r="A799" s="39"/>
      <c r="B799" s="40"/>
      <c r="C799" s="39"/>
      <c r="D799" s="179" t="s">
        <v>155</v>
      </c>
      <c r="E799" s="39"/>
      <c r="F799" s="180" t="s">
        <v>702</v>
      </c>
      <c r="G799" s="39"/>
      <c r="H799" s="39"/>
      <c r="I799" s="181"/>
      <c r="J799" s="39"/>
      <c r="K799" s="39"/>
      <c r="L799" s="40"/>
      <c r="M799" s="182"/>
      <c r="N799" s="183"/>
      <c r="O799" s="73"/>
      <c r="P799" s="73"/>
      <c r="Q799" s="73"/>
      <c r="R799" s="73"/>
      <c r="S799" s="73"/>
      <c r="T799" s="74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20" t="s">
        <v>155</v>
      </c>
      <c r="AU799" s="20" t="s">
        <v>153</v>
      </c>
    </row>
    <row r="800" s="13" customFormat="1">
      <c r="A800" s="13"/>
      <c r="B800" s="184"/>
      <c r="C800" s="13"/>
      <c r="D800" s="185" t="s">
        <v>157</v>
      </c>
      <c r="E800" s="186" t="s">
        <v>3</v>
      </c>
      <c r="F800" s="187" t="s">
        <v>711</v>
      </c>
      <c r="G800" s="13"/>
      <c r="H800" s="186" t="s">
        <v>3</v>
      </c>
      <c r="I800" s="188"/>
      <c r="J800" s="13"/>
      <c r="K800" s="13"/>
      <c r="L800" s="184"/>
      <c r="M800" s="189"/>
      <c r="N800" s="190"/>
      <c r="O800" s="190"/>
      <c r="P800" s="190"/>
      <c r="Q800" s="190"/>
      <c r="R800" s="190"/>
      <c r="S800" s="190"/>
      <c r="T800" s="19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86" t="s">
        <v>157</v>
      </c>
      <c r="AU800" s="186" t="s">
        <v>153</v>
      </c>
      <c r="AV800" s="13" t="s">
        <v>79</v>
      </c>
      <c r="AW800" s="13" t="s">
        <v>33</v>
      </c>
      <c r="AX800" s="13" t="s">
        <v>71</v>
      </c>
      <c r="AY800" s="186" t="s">
        <v>144</v>
      </c>
    </row>
    <row r="801" s="14" customFormat="1">
      <c r="A801" s="14"/>
      <c r="B801" s="192"/>
      <c r="C801" s="14"/>
      <c r="D801" s="185" t="s">
        <v>157</v>
      </c>
      <c r="E801" s="193" t="s">
        <v>3</v>
      </c>
      <c r="F801" s="194" t="s">
        <v>666</v>
      </c>
      <c r="G801" s="14"/>
      <c r="H801" s="195">
        <v>8.75</v>
      </c>
      <c r="I801" s="196"/>
      <c r="J801" s="14"/>
      <c r="K801" s="14"/>
      <c r="L801" s="192"/>
      <c r="M801" s="197"/>
      <c r="N801" s="198"/>
      <c r="O801" s="198"/>
      <c r="P801" s="198"/>
      <c r="Q801" s="198"/>
      <c r="R801" s="198"/>
      <c r="S801" s="198"/>
      <c r="T801" s="19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193" t="s">
        <v>157</v>
      </c>
      <c r="AU801" s="193" t="s">
        <v>153</v>
      </c>
      <c r="AV801" s="14" t="s">
        <v>153</v>
      </c>
      <c r="AW801" s="14" t="s">
        <v>33</v>
      </c>
      <c r="AX801" s="14" t="s">
        <v>79</v>
      </c>
      <c r="AY801" s="193" t="s">
        <v>144</v>
      </c>
    </row>
    <row r="802" s="2" customFormat="1" ht="16.5" customHeight="1">
      <c r="A802" s="39"/>
      <c r="B802" s="165"/>
      <c r="C802" s="209" t="s">
        <v>712</v>
      </c>
      <c r="D802" s="209" t="s">
        <v>230</v>
      </c>
      <c r="E802" s="210" t="s">
        <v>713</v>
      </c>
      <c r="F802" s="211" t="s">
        <v>714</v>
      </c>
      <c r="G802" s="212" t="s">
        <v>163</v>
      </c>
      <c r="H802" s="213">
        <v>9.625</v>
      </c>
      <c r="I802" s="214"/>
      <c r="J802" s="215">
        <f>ROUND(I802*H802,2)</f>
        <v>0</v>
      </c>
      <c r="K802" s="211" t="s">
        <v>151</v>
      </c>
      <c r="L802" s="216"/>
      <c r="M802" s="217" t="s">
        <v>3</v>
      </c>
      <c r="N802" s="218" t="s">
        <v>43</v>
      </c>
      <c r="O802" s="73"/>
      <c r="P802" s="175">
        <f>O802*H802</f>
        <v>0</v>
      </c>
      <c r="Q802" s="175">
        <v>0.0023</v>
      </c>
      <c r="R802" s="175">
        <f>Q802*H802</f>
        <v>0.022137500000000001</v>
      </c>
      <c r="S802" s="175">
        <v>0</v>
      </c>
      <c r="T802" s="176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177" t="s">
        <v>373</v>
      </c>
      <c r="AT802" s="177" t="s">
        <v>230</v>
      </c>
      <c r="AU802" s="177" t="s">
        <v>153</v>
      </c>
      <c r="AY802" s="20" t="s">
        <v>144</v>
      </c>
      <c r="BE802" s="178">
        <f>IF(N802="základní",J802,0)</f>
        <v>0</v>
      </c>
      <c r="BF802" s="178">
        <f>IF(N802="snížená",J802,0)</f>
        <v>0</v>
      </c>
      <c r="BG802" s="178">
        <f>IF(N802="zákl. přenesená",J802,0)</f>
        <v>0</v>
      </c>
      <c r="BH802" s="178">
        <f>IF(N802="sníž. přenesená",J802,0)</f>
        <v>0</v>
      </c>
      <c r="BI802" s="178">
        <f>IF(N802="nulová",J802,0)</f>
        <v>0</v>
      </c>
      <c r="BJ802" s="20" t="s">
        <v>153</v>
      </c>
      <c r="BK802" s="178">
        <f>ROUND(I802*H802,2)</f>
        <v>0</v>
      </c>
      <c r="BL802" s="20" t="s">
        <v>278</v>
      </c>
      <c r="BM802" s="177" t="s">
        <v>715</v>
      </c>
    </row>
    <row r="803" s="14" customFormat="1">
      <c r="A803" s="14"/>
      <c r="B803" s="192"/>
      <c r="C803" s="14"/>
      <c r="D803" s="185" t="s">
        <v>157</v>
      </c>
      <c r="E803" s="193" t="s">
        <v>3</v>
      </c>
      <c r="F803" s="194" t="s">
        <v>666</v>
      </c>
      <c r="G803" s="14"/>
      <c r="H803" s="195">
        <v>8.75</v>
      </c>
      <c r="I803" s="196"/>
      <c r="J803" s="14"/>
      <c r="K803" s="14"/>
      <c r="L803" s="192"/>
      <c r="M803" s="197"/>
      <c r="N803" s="198"/>
      <c r="O803" s="198"/>
      <c r="P803" s="198"/>
      <c r="Q803" s="198"/>
      <c r="R803" s="198"/>
      <c r="S803" s="198"/>
      <c r="T803" s="19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193" t="s">
        <v>157</v>
      </c>
      <c r="AU803" s="193" t="s">
        <v>153</v>
      </c>
      <c r="AV803" s="14" t="s">
        <v>153</v>
      </c>
      <c r="AW803" s="14" t="s">
        <v>33</v>
      </c>
      <c r="AX803" s="14" t="s">
        <v>79</v>
      </c>
      <c r="AY803" s="193" t="s">
        <v>144</v>
      </c>
    </row>
    <row r="804" s="14" customFormat="1">
      <c r="A804" s="14"/>
      <c r="B804" s="192"/>
      <c r="C804" s="14"/>
      <c r="D804" s="185" t="s">
        <v>157</v>
      </c>
      <c r="E804" s="14"/>
      <c r="F804" s="194" t="s">
        <v>716</v>
      </c>
      <c r="G804" s="14"/>
      <c r="H804" s="195">
        <v>9.625</v>
      </c>
      <c r="I804" s="196"/>
      <c r="J804" s="14"/>
      <c r="K804" s="14"/>
      <c r="L804" s="192"/>
      <c r="M804" s="197"/>
      <c r="N804" s="198"/>
      <c r="O804" s="198"/>
      <c r="P804" s="198"/>
      <c r="Q804" s="198"/>
      <c r="R804" s="198"/>
      <c r="S804" s="198"/>
      <c r="T804" s="19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193" t="s">
        <v>157</v>
      </c>
      <c r="AU804" s="193" t="s">
        <v>153</v>
      </c>
      <c r="AV804" s="14" t="s">
        <v>153</v>
      </c>
      <c r="AW804" s="14" t="s">
        <v>4</v>
      </c>
      <c r="AX804" s="14" t="s">
        <v>79</v>
      </c>
      <c r="AY804" s="193" t="s">
        <v>144</v>
      </c>
    </row>
    <row r="805" s="2" customFormat="1" ht="16.5" customHeight="1">
      <c r="A805" s="39"/>
      <c r="B805" s="165"/>
      <c r="C805" s="209" t="s">
        <v>717</v>
      </c>
      <c r="D805" s="209" t="s">
        <v>230</v>
      </c>
      <c r="E805" s="210" t="s">
        <v>718</v>
      </c>
      <c r="F805" s="211" t="s">
        <v>719</v>
      </c>
      <c r="G805" s="212" t="s">
        <v>163</v>
      </c>
      <c r="H805" s="213">
        <v>9.625</v>
      </c>
      <c r="I805" s="214"/>
      <c r="J805" s="215">
        <f>ROUND(I805*H805,2)</f>
        <v>0</v>
      </c>
      <c r="K805" s="211" t="s">
        <v>720</v>
      </c>
      <c r="L805" s="216"/>
      <c r="M805" s="217" t="s">
        <v>3</v>
      </c>
      <c r="N805" s="218" t="s">
        <v>43</v>
      </c>
      <c r="O805" s="73"/>
      <c r="P805" s="175">
        <f>O805*H805</f>
        <v>0</v>
      </c>
      <c r="Q805" s="175">
        <v>0.0015</v>
      </c>
      <c r="R805" s="175">
        <f>Q805*H805</f>
        <v>0.014437500000000001</v>
      </c>
      <c r="S805" s="175">
        <v>0</v>
      </c>
      <c r="T805" s="17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177" t="s">
        <v>373</v>
      </c>
      <c r="AT805" s="177" t="s">
        <v>230</v>
      </c>
      <c r="AU805" s="177" t="s">
        <v>153</v>
      </c>
      <c r="AY805" s="20" t="s">
        <v>144</v>
      </c>
      <c r="BE805" s="178">
        <f>IF(N805="základní",J805,0)</f>
        <v>0</v>
      </c>
      <c r="BF805" s="178">
        <f>IF(N805="snížená",J805,0)</f>
        <v>0</v>
      </c>
      <c r="BG805" s="178">
        <f>IF(N805="zákl. přenesená",J805,0)</f>
        <v>0</v>
      </c>
      <c r="BH805" s="178">
        <f>IF(N805="sníž. přenesená",J805,0)</f>
        <v>0</v>
      </c>
      <c r="BI805" s="178">
        <f>IF(N805="nulová",J805,0)</f>
        <v>0</v>
      </c>
      <c r="BJ805" s="20" t="s">
        <v>153</v>
      </c>
      <c r="BK805" s="178">
        <f>ROUND(I805*H805,2)</f>
        <v>0</v>
      </c>
      <c r="BL805" s="20" t="s">
        <v>278</v>
      </c>
      <c r="BM805" s="177" t="s">
        <v>721</v>
      </c>
    </row>
    <row r="806" s="14" customFormat="1">
      <c r="A806" s="14"/>
      <c r="B806" s="192"/>
      <c r="C806" s="14"/>
      <c r="D806" s="185" t="s">
        <v>157</v>
      </c>
      <c r="E806" s="193" t="s">
        <v>3</v>
      </c>
      <c r="F806" s="194" t="s">
        <v>666</v>
      </c>
      <c r="G806" s="14"/>
      <c r="H806" s="195">
        <v>8.75</v>
      </c>
      <c r="I806" s="196"/>
      <c r="J806" s="14"/>
      <c r="K806" s="14"/>
      <c r="L806" s="192"/>
      <c r="M806" s="197"/>
      <c r="N806" s="198"/>
      <c r="O806" s="198"/>
      <c r="P806" s="198"/>
      <c r="Q806" s="198"/>
      <c r="R806" s="198"/>
      <c r="S806" s="198"/>
      <c r="T806" s="19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193" t="s">
        <v>157</v>
      </c>
      <c r="AU806" s="193" t="s">
        <v>153</v>
      </c>
      <c r="AV806" s="14" t="s">
        <v>153</v>
      </c>
      <c r="AW806" s="14" t="s">
        <v>33</v>
      </c>
      <c r="AX806" s="14" t="s">
        <v>79</v>
      </c>
      <c r="AY806" s="193" t="s">
        <v>144</v>
      </c>
    </row>
    <row r="807" s="14" customFormat="1">
      <c r="A807" s="14"/>
      <c r="B807" s="192"/>
      <c r="C807" s="14"/>
      <c r="D807" s="185" t="s">
        <v>157</v>
      </c>
      <c r="E807" s="14"/>
      <c r="F807" s="194" t="s">
        <v>716</v>
      </c>
      <c r="G807" s="14"/>
      <c r="H807" s="195">
        <v>9.625</v>
      </c>
      <c r="I807" s="196"/>
      <c r="J807" s="14"/>
      <c r="K807" s="14"/>
      <c r="L807" s="192"/>
      <c r="M807" s="197"/>
      <c r="N807" s="198"/>
      <c r="O807" s="198"/>
      <c r="P807" s="198"/>
      <c r="Q807" s="198"/>
      <c r="R807" s="198"/>
      <c r="S807" s="198"/>
      <c r="T807" s="19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193" t="s">
        <v>157</v>
      </c>
      <c r="AU807" s="193" t="s">
        <v>153</v>
      </c>
      <c r="AV807" s="14" t="s">
        <v>153</v>
      </c>
      <c r="AW807" s="14" t="s">
        <v>4</v>
      </c>
      <c r="AX807" s="14" t="s">
        <v>79</v>
      </c>
      <c r="AY807" s="193" t="s">
        <v>144</v>
      </c>
    </row>
    <row r="808" s="2" customFormat="1" ht="49.05" customHeight="1">
      <c r="A808" s="39"/>
      <c r="B808" s="165"/>
      <c r="C808" s="166" t="s">
        <v>722</v>
      </c>
      <c r="D808" s="166" t="s">
        <v>147</v>
      </c>
      <c r="E808" s="167" t="s">
        <v>723</v>
      </c>
      <c r="F808" s="168" t="s">
        <v>724</v>
      </c>
      <c r="G808" s="169" t="s">
        <v>725</v>
      </c>
      <c r="H808" s="219"/>
      <c r="I808" s="171"/>
      <c r="J808" s="172">
        <f>ROUND(I808*H808,2)</f>
        <v>0</v>
      </c>
      <c r="K808" s="168" t="s">
        <v>151</v>
      </c>
      <c r="L808" s="40"/>
      <c r="M808" s="173" t="s">
        <v>3</v>
      </c>
      <c r="N808" s="174" t="s">
        <v>43</v>
      </c>
      <c r="O808" s="73"/>
      <c r="P808" s="175">
        <f>O808*H808</f>
        <v>0</v>
      </c>
      <c r="Q808" s="175">
        <v>0</v>
      </c>
      <c r="R808" s="175">
        <f>Q808*H808</f>
        <v>0</v>
      </c>
      <c r="S808" s="175">
        <v>0</v>
      </c>
      <c r="T808" s="176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177" t="s">
        <v>278</v>
      </c>
      <c r="AT808" s="177" t="s">
        <v>147</v>
      </c>
      <c r="AU808" s="177" t="s">
        <v>153</v>
      </c>
      <c r="AY808" s="20" t="s">
        <v>144</v>
      </c>
      <c r="BE808" s="178">
        <f>IF(N808="základní",J808,0)</f>
        <v>0</v>
      </c>
      <c r="BF808" s="178">
        <f>IF(N808="snížená",J808,0)</f>
        <v>0</v>
      </c>
      <c r="BG808" s="178">
        <f>IF(N808="zákl. přenesená",J808,0)</f>
        <v>0</v>
      </c>
      <c r="BH808" s="178">
        <f>IF(N808="sníž. přenesená",J808,0)</f>
        <v>0</v>
      </c>
      <c r="BI808" s="178">
        <f>IF(N808="nulová",J808,0)</f>
        <v>0</v>
      </c>
      <c r="BJ808" s="20" t="s">
        <v>153</v>
      </c>
      <c r="BK808" s="178">
        <f>ROUND(I808*H808,2)</f>
        <v>0</v>
      </c>
      <c r="BL808" s="20" t="s">
        <v>278</v>
      </c>
      <c r="BM808" s="177" t="s">
        <v>726</v>
      </c>
    </row>
    <row r="809" s="2" customFormat="1">
      <c r="A809" s="39"/>
      <c r="B809" s="40"/>
      <c r="C809" s="39"/>
      <c r="D809" s="179" t="s">
        <v>155</v>
      </c>
      <c r="E809" s="39"/>
      <c r="F809" s="180" t="s">
        <v>727</v>
      </c>
      <c r="G809" s="39"/>
      <c r="H809" s="39"/>
      <c r="I809" s="181"/>
      <c r="J809" s="39"/>
      <c r="K809" s="39"/>
      <c r="L809" s="40"/>
      <c r="M809" s="182"/>
      <c r="N809" s="183"/>
      <c r="O809" s="73"/>
      <c r="P809" s="73"/>
      <c r="Q809" s="73"/>
      <c r="R809" s="73"/>
      <c r="S809" s="73"/>
      <c r="T809" s="74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20" t="s">
        <v>155</v>
      </c>
      <c r="AU809" s="20" t="s">
        <v>153</v>
      </c>
    </row>
    <row r="810" s="12" customFormat="1" ht="22.8" customHeight="1">
      <c r="A810" s="12"/>
      <c r="B810" s="152"/>
      <c r="C810" s="12"/>
      <c r="D810" s="153" t="s">
        <v>70</v>
      </c>
      <c r="E810" s="163" t="s">
        <v>728</v>
      </c>
      <c r="F810" s="163" t="s">
        <v>729</v>
      </c>
      <c r="G810" s="12"/>
      <c r="H810" s="12"/>
      <c r="I810" s="155"/>
      <c r="J810" s="164">
        <f>BK810</f>
        <v>0</v>
      </c>
      <c r="K810" s="12"/>
      <c r="L810" s="152"/>
      <c r="M810" s="157"/>
      <c r="N810" s="158"/>
      <c r="O810" s="158"/>
      <c r="P810" s="159">
        <f>SUM(P811:P825)</f>
        <v>0</v>
      </c>
      <c r="Q810" s="158"/>
      <c r="R810" s="159">
        <f>SUM(R811:R825)</f>
        <v>0.13040134</v>
      </c>
      <c r="S810" s="158"/>
      <c r="T810" s="160">
        <f>SUM(T811:T825)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153" t="s">
        <v>153</v>
      </c>
      <c r="AT810" s="161" t="s">
        <v>70</v>
      </c>
      <c r="AU810" s="161" t="s">
        <v>79</v>
      </c>
      <c r="AY810" s="153" t="s">
        <v>144</v>
      </c>
      <c r="BK810" s="162">
        <f>SUM(BK811:BK825)</f>
        <v>0</v>
      </c>
    </row>
    <row r="811" s="2" customFormat="1" ht="37.8" customHeight="1">
      <c r="A811" s="39"/>
      <c r="B811" s="165"/>
      <c r="C811" s="166" t="s">
        <v>730</v>
      </c>
      <c r="D811" s="166" t="s">
        <v>147</v>
      </c>
      <c r="E811" s="167" t="s">
        <v>731</v>
      </c>
      <c r="F811" s="168" t="s">
        <v>732</v>
      </c>
      <c r="G811" s="169" t="s">
        <v>163</v>
      </c>
      <c r="H811" s="170">
        <v>8.75</v>
      </c>
      <c r="I811" s="171"/>
      <c r="J811" s="172">
        <f>ROUND(I811*H811,2)</f>
        <v>0</v>
      </c>
      <c r="K811" s="168" t="s">
        <v>151</v>
      </c>
      <c r="L811" s="40"/>
      <c r="M811" s="173" t="s">
        <v>3</v>
      </c>
      <c r="N811" s="174" t="s">
        <v>43</v>
      </c>
      <c r="O811" s="73"/>
      <c r="P811" s="175">
        <f>O811*H811</f>
        <v>0</v>
      </c>
      <c r="Q811" s="175">
        <v>0</v>
      </c>
      <c r="R811" s="175">
        <f>Q811*H811</f>
        <v>0</v>
      </c>
      <c r="S811" s="175">
        <v>0</v>
      </c>
      <c r="T811" s="176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77" t="s">
        <v>278</v>
      </c>
      <c r="AT811" s="177" t="s">
        <v>147</v>
      </c>
      <c r="AU811" s="177" t="s">
        <v>153</v>
      </c>
      <c r="AY811" s="20" t="s">
        <v>144</v>
      </c>
      <c r="BE811" s="178">
        <f>IF(N811="základní",J811,0)</f>
        <v>0</v>
      </c>
      <c r="BF811" s="178">
        <f>IF(N811="snížená",J811,0)</f>
        <v>0</v>
      </c>
      <c r="BG811" s="178">
        <f>IF(N811="zákl. přenesená",J811,0)</f>
        <v>0</v>
      </c>
      <c r="BH811" s="178">
        <f>IF(N811="sníž. přenesená",J811,0)</f>
        <v>0</v>
      </c>
      <c r="BI811" s="178">
        <f>IF(N811="nulová",J811,0)</f>
        <v>0</v>
      </c>
      <c r="BJ811" s="20" t="s">
        <v>153</v>
      </c>
      <c r="BK811" s="178">
        <f>ROUND(I811*H811,2)</f>
        <v>0</v>
      </c>
      <c r="BL811" s="20" t="s">
        <v>278</v>
      </c>
      <c r="BM811" s="177" t="s">
        <v>733</v>
      </c>
    </row>
    <row r="812" s="2" customFormat="1">
      <c r="A812" s="39"/>
      <c r="B812" s="40"/>
      <c r="C812" s="39"/>
      <c r="D812" s="179" t="s">
        <v>155</v>
      </c>
      <c r="E812" s="39"/>
      <c r="F812" s="180" t="s">
        <v>734</v>
      </c>
      <c r="G812" s="39"/>
      <c r="H812" s="39"/>
      <c r="I812" s="181"/>
      <c r="J812" s="39"/>
      <c r="K812" s="39"/>
      <c r="L812" s="40"/>
      <c r="M812" s="182"/>
      <c r="N812" s="183"/>
      <c r="O812" s="73"/>
      <c r="P812" s="73"/>
      <c r="Q812" s="73"/>
      <c r="R812" s="73"/>
      <c r="S812" s="73"/>
      <c r="T812" s="74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20" t="s">
        <v>155</v>
      </c>
      <c r="AU812" s="20" t="s">
        <v>153</v>
      </c>
    </row>
    <row r="813" s="13" customFormat="1">
      <c r="A813" s="13"/>
      <c r="B813" s="184"/>
      <c r="C813" s="13"/>
      <c r="D813" s="185" t="s">
        <v>157</v>
      </c>
      <c r="E813" s="186" t="s">
        <v>3</v>
      </c>
      <c r="F813" s="187" t="s">
        <v>665</v>
      </c>
      <c r="G813" s="13"/>
      <c r="H813" s="186" t="s">
        <v>3</v>
      </c>
      <c r="I813" s="188"/>
      <c r="J813" s="13"/>
      <c r="K813" s="13"/>
      <c r="L813" s="184"/>
      <c r="M813" s="189"/>
      <c r="N813" s="190"/>
      <c r="O813" s="190"/>
      <c r="P813" s="190"/>
      <c r="Q813" s="190"/>
      <c r="R813" s="190"/>
      <c r="S813" s="190"/>
      <c r="T813" s="19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86" t="s">
        <v>157</v>
      </c>
      <c r="AU813" s="186" t="s">
        <v>153</v>
      </c>
      <c r="AV813" s="13" t="s">
        <v>79</v>
      </c>
      <c r="AW813" s="13" t="s">
        <v>33</v>
      </c>
      <c r="AX813" s="13" t="s">
        <v>71</v>
      </c>
      <c r="AY813" s="186" t="s">
        <v>144</v>
      </c>
    </row>
    <row r="814" s="14" customFormat="1">
      <c r="A814" s="14"/>
      <c r="B814" s="192"/>
      <c r="C814" s="14"/>
      <c r="D814" s="185" t="s">
        <v>157</v>
      </c>
      <c r="E814" s="193" t="s">
        <v>3</v>
      </c>
      <c r="F814" s="194" t="s">
        <v>666</v>
      </c>
      <c r="G814" s="14"/>
      <c r="H814" s="195">
        <v>8.75</v>
      </c>
      <c r="I814" s="196"/>
      <c r="J814" s="14"/>
      <c r="K814" s="14"/>
      <c r="L814" s="192"/>
      <c r="M814" s="197"/>
      <c r="N814" s="198"/>
      <c r="O814" s="198"/>
      <c r="P814" s="198"/>
      <c r="Q814" s="198"/>
      <c r="R814" s="198"/>
      <c r="S814" s="198"/>
      <c r="T814" s="19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93" t="s">
        <v>157</v>
      </c>
      <c r="AU814" s="193" t="s">
        <v>153</v>
      </c>
      <c r="AV814" s="14" t="s">
        <v>153</v>
      </c>
      <c r="AW814" s="14" t="s">
        <v>33</v>
      </c>
      <c r="AX814" s="14" t="s">
        <v>79</v>
      </c>
      <c r="AY814" s="193" t="s">
        <v>144</v>
      </c>
    </row>
    <row r="815" s="2" customFormat="1" ht="24.15" customHeight="1">
      <c r="A815" s="39"/>
      <c r="B815" s="165"/>
      <c r="C815" s="209" t="s">
        <v>735</v>
      </c>
      <c r="D815" s="209" t="s">
        <v>230</v>
      </c>
      <c r="E815" s="210" t="s">
        <v>736</v>
      </c>
      <c r="F815" s="211" t="s">
        <v>737</v>
      </c>
      <c r="G815" s="212" t="s">
        <v>163</v>
      </c>
      <c r="H815" s="213">
        <v>9.8309999999999995</v>
      </c>
      <c r="I815" s="214"/>
      <c r="J815" s="215">
        <f>ROUND(I815*H815,2)</f>
        <v>0</v>
      </c>
      <c r="K815" s="211" t="s">
        <v>151</v>
      </c>
      <c r="L815" s="216"/>
      <c r="M815" s="217" t="s">
        <v>3</v>
      </c>
      <c r="N815" s="218" t="s">
        <v>43</v>
      </c>
      <c r="O815" s="73"/>
      <c r="P815" s="175">
        <f>O815*H815</f>
        <v>0</v>
      </c>
      <c r="Q815" s="175">
        <v>0.00013999999999999999</v>
      </c>
      <c r="R815" s="175">
        <f>Q815*H815</f>
        <v>0.0013763399999999998</v>
      </c>
      <c r="S815" s="175">
        <v>0</v>
      </c>
      <c r="T815" s="176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177" t="s">
        <v>373</v>
      </c>
      <c r="AT815" s="177" t="s">
        <v>230</v>
      </c>
      <c r="AU815" s="177" t="s">
        <v>153</v>
      </c>
      <c r="AY815" s="20" t="s">
        <v>144</v>
      </c>
      <c r="BE815" s="178">
        <f>IF(N815="základní",J815,0)</f>
        <v>0</v>
      </c>
      <c r="BF815" s="178">
        <f>IF(N815="snížená",J815,0)</f>
        <v>0</v>
      </c>
      <c r="BG815" s="178">
        <f>IF(N815="zákl. přenesená",J815,0)</f>
        <v>0</v>
      </c>
      <c r="BH815" s="178">
        <f>IF(N815="sníž. přenesená",J815,0)</f>
        <v>0</v>
      </c>
      <c r="BI815" s="178">
        <f>IF(N815="nulová",J815,0)</f>
        <v>0</v>
      </c>
      <c r="BJ815" s="20" t="s">
        <v>153</v>
      </c>
      <c r="BK815" s="178">
        <f>ROUND(I815*H815,2)</f>
        <v>0</v>
      </c>
      <c r="BL815" s="20" t="s">
        <v>278</v>
      </c>
      <c r="BM815" s="177" t="s">
        <v>738</v>
      </c>
    </row>
    <row r="816" s="14" customFormat="1">
      <c r="A816" s="14"/>
      <c r="B816" s="192"/>
      <c r="C816" s="14"/>
      <c r="D816" s="185" t="s">
        <v>157</v>
      </c>
      <c r="E816" s="14"/>
      <c r="F816" s="194" t="s">
        <v>739</v>
      </c>
      <c r="G816" s="14"/>
      <c r="H816" s="195">
        <v>9.8309999999999995</v>
      </c>
      <c r="I816" s="196"/>
      <c r="J816" s="14"/>
      <c r="K816" s="14"/>
      <c r="L816" s="192"/>
      <c r="M816" s="197"/>
      <c r="N816" s="198"/>
      <c r="O816" s="198"/>
      <c r="P816" s="198"/>
      <c r="Q816" s="198"/>
      <c r="R816" s="198"/>
      <c r="S816" s="198"/>
      <c r="T816" s="19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3" t="s">
        <v>157</v>
      </c>
      <c r="AU816" s="193" t="s">
        <v>153</v>
      </c>
      <c r="AV816" s="14" t="s">
        <v>153</v>
      </c>
      <c r="AW816" s="14" t="s">
        <v>4</v>
      </c>
      <c r="AX816" s="14" t="s">
        <v>79</v>
      </c>
      <c r="AY816" s="193" t="s">
        <v>144</v>
      </c>
    </row>
    <row r="817" s="2" customFormat="1" ht="49.05" customHeight="1">
      <c r="A817" s="39"/>
      <c r="B817" s="165"/>
      <c r="C817" s="166" t="s">
        <v>740</v>
      </c>
      <c r="D817" s="166" t="s">
        <v>147</v>
      </c>
      <c r="E817" s="167" t="s">
        <v>741</v>
      </c>
      <c r="F817" s="168" t="s">
        <v>742</v>
      </c>
      <c r="G817" s="169" t="s">
        <v>163</v>
      </c>
      <c r="H817" s="170">
        <v>8.75</v>
      </c>
      <c r="I817" s="171"/>
      <c r="J817" s="172">
        <f>ROUND(I817*H817,2)</f>
        <v>0</v>
      </c>
      <c r="K817" s="168" t="s">
        <v>151</v>
      </c>
      <c r="L817" s="40"/>
      <c r="M817" s="173" t="s">
        <v>3</v>
      </c>
      <c r="N817" s="174" t="s">
        <v>43</v>
      </c>
      <c r="O817" s="73"/>
      <c r="P817" s="175">
        <f>O817*H817</f>
        <v>0</v>
      </c>
      <c r="Q817" s="175">
        <v>0.01158</v>
      </c>
      <c r="R817" s="175">
        <f>Q817*H817</f>
        <v>0.101325</v>
      </c>
      <c r="S817" s="175">
        <v>0</v>
      </c>
      <c r="T817" s="176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177" t="s">
        <v>278</v>
      </c>
      <c r="AT817" s="177" t="s">
        <v>147</v>
      </c>
      <c r="AU817" s="177" t="s">
        <v>153</v>
      </c>
      <c r="AY817" s="20" t="s">
        <v>144</v>
      </c>
      <c r="BE817" s="178">
        <f>IF(N817="základní",J817,0)</f>
        <v>0</v>
      </c>
      <c r="BF817" s="178">
        <f>IF(N817="snížená",J817,0)</f>
        <v>0</v>
      </c>
      <c r="BG817" s="178">
        <f>IF(N817="zákl. přenesená",J817,0)</f>
        <v>0</v>
      </c>
      <c r="BH817" s="178">
        <f>IF(N817="sníž. přenesená",J817,0)</f>
        <v>0</v>
      </c>
      <c r="BI817" s="178">
        <f>IF(N817="nulová",J817,0)</f>
        <v>0</v>
      </c>
      <c r="BJ817" s="20" t="s">
        <v>153</v>
      </c>
      <c r="BK817" s="178">
        <f>ROUND(I817*H817,2)</f>
        <v>0</v>
      </c>
      <c r="BL817" s="20" t="s">
        <v>278</v>
      </c>
      <c r="BM817" s="177" t="s">
        <v>743</v>
      </c>
    </row>
    <row r="818" s="2" customFormat="1">
      <c r="A818" s="39"/>
      <c r="B818" s="40"/>
      <c r="C818" s="39"/>
      <c r="D818" s="179" t="s">
        <v>155</v>
      </c>
      <c r="E818" s="39"/>
      <c r="F818" s="180" t="s">
        <v>744</v>
      </c>
      <c r="G818" s="39"/>
      <c r="H818" s="39"/>
      <c r="I818" s="181"/>
      <c r="J818" s="39"/>
      <c r="K818" s="39"/>
      <c r="L818" s="40"/>
      <c r="M818" s="182"/>
      <c r="N818" s="183"/>
      <c r="O818" s="73"/>
      <c r="P818" s="73"/>
      <c r="Q818" s="73"/>
      <c r="R818" s="73"/>
      <c r="S818" s="73"/>
      <c r="T818" s="74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20" t="s">
        <v>155</v>
      </c>
      <c r="AU818" s="20" t="s">
        <v>153</v>
      </c>
    </row>
    <row r="819" s="13" customFormat="1">
      <c r="A819" s="13"/>
      <c r="B819" s="184"/>
      <c r="C819" s="13"/>
      <c r="D819" s="185" t="s">
        <v>157</v>
      </c>
      <c r="E819" s="186" t="s">
        <v>3</v>
      </c>
      <c r="F819" s="187" t="s">
        <v>665</v>
      </c>
      <c r="G819" s="13"/>
      <c r="H819" s="186" t="s">
        <v>3</v>
      </c>
      <c r="I819" s="188"/>
      <c r="J819" s="13"/>
      <c r="K819" s="13"/>
      <c r="L819" s="184"/>
      <c r="M819" s="189"/>
      <c r="N819" s="190"/>
      <c r="O819" s="190"/>
      <c r="P819" s="190"/>
      <c r="Q819" s="190"/>
      <c r="R819" s="190"/>
      <c r="S819" s="190"/>
      <c r="T819" s="19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86" t="s">
        <v>157</v>
      </c>
      <c r="AU819" s="186" t="s">
        <v>153</v>
      </c>
      <c r="AV819" s="13" t="s">
        <v>79</v>
      </c>
      <c r="AW819" s="13" t="s">
        <v>33</v>
      </c>
      <c r="AX819" s="13" t="s">
        <v>71</v>
      </c>
      <c r="AY819" s="186" t="s">
        <v>144</v>
      </c>
    </row>
    <row r="820" s="14" customFormat="1">
      <c r="A820" s="14"/>
      <c r="B820" s="192"/>
      <c r="C820" s="14"/>
      <c r="D820" s="185" t="s">
        <v>157</v>
      </c>
      <c r="E820" s="193" t="s">
        <v>3</v>
      </c>
      <c r="F820" s="194" t="s">
        <v>666</v>
      </c>
      <c r="G820" s="14"/>
      <c r="H820" s="195">
        <v>8.75</v>
      </c>
      <c r="I820" s="196"/>
      <c r="J820" s="14"/>
      <c r="K820" s="14"/>
      <c r="L820" s="192"/>
      <c r="M820" s="197"/>
      <c r="N820" s="198"/>
      <c r="O820" s="198"/>
      <c r="P820" s="198"/>
      <c r="Q820" s="198"/>
      <c r="R820" s="198"/>
      <c r="S820" s="198"/>
      <c r="T820" s="19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193" t="s">
        <v>157</v>
      </c>
      <c r="AU820" s="193" t="s">
        <v>153</v>
      </c>
      <c r="AV820" s="14" t="s">
        <v>153</v>
      </c>
      <c r="AW820" s="14" t="s">
        <v>33</v>
      </c>
      <c r="AX820" s="14" t="s">
        <v>79</v>
      </c>
      <c r="AY820" s="193" t="s">
        <v>144</v>
      </c>
    </row>
    <row r="821" s="2" customFormat="1" ht="37.8" customHeight="1">
      <c r="A821" s="39"/>
      <c r="B821" s="165"/>
      <c r="C821" s="166" t="s">
        <v>745</v>
      </c>
      <c r="D821" s="166" t="s">
        <v>147</v>
      </c>
      <c r="E821" s="167" t="s">
        <v>746</v>
      </c>
      <c r="F821" s="168" t="s">
        <v>747</v>
      </c>
      <c r="G821" s="169" t="s">
        <v>199</v>
      </c>
      <c r="H821" s="170">
        <v>5</v>
      </c>
      <c r="I821" s="171"/>
      <c r="J821" s="172">
        <f>ROUND(I821*H821,2)</f>
        <v>0</v>
      </c>
      <c r="K821" s="168" t="s">
        <v>151</v>
      </c>
      <c r="L821" s="40"/>
      <c r="M821" s="173" t="s">
        <v>3</v>
      </c>
      <c r="N821" s="174" t="s">
        <v>43</v>
      </c>
      <c r="O821" s="73"/>
      <c r="P821" s="175">
        <f>O821*H821</f>
        <v>0</v>
      </c>
      <c r="Q821" s="175">
        <v>0.0055399999999999998</v>
      </c>
      <c r="R821" s="175">
        <f>Q821*H821</f>
        <v>0.027699999999999999</v>
      </c>
      <c r="S821" s="175">
        <v>0</v>
      </c>
      <c r="T821" s="176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177" t="s">
        <v>278</v>
      </c>
      <c r="AT821" s="177" t="s">
        <v>147</v>
      </c>
      <c r="AU821" s="177" t="s">
        <v>153</v>
      </c>
      <c r="AY821" s="20" t="s">
        <v>144</v>
      </c>
      <c r="BE821" s="178">
        <f>IF(N821="základní",J821,0)</f>
        <v>0</v>
      </c>
      <c r="BF821" s="178">
        <f>IF(N821="snížená",J821,0)</f>
        <v>0</v>
      </c>
      <c r="BG821" s="178">
        <f>IF(N821="zákl. přenesená",J821,0)</f>
        <v>0</v>
      </c>
      <c r="BH821" s="178">
        <f>IF(N821="sníž. přenesená",J821,0)</f>
        <v>0</v>
      </c>
      <c r="BI821" s="178">
        <f>IF(N821="nulová",J821,0)</f>
        <v>0</v>
      </c>
      <c r="BJ821" s="20" t="s">
        <v>153</v>
      </c>
      <c r="BK821" s="178">
        <f>ROUND(I821*H821,2)</f>
        <v>0</v>
      </c>
      <c r="BL821" s="20" t="s">
        <v>278</v>
      </c>
      <c r="BM821" s="177" t="s">
        <v>748</v>
      </c>
    </row>
    <row r="822" s="2" customFormat="1">
      <c r="A822" s="39"/>
      <c r="B822" s="40"/>
      <c r="C822" s="39"/>
      <c r="D822" s="179" t="s">
        <v>155</v>
      </c>
      <c r="E822" s="39"/>
      <c r="F822" s="180" t="s">
        <v>749</v>
      </c>
      <c r="G822" s="39"/>
      <c r="H822" s="39"/>
      <c r="I822" s="181"/>
      <c r="J822" s="39"/>
      <c r="K822" s="39"/>
      <c r="L822" s="40"/>
      <c r="M822" s="182"/>
      <c r="N822" s="183"/>
      <c r="O822" s="73"/>
      <c r="P822" s="73"/>
      <c r="Q822" s="73"/>
      <c r="R822" s="73"/>
      <c r="S822" s="73"/>
      <c r="T822" s="74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20" t="s">
        <v>155</v>
      </c>
      <c r="AU822" s="20" t="s">
        <v>153</v>
      </c>
    </row>
    <row r="823" s="14" customFormat="1">
      <c r="A823" s="14"/>
      <c r="B823" s="192"/>
      <c r="C823" s="14"/>
      <c r="D823" s="185" t="s">
        <v>157</v>
      </c>
      <c r="E823" s="193" t="s">
        <v>3</v>
      </c>
      <c r="F823" s="194" t="s">
        <v>750</v>
      </c>
      <c r="G823" s="14"/>
      <c r="H823" s="195">
        <v>5</v>
      </c>
      <c r="I823" s="196"/>
      <c r="J823" s="14"/>
      <c r="K823" s="14"/>
      <c r="L823" s="192"/>
      <c r="M823" s="197"/>
      <c r="N823" s="198"/>
      <c r="O823" s="198"/>
      <c r="P823" s="198"/>
      <c r="Q823" s="198"/>
      <c r="R823" s="198"/>
      <c r="S823" s="198"/>
      <c r="T823" s="19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193" t="s">
        <v>157</v>
      </c>
      <c r="AU823" s="193" t="s">
        <v>153</v>
      </c>
      <c r="AV823" s="14" t="s">
        <v>153</v>
      </c>
      <c r="AW823" s="14" t="s">
        <v>33</v>
      </c>
      <c r="AX823" s="14" t="s">
        <v>79</v>
      </c>
      <c r="AY823" s="193" t="s">
        <v>144</v>
      </c>
    </row>
    <row r="824" s="2" customFormat="1" ht="78" customHeight="1">
      <c r="A824" s="39"/>
      <c r="B824" s="165"/>
      <c r="C824" s="166" t="s">
        <v>605</v>
      </c>
      <c r="D824" s="166" t="s">
        <v>147</v>
      </c>
      <c r="E824" s="167" t="s">
        <v>751</v>
      </c>
      <c r="F824" s="168" t="s">
        <v>752</v>
      </c>
      <c r="G824" s="169" t="s">
        <v>725</v>
      </c>
      <c r="H824" s="219"/>
      <c r="I824" s="171"/>
      <c r="J824" s="172">
        <f>ROUND(I824*H824,2)</f>
        <v>0</v>
      </c>
      <c r="K824" s="168" t="s">
        <v>151</v>
      </c>
      <c r="L824" s="40"/>
      <c r="M824" s="173" t="s">
        <v>3</v>
      </c>
      <c r="N824" s="174" t="s">
        <v>43</v>
      </c>
      <c r="O824" s="73"/>
      <c r="P824" s="175">
        <f>O824*H824</f>
        <v>0</v>
      </c>
      <c r="Q824" s="175">
        <v>0</v>
      </c>
      <c r="R824" s="175">
        <f>Q824*H824</f>
        <v>0</v>
      </c>
      <c r="S824" s="175">
        <v>0</v>
      </c>
      <c r="T824" s="17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177" t="s">
        <v>278</v>
      </c>
      <c r="AT824" s="177" t="s">
        <v>147</v>
      </c>
      <c r="AU824" s="177" t="s">
        <v>153</v>
      </c>
      <c r="AY824" s="20" t="s">
        <v>144</v>
      </c>
      <c r="BE824" s="178">
        <f>IF(N824="základní",J824,0)</f>
        <v>0</v>
      </c>
      <c r="BF824" s="178">
        <f>IF(N824="snížená",J824,0)</f>
        <v>0</v>
      </c>
      <c r="BG824" s="178">
        <f>IF(N824="zákl. přenesená",J824,0)</f>
        <v>0</v>
      </c>
      <c r="BH824" s="178">
        <f>IF(N824="sníž. přenesená",J824,0)</f>
        <v>0</v>
      </c>
      <c r="BI824" s="178">
        <f>IF(N824="nulová",J824,0)</f>
        <v>0</v>
      </c>
      <c r="BJ824" s="20" t="s">
        <v>153</v>
      </c>
      <c r="BK824" s="178">
        <f>ROUND(I824*H824,2)</f>
        <v>0</v>
      </c>
      <c r="BL824" s="20" t="s">
        <v>278</v>
      </c>
      <c r="BM824" s="177" t="s">
        <v>753</v>
      </c>
    </row>
    <row r="825" s="2" customFormat="1">
      <c r="A825" s="39"/>
      <c r="B825" s="40"/>
      <c r="C825" s="39"/>
      <c r="D825" s="179" t="s">
        <v>155</v>
      </c>
      <c r="E825" s="39"/>
      <c r="F825" s="180" t="s">
        <v>754</v>
      </c>
      <c r="G825" s="39"/>
      <c r="H825" s="39"/>
      <c r="I825" s="181"/>
      <c r="J825" s="39"/>
      <c r="K825" s="39"/>
      <c r="L825" s="40"/>
      <c r="M825" s="182"/>
      <c r="N825" s="183"/>
      <c r="O825" s="73"/>
      <c r="P825" s="73"/>
      <c r="Q825" s="73"/>
      <c r="R825" s="73"/>
      <c r="S825" s="73"/>
      <c r="T825" s="74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20" t="s">
        <v>155</v>
      </c>
      <c r="AU825" s="20" t="s">
        <v>153</v>
      </c>
    </row>
    <row r="826" s="12" customFormat="1" ht="22.8" customHeight="1">
      <c r="A826" s="12"/>
      <c r="B826" s="152"/>
      <c r="C826" s="12"/>
      <c r="D826" s="153" t="s">
        <v>70</v>
      </c>
      <c r="E826" s="163" t="s">
        <v>755</v>
      </c>
      <c r="F826" s="163" t="s">
        <v>756</v>
      </c>
      <c r="G826" s="12"/>
      <c r="H826" s="12"/>
      <c r="I826" s="155"/>
      <c r="J826" s="164">
        <f>BK826</f>
        <v>0</v>
      </c>
      <c r="K826" s="12"/>
      <c r="L826" s="152"/>
      <c r="M826" s="157"/>
      <c r="N826" s="158"/>
      <c r="O826" s="158"/>
      <c r="P826" s="159">
        <f>SUM(P827:P868)</f>
        <v>0</v>
      </c>
      <c r="Q826" s="158"/>
      <c r="R826" s="159">
        <f>SUM(R827:R868)</f>
        <v>0.13206000000000001</v>
      </c>
      <c r="S826" s="158"/>
      <c r="T826" s="160">
        <f>SUM(T827:T868)</f>
        <v>0.062124000000000006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153" t="s">
        <v>153</v>
      </c>
      <c r="AT826" s="161" t="s">
        <v>70</v>
      </c>
      <c r="AU826" s="161" t="s">
        <v>79</v>
      </c>
      <c r="AY826" s="153" t="s">
        <v>144</v>
      </c>
      <c r="BK826" s="162">
        <f>SUM(BK827:BK868)</f>
        <v>0</v>
      </c>
    </row>
    <row r="827" s="2" customFormat="1" ht="24.15" customHeight="1">
      <c r="A827" s="39"/>
      <c r="B827" s="165"/>
      <c r="C827" s="166" t="s">
        <v>757</v>
      </c>
      <c r="D827" s="166" t="s">
        <v>147</v>
      </c>
      <c r="E827" s="167" t="s">
        <v>758</v>
      </c>
      <c r="F827" s="168" t="s">
        <v>759</v>
      </c>
      <c r="G827" s="169" t="s">
        <v>199</v>
      </c>
      <c r="H827" s="170">
        <v>37.200000000000003</v>
      </c>
      <c r="I827" s="171"/>
      <c r="J827" s="172">
        <f>ROUND(I827*H827,2)</f>
        <v>0</v>
      </c>
      <c r="K827" s="168" t="s">
        <v>151</v>
      </c>
      <c r="L827" s="40"/>
      <c r="M827" s="173" t="s">
        <v>3</v>
      </c>
      <c r="N827" s="174" t="s">
        <v>43</v>
      </c>
      <c r="O827" s="73"/>
      <c r="P827" s="175">
        <f>O827*H827</f>
        <v>0</v>
      </c>
      <c r="Q827" s="175">
        <v>0</v>
      </c>
      <c r="R827" s="175">
        <f>Q827*H827</f>
        <v>0</v>
      </c>
      <c r="S827" s="175">
        <v>0.00167</v>
      </c>
      <c r="T827" s="176">
        <f>S827*H827</f>
        <v>0.062124000000000006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177" t="s">
        <v>278</v>
      </c>
      <c r="AT827" s="177" t="s">
        <v>147</v>
      </c>
      <c r="AU827" s="177" t="s">
        <v>153</v>
      </c>
      <c r="AY827" s="20" t="s">
        <v>144</v>
      </c>
      <c r="BE827" s="178">
        <f>IF(N827="základní",J827,0)</f>
        <v>0</v>
      </c>
      <c r="BF827" s="178">
        <f>IF(N827="snížená",J827,0)</f>
        <v>0</v>
      </c>
      <c r="BG827" s="178">
        <f>IF(N827="zákl. přenesená",J827,0)</f>
        <v>0</v>
      </c>
      <c r="BH827" s="178">
        <f>IF(N827="sníž. přenesená",J827,0)</f>
        <v>0</v>
      </c>
      <c r="BI827" s="178">
        <f>IF(N827="nulová",J827,0)</f>
        <v>0</v>
      </c>
      <c r="BJ827" s="20" t="s">
        <v>153</v>
      </c>
      <c r="BK827" s="178">
        <f>ROUND(I827*H827,2)</f>
        <v>0</v>
      </c>
      <c r="BL827" s="20" t="s">
        <v>278</v>
      </c>
      <c r="BM827" s="177" t="s">
        <v>760</v>
      </c>
    </row>
    <row r="828" s="2" customFormat="1">
      <c r="A828" s="39"/>
      <c r="B828" s="40"/>
      <c r="C828" s="39"/>
      <c r="D828" s="179" t="s">
        <v>155</v>
      </c>
      <c r="E828" s="39"/>
      <c r="F828" s="180" t="s">
        <v>761</v>
      </c>
      <c r="G828" s="39"/>
      <c r="H828" s="39"/>
      <c r="I828" s="181"/>
      <c r="J828" s="39"/>
      <c r="K828" s="39"/>
      <c r="L828" s="40"/>
      <c r="M828" s="182"/>
      <c r="N828" s="183"/>
      <c r="O828" s="73"/>
      <c r="P828" s="73"/>
      <c r="Q828" s="73"/>
      <c r="R828" s="73"/>
      <c r="S828" s="73"/>
      <c r="T828" s="74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20" t="s">
        <v>155</v>
      </c>
      <c r="AU828" s="20" t="s">
        <v>153</v>
      </c>
    </row>
    <row r="829" s="13" customFormat="1">
      <c r="A829" s="13"/>
      <c r="B829" s="184"/>
      <c r="C829" s="13"/>
      <c r="D829" s="185" t="s">
        <v>157</v>
      </c>
      <c r="E829" s="186" t="s">
        <v>3</v>
      </c>
      <c r="F829" s="187" t="s">
        <v>762</v>
      </c>
      <c r="G829" s="13"/>
      <c r="H829" s="186" t="s">
        <v>3</v>
      </c>
      <c r="I829" s="188"/>
      <c r="J829" s="13"/>
      <c r="K829" s="13"/>
      <c r="L829" s="184"/>
      <c r="M829" s="189"/>
      <c r="N829" s="190"/>
      <c r="O829" s="190"/>
      <c r="P829" s="190"/>
      <c r="Q829" s="190"/>
      <c r="R829" s="190"/>
      <c r="S829" s="190"/>
      <c r="T829" s="19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86" t="s">
        <v>157</v>
      </c>
      <c r="AU829" s="186" t="s">
        <v>153</v>
      </c>
      <c r="AV829" s="13" t="s">
        <v>79</v>
      </c>
      <c r="AW829" s="13" t="s">
        <v>33</v>
      </c>
      <c r="AX829" s="13" t="s">
        <v>71</v>
      </c>
      <c r="AY829" s="186" t="s">
        <v>144</v>
      </c>
    </row>
    <row r="830" s="14" customFormat="1">
      <c r="A830" s="14"/>
      <c r="B830" s="192"/>
      <c r="C830" s="14"/>
      <c r="D830" s="185" t="s">
        <v>157</v>
      </c>
      <c r="E830" s="193" t="s">
        <v>3</v>
      </c>
      <c r="F830" s="194" t="s">
        <v>763</v>
      </c>
      <c r="G830" s="14"/>
      <c r="H830" s="195">
        <v>3.5</v>
      </c>
      <c r="I830" s="196"/>
      <c r="J830" s="14"/>
      <c r="K830" s="14"/>
      <c r="L830" s="192"/>
      <c r="M830" s="197"/>
      <c r="N830" s="198"/>
      <c r="O830" s="198"/>
      <c r="P830" s="198"/>
      <c r="Q830" s="198"/>
      <c r="R830" s="198"/>
      <c r="S830" s="198"/>
      <c r="T830" s="19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93" t="s">
        <v>157</v>
      </c>
      <c r="AU830" s="193" t="s">
        <v>153</v>
      </c>
      <c r="AV830" s="14" t="s">
        <v>153</v>
      </c>
      <c r="AW830" s="14" t="s">
        <v>33</v>
      </c>
      <c r="AX830" s="14" t="s">
        <v>71</v>
      </c>
      <c r="AY830" s="193" t="s">
        <v>144</v>
      </c>
    </row>
    <row r="831" s="13" customFormat="1">
      <c r="A831" s="13"/>
      <c r="B831" s="184"/>
      <c r="C831" s="13"/>
      <c r="D831" s="185" t="s">
        <v>157</v>
      </c>
      <c r="E831" s="186" t="s">
        <v>3</v>
      </c>
      <c r="F831" s="187" t="s">
        <v>764</v>
      </c>
      <c r="G831" s="13"/>
      <c r="H831" s="186" t="s">
        <v>3</v>
      </c>
      <c r="I831" s="188"/>
      <c r="J831" s="13"/>
      <c r="K831" s="13"/>
      <c r="L831" s="184"/>
      <c r="M831" s="189"/>
      <c r="N831" s="190"/>
      <c r="O831" s="190"/>
      <c r="P831" s="190"/>
      <c r="Q831" s="190"/>
      <c r="R831" s="190"/>
      <c r="S831" s="190"/>
      <c r="T831" s="19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86" t="s">
        <v>157</v>
      </c>
      <c r="AU831" s="186" t="s">
        <v>153</v>
      </c>
      <c r="AV831" s="13" t="s">
        <v>79</v>
      </c>
      <c r="AW831" s="13" t="s">
        <v>33</v>
      </c>
      <c r="AX831" s="13" t="s">
        <v>71</v>
      </c>
      <c r="AY831" s="186" t="s">
        <v>144</v>
      </c>
    </row>
    <row r="832" s="14" customFormat="1">
      <c r="A832" s="14"/>
      <c r="B832" s="192"/>
      <c r="C832" s="14"/>
      <c r="D832" s="185" t="s">
        <v>157</v>
      </c>
      <c r="E832" s="193" t="s">
        <v>3</v>
      </c>
      <c r="F832" s="194" t="s">
        <v>765</v>
      </c>
      <c r="G832" s="14"/>
      <c r="H832" s="195">
        <v>30</v>
      </c>
      <c r="I832" s="196"/>
      <c r="J832" s="14"/>
      <c r="K832" s="14"/>
      <c r="L832" s="192"/>
      <c r="M832" s="197"/>
      <c r="N832" s="198"/>
      <c r="O832" s="198"/>
      <c r="P832" s="198"/>
      <c r="Q832" s="198"/>
      <c r="R832" s="198"/>
      <c r="S832" s="198"/>
      <c r="T832" s="19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193" t="s">
        <v>157</v>
      </c>
      <c r="AU832" s="193" t="s">
        <v>153</v>
      </c>
      <c r="AV832" s="14" t="s">
        <v>153</v>
      </c>
      <c r="AW832" s="14" t="s">
        <v>33</v>
      </c>
      <c r="AX832" s="14" t="s">
        <v>71</v>
      </c>
      <c r="AY832" s="193" t="s">
        <v>144</v>
      </c>
    </row>
    <row r="833" s="13" customFormat="1">
      <c r="A833" s="13"/>
      <c r="B833" s="184"/>
      <c r="C833" s="13"/>
      <c r="D833" s="185" t="s">
        <v>157</v>
      </c>
      <c r="E833" s="186" t="s">
        <v>3</v>
      </c>
      <c r="F833" s="187" t="s">
        <v>766</v>
      </c>
      <c r="G833" s="13"/>
      <c r="H833" s="186" t="s">
        <v>3</v>
      </c>
      <c r="I833" s="188"/>
      <c r="J833" s="13"/>
      <c r="K833" s="13"/>
      <c r="L833" s="184"/>
      <c r="M833" s="189"/>
      <c r="N833" s="190"/>
      <c r="O833" s="190"/>
      <c r="P833" s="190"/>
      <c r="Q833" s="190"/>
      <c r="R833" s="190"/>
      <c r="S833" s="190"/>
      <c r="T833" s="19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86" t="s">
        <v>157</v>
      </c>
      <c r="AU833" s="186" t="s">
        <v>153</v>
      </c>
      <c r="AV833" s="13" t="s">
        <v>79</v>
      </c>
      <c r="AW833" s="13" t="s">
        <v>33</v>
      </c>
      <c r="AX833" s="13" t="s">
        <v>71</v>
      </c>
      <c r="AY833" s="186" t="s">
        <v>144</v>
      </c>
    </row>
    <row r="834" s="14" customFormat="1">
      <c r="A834" s="14"/>
      <c r="B834" s="192"/>
      <c r="C834" s="14"/>
      <c r="D834" s="185" t="s">
        <v>157</v>
      </c>
      <c r="E834" s="193" t="s">
        <v>3</v>
      </c>
      <c r="F834" s="194" t="s">
        <v>767</v>
      </c>
      <c r="G834" s="14"/>
      <c r="H834" s="195">
        <v>0.90000000000000002</v>
      </c>
      <c r="I834" s="196"/>
      <c r="J834" s="14"/>
      <c r="K834" s="14"/>
      <c r="L834" s="192"/>
      <c r="M834" s="197"/>
      <c r="N834" s="198"/>
      <c r="O834" s="198"/>
      <c r="P834" s="198"/>
      <c r="Q834" s="198"/>
      <c r="R834" s="198"/>
      <c r="S834" s="198"/>
      <c r="T834" s="19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93" t="s">
        <v>157</v>
      </c>
      <c r="AU834" s="193" t="s">
        <v>153</v>
      </c>
      <c r="AV834" s="14" t="s">
        <v>153</v>
      </c>
      <c r="AW834" s="14" t="s">
        <v>33</v>
      </c>
      <c r="AX834" s="14" t="s">
        <v>71</v>
      </c>
      <c r="AY834" s="193" t="s">
        <v>144</v>
      </c>
    </row>
    <row r="835" s="13" customFormat="1">
      <c r="A835" s="13"/>
      <c r="B835" s="184"/>
      <c r="C835" s="13"/>
      <c r="D835" s="185" t="s">
        <v>157</v>
      </c>
      <c r="E835" s="186" t="s">
        <v>3</v>
      </c>
      <c r="F835" s="187" t="s">
        <v>768</v>
      </c>
      <c r="G835" s="13"/>
      <c r="H835" s="186" t="s">
        <v>3</v>
      </c>
      <c r="I835" s="188"/>
      <c r="J835" s="13"/>
      <c r="K835" s="13"/>
      <c r="L835" s="184"/>
      <c r="M835" s="189"/>
      <c r="N835" s="190"/>
      <c r="O835" s="190"/>
      <c r="P835" s="190"/>
      <c r="Q835" s="190"/>
      <c r="R835" s="190"/>
      <c r="S835" s="190"/>
      <c r="T835" s="19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86" t="s">
        <v>157</v>
      </c>
      <c r="AU835" s="186" t="s">
        <v>153</v>
      </c>
      <c r="AV835" s="13" t="s">
        <v>79</v>
      </c>
      <c r="AW835" s="13" t="s">
        <v>33</v>
      </c>
      <c r="AX835" s="13" t="s">
        <v>71</v>
      </c>
      <c r="AY835" s="186" t="s">
        <v>144</v>
      </c>
    </row>
    <row r="836" s="14" customFormat="1">
      <c r="A836" s="14"/>
      <c r="B836" s="192"/>
      <c r="C836" s="14"/>
      <c r="D836" s="185" t="s">
        <v>157</v>
      </c>
      <c r="E836" s="193" t="s">
        <v>3</v>
      </c>
      <c r="F836" s="194" t="s">
        <v>769</v>
      </c>
      <c r="G836" s="14"/>
      <c r="H836" s="195">
        <v>0.80000000000000004</v>
      </c>
      <c r="I836" s="196"/>
      <c r="J836" s="14"/>
      <c r="K836" s="14"/>
      <c r="L836" s="192"/>
      <c r="M836" s="197"/>
      <c r="N836" s="198"/>
      <c r="O836" s="198"/>
      <c r="P836" s="198"/>
      <c r="Q836" s="198"/>
      <c r="R836" s="198"/>
      <c r="S836" s="198"/>
      <c r="T836" s="19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93" t="s">
        <v>157</v>
      </c>
      <c r="AU836" s="193" t="s">
        <v>153</v>
      </c>
      <c r="AV836" s="14" t="s">
        <v>153</v>
      </c>
      <c r="AW836" s="14" t="s">
        <v>33</v>
      </c>
      <c r="AX836" s="14" t="s">
        <v>71</v>
      </c>
      <c r="AY836" s="193" t="s">
        <v>144</v>
      </c>
    </row>
    <row r="837" s="13" customFormat="1">
      <c r="A837" s="13"/>
      <c r="B837" s="184"/>
      <c r="C837" s="13"/>
      <c r="D837" s="185" t="s">
        <v>157</v>
      </c>
      <c r="E837" s="186" t="s">
        <v>3</v>
      </c>
      <c r="F837" s="187" t="s">
        <v>770</v>
      </c>
      <c r="G837" s="13"/>
      <c r="H837" s="186" t="s">
        <v>3</v>
      </c>
      <c r="I837" s="188"/>
      <c r="J837" s="13"/>
      <c r="K837" s="13"/>
      <c r="L837" s="184"/>
      <c r="M837" s="189"/>
      <c r="N837" s="190"/>
      <c r="O837" s="190"/>
      <c r="P837" s="190"/>
      <c r="Q837" s="190"/>
      <c r="R837" s="190"/>
      <c r="S837" s="190"/>
      <c r="T837" s="19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86" t="s">
        <v>157</v>
      </c>
      <c r="AU837" s="186" t="s">
        <v>153</v>
      </c>
      <c r="AV837" s="13" t="s">
        <v>79</v>
      </c>
      <c r="AW837" s="13" t="s">
        <v>33</v>
      </c>
      <c r="AX837" s="13" t="s">
        <v>71</v>
      </c>
      <c r="AY837" s="186" t="s">
        <v>144</v>
      </c>
    </row>
    <row r="838" s="14" customFormat="1">
      <c r="A838" s="14"/>
      <c r="B838" s="192"/>
      <c r="C838" s="14"/>
      <c r="D838" s="185" t="s">
        <v>157</v>
      </c>
      <c r="E838" s="193" t="s">
        <v>3</v>
      </c>
      <c r="F838" s="194" t="s">
        <v>771</v>
      </c>
      <c r="G838" s="14"/>
      <c r="H838" s="195">
        <v>2</v>
      </c>
      <c r="I838" s="196"/>
      <c r="J838" s="14"/>
      <c r="K838" s="14"/>
      <c r="L838" s="192"/>
      <c r="M838" s="197"/>
      <c r="N838" s="198"/>
      <c r="O838" s="198"/>
      <c r="P838" s="198"/>
      <c r="Q838" s="198"/>
      <c r="R838" s="198"/>
      <c r="S838" s="198"/>
      <c r="T838" s="19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193" t="s">
        <v>157</v>
      </c>
      <c r="AU838" s="193" t="s">
        <v>153</v>
      </c>
      <c r="AV838" s="14" t="s">
        <v>153</v>
      </c>
      <c r="AW838" s="14" t="s">
        <v>33</v>
      </c>
      <c r="AX838" s="14" t="s">
        <v>71</v>
      </c>
      <c r="AY838" s="193" t="s">
        <v>144</v>
      </c>
    </row>
    <row r="839" s="15" customFormat="1">
      <c r="A839" s="15"/>
      <c r="B839" s="201"/>
      <c r="C839" s="15"/>
      <c r="D839" s="185" t="s">
        <v>157</v>
      </c>
      <c r="E839" s="202" t="s">
        <v>3</v>
      </c>
      <c r="F839" s="203" t="s">
        <v>181</v>
      </c>
      <c r="G839" s="15"/>
      <c r="H839" s="204">
        <v>37.199999999999996</v>
      </c>
      <c r="I839" s="205"/>
      <c r="J839" s="15"/>
      <c r="K839" s="15"/>
      <c r="L839" s="201"/>
      <c r="M839" s="206"/>
      <c r="N839" s="207"/>
      <c r="O839" s="207"/>
      <c r="P839" s="207"/>
      <c r="Q839" s="207"/>
      <c r="R839" s="207"/>
      <c r="S839" s="207"/>
      <c r="T839" s="20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02" t="s">
        <v>157</v>
      </c>
      <c r="AU839" s="202" t="s">
        <v>153</v>
      </c>
      <c r="AV839" s="15" t="s">
        <v>152</v>
      </c>
      <c r="AW839" s="15" t="s">
        <v>33</v>
      </c>
      <c r="AX839" s="15" t="s">
        <v>79</v>
      </c>
      <c r="AY839" s="202" t="s">
        <v>144</v>
      </c>
    </row>
    <row r="840" s="2" customFormat="1" ht="37.8" customHeight="1">
      <c r="A840" s="39"/>
      <c r="B840" s="165"/>
      <c r="C840" s="166" t="s">
        <v>772</v>
      </c>
      <c r="D840" s="166" t="s">
        <v>147</v>
      </c>
      <c r="E840" s="167" t="s">
        <v>773</v>
      </c>
      <c r="F840" s="168" t="s">
        <v>774</v>
      </c>
      <c r="G840" s="169" t="s">
        <v>199</v>
      </c>
      <c r="H840" s="170">
        <v>37.200000000000003</v>
      </c>
      <c r="I840" s="171"/>
      <c r="J840" s="172">
        <f>ROUND(I840*H840,2)</f>
        <v>0</v>
      </c>
      <c r="K840" s="168" t="s">
        <v>151</v>
      </c>
      <c r="L840" s="40"/>
      <c r="M840" s="173" t="s">
        <v>3</v>
      </c>
      <c r="N840" s="174" t="s">
        <v>43</v>
      </c>
      <c r="O840" s="73"/>
      <c r="P840" s="175">
        <f>O840*H840</f>
        <v>0</v>
      </c>
      <c r="Q840" s="175">
        <v>0.0035500000000000002</v>
      </c>
      <c r="R840" s="175">
        <f>Q840*H840</f>
        <v>0.13206000000000001</v>
      </c>
      <c r="S840" s="175">
        <v>0</v>
      </c>
      <c r="T840" s="17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177" t="s">
        <v>278</v>
      </c>
      <c r="AT840" s="177" t="s">
        <v>147</v>
      </c>
      <c r="AU840" s="177" t="s">
        <v>153</v>
      </c>
      <c r="AY840" s="20" t="s">
        <v>144</v>
      </c>
      <c r="BE840" s="178">
        <f>IF(N840="základní",J840,0)</f>
        <v>0</v>
      </c>
      <c r="BF840" s="178">
        <f>IF(N840="snížená",J840,0)</f>
        <v>0</v>
      </c>
      <c r="BG840" s="178">
        <f>IF(N840="zákl. přenesená",J840,0)</f>
        <v>0</v>
      </c>
      <c r="BH840" s="178">
        <f>IF(N840="sníž. přenesená",J840,0)</f>
        <v>0</v>
      </c>
      <c r="BI840" s="178">
        <f>IF(N840="nulová",J840,0)</f>
        <v>0</v>
      </c>
      <c r="BJ840" s="20" t="s">
        <v>153</v>
      </c>
      <c r="BK840" s="178">
        <f>ROUND(I840*H840,2)</f>
        <v>0</v>
      </c>
      <c r="BL840" s="20" t="s">
        <v>278</v>
      </c>
      <c r="BM840" s="177" t="s">
        <v>775</v>
      </c>
    </row>
    <row r="841" s="2" customFormat="1">
      <c r="A841" s="39"/>
      <c r="B841" s="40"/>
      <c r="C841" s="39"/>
      <c r="D841" s="179" t="s">
        <v>155</v>
      </c>
      <c r="E841" s="39"/>
      <c r="F841" s="180" t="s">
        <v>776</v>
      </c>
      <c r="G841" s="39"/>
      <c r="H841" s="39"/>
      <c r="I841" s="181"/>
      <c r="J841" s="39"/>
      <c r="K841" s="39"/>
      <c r="L841" s="40"/>
      <c r="M841" s="182"/>
      <c r="N841" s="183"/>
      <c r="O841" s="73"/>
      <c r="P841" s="73"/>
      <c r="Q841" s="73"/>
      <c r="R841" s="73"/>
      <c r="S841" s="73"/>
      <c r="T841" s="74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20" t="s">
        <v>155</v>
      </c>
      <c r="AU841" s="20" t="s">
        <v>153</v>
      </c>
    </row>
    <row r="842" s="13" customFormat="1">
      <c r="A842" s="13"/>
      <c r="B842" s="184"/>
      <c r="C842" s="13"/>
      <c r="D842" s="185" t="s">
        <v>157</v>
      </c>
      <c r="E842" s="186" t="s">
        <v>3</v>
      </c>
      <c r="F842" s="187" t="s">
        <v>762</v>
      </c>
      <c r="G842" s="13"/>
      <c r="H842" s="186" t="s">
        <v>3</v>
      </c>
      <c r="I842" s="188"/>
      <c r="J842" s="13"/>
      <c r="K842" s="13"/>
      <c r="L842" s="184"/>
      <c r="M842" s="189"/>
      <c r="N842" s="190"/>
      <c r="O842" s="190"/>
      <c r="P842" s="190"/>
      <c r="Q842" s="190"/>
      <c r="R842" s="190"/>
      <c r="S842" s="190"/>
      <c r="T842" s="19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6" t="s">
        <v>157</v>
      </c>
      <c r="AU842" s="186" t="s">
        <v>153</v>
      </c>
      <c r="AV842" s="13" t="s">
        <v>79</v>
      </c>
      <c r="AW842" s="13" t="s">
        <v>33</v>
      </c>
      <c r="AX842" s="13" t="s">
        <v>71</v>
      </c>
      <c r="AY842" s="186" t="s">
        <v>144</v>
      </c>
    </row>
    <row r="843" s="14" customFormat="1">
      <c r="A843" s="14"/>
      <c r="B843" s="192"/>
      <c r="C843" s="14"/>
      <c r="D843" s="185" t="s">
        <v>157</v>
      </c>
      <c r="E843" s="193" t="s">
        <v>3</v>
      </c>
      <c r="F843" s="194" t="s">
        <v>763</v>
      </c>
      <c r="G843" s="14"/>
      <c r="H843" s="195">
        <v>3.5</v>
      </c>
      <c r="I843" s="196"/>
      <c r="J843" s="14"/>
      <c r="K843" s="14"/>
      <c r="L843" s="192"/>
      <c r="M843" s="197"/>
      <c r="N843" s="198"/>
      <c r="O843" s="198"/>
      <c r="P843" s="198"/>
      <c r="Q843" s="198"/>
      <c r="R843" s="198"/>
      <c r="S843" s="198"/>
      <c r="T843" s="19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93" t="s">
        <v>157</v>
      </c>
      <c r="AU843" s="193" t="s">
        <v>153</v>
      </c>
      <c r="AV843" s="14" t="s">
        <v>153</v>
      </c>
      <c r="AW843" s="14" t="s">
        <v>33</v>
      </c>
      <c r="AX843" s="14" t="s">
        <v>71</v>
      </c>
      <c r="AY843" s="193" t="s">
        <v>144</v>
      </c>
    </row>
    <row r="844" s="13" customFormat="1">
      <c r="A844" s="13"/>
      <c r="B844" s="184"/>
      <c r="C844" s="13"/>
      <c r="D844" s="185" t="s">
        <v>157</v>
      </c>
      <c r="E844" s="186" t="s">
        <v>3</v>
      </c>
      <c r="F844" s="187" t="s">
        <v>764</v>
      </c>
      <c r="G844" s="13"/>
      <c r="H844" s="186" t="s">
        <v>3</v>
      </c>
      <c r="I844" s="188"/>
      <c r="J844" s="13"/>
      <c r="K844" s="13"/>
      <c r="L844" s="184"/>
      <c r="M844" s="189"/>
      <c r="N844" s="190"/>
      <c r="O844" s="190"/>
      <c r="P844" s="190"/>
      <c r="Q844" s="190"/>
      <c r="R844" s="190"/>
      <c r="S844" s="190"/>
      <c r="T844" s="19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86" t="s">
        <v>157</v>
      </c>
      <c r="AU844" s="186" t="s">
        <v>153</v>
      </c>
      <c r="AV844" s="13" t="s">
        <v>79</v>
      </c>
      <c r="AW844" s="13" t="s">
        <v>33</v>
      </c>
      <c r="AX844" s="13" t="s">
        <v>71</v>
      </c>
      <c r="AY844" s="186" t="s">
        <v>144</v>
      </c>
    </row>
    <row r="845" s="14" customFormat="1">
      <c r="A845" s="14"/>
      <c r="B845" s="192"/>
      <c r="C845" s="14"/>
      <c r="D845" s="185" t="s">
        <v>157</v>
      </c>
      <c r="E845" s="193" t="s">
        <v>3</v>
      </c>
      <c r="F845" s="194" t="s">
        <v>765</v>
      </c>
      <c r="G845" s="14"/>
      <c r="H845" s="195">
        <v>30</v>
      </c>
      <c r="I845" s="196"/>
      <c r="J845" s="14"/>
      <c r="K845" s="14"/>
      <c r="L845" s="192"/>
      <c r="M845" s="197"/>
      <c r="N845" s="198"/>
      <c r="O845" s="198"/>
      <c r="P845" s="198"/>
      <c r="Q845" s="198"/>
      <c r="R845" s="198"/>
      <c r="S845" s="198"/>
      <c r="T845" s="19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3" t="s">
        <v>157</v>
      </c>
      <c r="AU845" s="193" t="s">
        <v>153</v>
      </c>
      <c r="AV845" s="14" t="s">
        <v>153</v>
      </c>
      <c r="AW845" s="14" t="s">
        <v>33</v>
      </c>
      <c r="AX845" s="14" t="s">
        <v>71</v>
      </c>
      <c r="AY845" s="193" t="s">
        <v>144</v>
      </c>
    </row>
    <row r="846" s="13" customFormat="1">
      <c r="A846" s="13"/>
      <c r="B846" s="184"/>
      <c r="C846" s="13"/>
      <c r="D846" s="185" t="s">
        <v>157</v>
      </c>
      <c r="E846" s="186" t="s">
        <v>3</v>
      </c>
      <c r="F846" s="187" t="s">
        <v>766</v>
      </c>
      <c r="G846" s="13"/>
      <c r="H846" s="186" t="s">
        <v>3</v>
      </c>
      <c r="I846" s="188"/>
      <c r="J846" s="13"/>
      <c r="K846" s="13"/>
      <c r="L846" s="184"/>
      <c r="M846" s="189"/>
      <c r="N846" s="190"/>
      <c r="O846" s="190"/>
      <c r="P846" s="190"/>
      <c r="Q846" s="190"/>
      <c r="R846" s="190"/>
      <c r="S846" s="190"/>
      <c r="T846" s="19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86" t="s">
        <v>157</v>
      </c>
      <c r="AU846" s="186" t="s">
        <v>153</v>
      </c>
      <c r="AV846" s="13" t="s">
        <v>79</v>
      </c>
      <c r="AW846" s="13" t="s">
        <v>33</v>
      </c>
      <c r="AX846" s="13" t="s">
        <v>71</v>
      </c>
      <c r="AY846" s="186" t="s">
        <v>144</v>
      </c>
    </row>
    <row r="847" s="14" customFormat="1">
      <c r="A847" s="14"/>
      <c r="B847" s="192"/>
      <c r="C847" s="14"/>
      <c r="D847" s="185" t="s">
        <v>157</v>
      </c>
      <c r="E847" s="193" t="s">
        <v>3</v>
      </c>
      <c r="F847" s="194" t="s">
        <v>767</v>
      </c>
      <c r="G847" s="14"/>
      <c r="H847" s="195">
        <v>0.90000000000000002</v>
      </c>
      <c r="I847" s="196"/>
      <c r="J847" s="14"/>
      <c r="K847" s="14"/>
      <c r="L847" s="192"/>
      <c r="M847" s="197"/>
      <c r="N847" s="198"/>
      <c r="O847" s="198"/>
      <c r="P847" s="198"/>
      <c r="Q847" s="198"/>
      <c r="R847" s="198"/>
      <c r="S847" s="198"/>
      <c r="T847" s="19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93" t="s">
        <v>157</v>
      </c>
      <c r="AU847" s="193" t="s">
        <v>153</v>
      </c>
      <c r="AV847" s="14" t="s">
        <v>153</v>
      </c>
      <c r="AW847" s="14" t="s">
        <v>33</v>
      </c>
      <c r="AX847" s="14" t="s">
        <v>71</v>
      </c>
      <c r="AY847" s="193" t="s">
        <v>144</v>
      </c>
    </row>
    <row r="848" s="13" customFormat="1">
      <c r="A848" s="13"/>
      <c r="B848" s="184"/>
      <c r="C848" s="13"/>
      <c r="D848" s="185" t="s">
        <v>157</v>
      </c>
      <c r="E848" s="186" t="s">
        <v>3</v>
      </c>
      <c r="F848" s="187" t="s">
        <v>768</v>
      </c>
      <c r="G848" s="13"/>
      <c r="H848" s="186" t="s">
        <v>3</v>
      </c>
      <c r="I848" s="188"/>
      <c r="J848" s="13"/>
      <c r="K848" s="13"/>
      <c r="L848" s="184"/>
      <c r="M848" s="189"/>
      <c r="N848" s="190"/>
      <c r="O848" s="190"/>
      <c r="P848" s="190"/>
      <c r="Q848" s="190"/>
      <c r="R848" s="190"/>
      <c r="S848" s="190"/>
      <c r="T848" s="19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6" t="s">
        <v>157</v>
      </c>
      <c r="AU848" s="186" t="s">
        <v>153</v>
      </c>
      <c r="AV848" s="13" t="s">
        <v>79</v>
      </c>
      <c r="AW848" s="13" t="s">
        <v>33</v>
      </c>
      <c r="AX848" s="13" t="s">
        <v>71</v>
      </c>
      <c r="AY848" s="186" t="s">
        <v>144</v>
      </c>
    </row>
    <row r="849" s="14" customFormat="1">
      <c r="A849" s="14"/>
      <c r="B849" s="192"/>
      <c r="C849" s="14"/>
      <c r="D849" s="185" t="s">
        <v>157</v>
      </c>
      <c r="E849" s="193" t="s">
        <v>3</v>
      </c>
      <c r="F849" s="194" t="s">
        <v>769</v>
      </c>
      <c r="G849" s="14"/>
      <c r="H849" s="195">
        <v>0.80000000000000004</v>
      </c>
      <c r="I849" s="196"/>
      <c r="J849" s="14"/>
      <c r="K849" s="14"/>
      <c r="L849" s="192"/>
      <c r="M849" s="197"/>
      <c r="N849" s="198"/>
      <c r="O849" s="198"/>
      <c r="P849" s="198"/>
      <c r="Q849" s="198"/>
      <c r="R849" s="198"/>
      <c r="S849" s="198"/>
      <c r="T849" s="19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3" t="s">
        <v>157</v>
      </c>
      <c r="AU849" s="193" t="s">
        <v>153</v>
      </c>
      <c r="AV849" s="14" t="s">
        <v>153</v>
      </c>
      <c r="AW849" s="14" t="s">
        <v>33</v>
      </c>
      <c r="AX849" s="14" t="s">
        <v>71</v>
      </c>
      <c r="AY849" s="193" t="s">
        <v>144</v>
      </c>
    </row>
    <row r="850" s="13" customFormat="1">
      <c r="A850" s="13"/>
      <c r="B850" s="184"/>
      <c r="C850" s="13"/>
      <c r="D850" s="185" t="s">
        <v>157</v>
      </c>
      <c r="E850" s="186" t="s">
        <v>3</v>
      </c>
      <c r="F850" s="187" t="s">
        <v>770</v>
      </c>
      <c r="G850" s="13"/>
      <c r="H850" s="186" t="s">
        <v>3</v>
      </c>
      <c r="I850" s="188"/>
      <c r="J850" s="13"/>
      <c r="K850" s="13"/>
      <c r="L850" s="184"/>
      <c r="M850" s="189"/>
      <c r="N850" s="190"/>
      <c r="O850" s="190"/>
      <c r="P850" s="190"/>
      <c r="Q850" s="190"/>
      <c r="R850" s="190"/>
      <c r="S850" s="190"/>
      <c r="T850" s="19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86" t="s">
        <v>157</v>
      </c>
      <c r="AU850" s="186" t="s">
        <v>153</v>
      </c>
      <c r="AV850" s="13" t="s">
        <v>79</v>
      </c>
      <c r="AW850" s="13" t="s">
        <v>33</v>
      </c>
      <c r="AX850" s="13" t="s">
        <v>71</v>
      </c>
      <c r="AY850" s="186" t="s">
        <v>144</v>
      </c>
    </row>
    <row r="851" s="14" customFormat="1">
      <c r="A851" s="14"/>
      <c r="B851" s="192"/>
      <c r="C851" s="14"/>
      <c r="D851" s="185" t="s">
        <v>157</v>
      </c>
      <c r="E851" s="193" t="s">
        <v>3</v>
      </c>
      <c r="F851" s="194" t="s">
        <v>771</v>
      </c>
      <c r="G851" s="14"/>
      <c r="H851" s="195">
        <v>2</v>
      </c>
      <c r="I851" s="196"/>
      <c r="J851" s="14"/>
      <c r="K851" s="14"/>
      <c r="L851" s="192"/>
      <c r="M851" s="197"/>
      <c r="N851" s="198"/>
      <c r="O851" s="198"/>
      <c r="P851" s="198"/>
      <c r="Q851" s="198"/>
      <c r="R851" s="198"/>
      <c r="S851" s="198"/>
      <c r="T851" s="19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93" t="s">
        <v>157</v>
      </c>
      <c r="AU851" s="193" t="s">
        <v>153</v>
      </c>
      <c r="AV851" s="14" t="s">
        <v>153</v>
      </c>
      <c r="AW851" s="14" t="s">
        <v>33</v>
      </c>
      <c r="AX851" s="14" t="s">
        <v>71</v>
      </c>
      <c r="AY851" s="193" t="s">
        <v>144</v>
      </c>
    </row>
    <row r="852" s="15" customFormat="1">
      <c r="A852" s="15"/>
      <c r="B852" s="201"/>
      <c r="C852" s="15"/>
      <c r="D852" s="185" t="s">
        <v>157</v>
      </c>
      <c r="E852" s="202" t="s">
        <v>3</v>
      </c>
      <c r="F852" s="203" t="s">
        <v>181</v>
      </c>
      <c r="G852" s="15"/>
      <c r="H852" s="204">
        <v>37.199999999999996</v>
      </c>
      <c r="I852" s="205"/>
      <c r="J852" s="15"/>
      <c r="K852" s="15"/>
      <c r="L852" s="201"/>
      <c r="M852" s="206"/>
      <c r="N852" s="207"/>
      <c r="O852" s="207"/>
      <c r="P852" s="207"/>
      <c r="Q852" s="207"/>
      <c r="R852" s="207"/>
      <c r="S852" s="207"/>
      <c r="T852" s="208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02" t="s">
        <v>157</v>
      </c>
      <c r="AU852" s="202" t="s">
        <v>153</v>
      </c>
      <c r="AV852" s="15" t="s">
        <v>152</v>
      </c>
      <c r="AW852" s="15" t="s">
        <v>33</v>
      </c>
      <c r="AX852" s="15" t="s">
        <v>79</v>
      </c>
      <c r="AY852" s="202" t="s">
        <v>144</v>
      </c>
    </row>
    <row r="853" s="2" customFormat="1" ht="55.5" customHeight="1">
      <c r="A853" s="39"/>
      <c r="B853" s="165"/>
      <c r="C853" s="166" t="s">
        <v>777</v>
      </c>
      <c r="D853" s="166" t="s">
        <v>147</v>
      </c>
      <c r="E853" s="167" t="s">
        <v>778</v>
      </c>
      <c r="F853" s="168" t="s">
        <v>779</v>
      </c>
      <c r="G853" s="169" t="s">
        <v>150</v>
      </c>
      <c r="H853" s="170">
        <v>67.799999999999997</v>
      </c>
      <c r="I853" s="171"/>
      <c r="J853" s="172">
        <f>ROUND(I853*H853,2)</f>
        <v>0</v>
      </c>
      <c r="K853" s="168" t="s">
        <v>151</v>
      </c>
      <c r="L853" s="40"/>
      <c r="M853" s="173" t="s">
        <v>3</v>
      </c>
      <c r="N853" s="174" t="s">
        <v>43</v>
      </c>
      <c r="O853" s="73"/>
      <c r="P853" s="175">
        <f>O853*H853</f>
        <v>0</v>
      </c>
      <c r="Q853" s="175">
        <v>0</v>
      </c>
      <c r="R853" s="175">
        <f>Q853*H853</f>
        <v>0</v>
      </c>
      <c r="S853" s="175">
        <v>0</v>
      </c>
      <c r="T853" s="17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177" t="s">
        <v>278</v>
      </c>
      <c r="AT853" s="177" t="s">
        <v>147</v>
      </c>
      <c r="AU853" s="177" t="s">
        <v>153</v>
      </c>
      <c r="AY853" s="20" t="s">
        <v>144</v>
      </c>
      <c r="BE853" s="178">
        <f>IF(N853="základní",J853,0)</f>
        <v>0</v>
      </c>
      <c r="BF853" s="178">
        <f>IF(N853="snížená",J853,0)</f>
        <v>0</v>
      </c>
      <c r="BG853" s="178">
        <f>IF(N853="zákl. přenesená",J853,0)</f>
        <v>0</v>
      </c>
      <c r="BH853" s="178">
        <f>IF(N853="sníž. přenesená",J853,0)</f>
        <v>0</v>
      </c>
      <c r="BI853" s="178">
        <f>IF(N853="nulová",J853,0)</f>
        <v>0</v>
      </c>
      <c r="BJ853" s="20" t="s">
        <v>153</v>
      </c>
      <c r="BK853" s="178">
        <f>ROUND(I853*H853,2)</f>
        <v>0</v>
      </c>
      <c r="BL853" s="20" t="s">
        <v>278</v>
      </c>
      <c r="BM853" s="177" t="s">
        <v>780</v>
      </c>
    </row>
    <row r="854" s="2" customFormat="1">
      <c r="A854" s="39"/>
      <c r="B854" s="40"/>
      <c r="C854" s="39"/>
      <c r="D854" s="179" t="s">
        <v>155</v>
      </c>
      <c r="E854" s="39"/>
      <c r="F854" s="180" t="s">
        <v>781</v>
      </c>
      <c r="G854" s="39"/>
      <c r="H854" s="39"/>
      <c r="I854" s="181"/>
      <c r="J854" s="39"/>
      <c r="K854" s="39"/>
      <c r="L854" s="40"/>
      <c r="M854" s="182"/>
      <c r="N854" s="183"/>
      <c r="O854" s="73"/>
      <c r="P854" s="73"/>
      <c r="Q854" s="73"/>
      <c r="R854" s="73"/>
      <c r="S854" s="73"/>
      <c r="T854" s="74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20" t="s">
        <v>155</v>
      </c>
      <c r="AU854" s="20" t="s">
        <v>153</v>
      </c>
    </row>
    <row r="855" s="13" customFormat="1">
      <c r="A855" s="13"/>
      <c r="B855" s="184"/>
      <c r="C855" s="13"/>
      <c r="D855" s="185" t="s">
        <v>157</v>
      </c>
      <c r="E855" s="186" t="s">
        <v>3</v>
      </c>
      <c r="F855" s="187" t="s">
        <v>762</v>
      </c>
      <c r="G855" s="13"/>
      <c r="H855" s="186" t="s">
        <v>3</v>
      </c>
      <c r="I855" s="188"/>
      <c r="J855" s="13"/>
      <c r="K855" s="13"/>
      <c r="L855" s="184"/>
      <c r="M855" s="189"/>
      <c r="N855" s="190"/>
      <c r="O855" s="190"/>
      <c r="P855" s="190"/>
      <c r="Q855" s="190"/>
      <c r="R855" s="190"/>
      <c r="S855" s="190"/>
      <c r="T855" s="19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86" t="s">
        <v>157</v>
      </c>
      <c r="AU855" s="186" t="s">
        <v>153</v>
      </c>
      <c r="AV855" s="13" t="s">
        <v>79</v>
      </c>
      <c r="AW855" s="13" t="s">
        <v>33</v>
      </c>
      <c r="AX855" s="13" t="s">
        <v>71</v>
      </c>
      <c r="AY855" s="186" t="s">
        <v>144</v>
      </c>
    </row>
    <row r="856" s="14" customFormat="1">
      <c r="A856" s="14"/>
      <c r="B856" s="192"/>
      <c r="C856" s="14"/>
      <c r="D856" s="185" t="s">
        <v>157</v>
      </c>
      <c r="E856" s="193" t="s">
        <v>3</v>
      </c>
      <c r="F856" s="194" t="s">
        <v>153</v>
      </c>
      <c r="G856" s="14"/>
      <c r="H856" s="195">
        <v>2</v>
      </c>
      <c r="I856" s="196"/>
      <c r="J856" s="14"/>
      <c r="K856" s="14"/>
      <c r="L856" s="192"/>
      <c r="M856" s="197"/>
      <c r="N856" s="198"/>
      <c r="O856" s="198"/>
      <c r="P856" s="198"/>
      <c r="Q856" s="198"/>
      <c r="R856" s="198"/>
      <c r="S856" s="198"/>
      <c r="T856" s="19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193" t="s">
        <v>157</v>
      </c>
      <c r="AU856" s="193" t="s">
        <v>153</v>
      </c>
      <c r="AV856" s="14" t="s">
        <v>153</v>
      </c>
      <c r="AW856" s="14" t="s">
        <v>33</v>
      </c>
      <c r="AX856" s="14" t="s">
        <v>71</v>
      </c>
      <c r="AY856" s="193" t="s">
        <v>144</v>
      </c>
    </row>
    <row r="857" s="13" customFormat="1">
      <c r="A857" s="13"/>
      <c r="B857" s="184"/>
      <c r="C857" s="13"/>
      <c r="D857" s="185" t="s">
        <v>157</v>
      </c>
      <c r="E857" s="186" t="s">
        <v>3</v>
      </c>
      <c r="F857" s="187" t="s">
        <v>764</v>
      </c>
      <c r="G857" s="13"/>
      <c r="H857" s="186" t="s">
        <v>3</v>
      </c>
      <c r="I857" s="188"/>
      <c r="J857" s="13"/>
      <c r="K857" s="13"/>
      <c r="L857" s="184"/>
      <c r="M857" s="189"/>
      <c r="N857" s="190"/>
      <c r="O857" s="190"/>
      <c r="P857" s="190"/>
      <c r="Q857" s="190"/>
      <c r="R857" s="190"/>
      <c r="S857" s="190"/>
      <c r="T857" s="19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86" t="s">
        <v>157</v>
      </c>
      <c r="AU857" s="186" t="s">
        <v>153</v>
      </c>
      <c r="AV857" s="13" t="s">
        <v>79</v>
      </c>
      <c r="AW857" s="13" t="s">
        <v>33</v>
      </c>
      <c r="AX857" s="13" t="s">
        <v>71</v>
      </c>
      <c r="AY857" s="186" t="s">
        <v>144</v>
      </c>
    </row>
    <row r="858" s="14" customFormat="1">
      <c r="A858" s="14"/>
      <c r="B858" s="192"/>
      <c r="C858" s="14"/>
      <c r="D858" s="185" t="s">
        <v>157</v>
      </c>
      <c r="E858" s="193" t="s">
        <v>3</v>
      </c>
      <c r="F858" s="194" t="s">
        <v>334</v>
      </c>
      <c r="G858" s="14"/>
      <c r="H858" s="195">
        <v>25</v>
      </c>
      <c r="I858" s="196"/>
      <c r="J858" s="14"/>
      <c r="K858" s="14"/>
      <c r="L858" s="192"/>
      <c r="M858" s="197"/>
      <c r="N858" s="198"/>
      <c r="O858" s="198"/>
      <c r="P858" s="198"/>
      <c r="Q858" s="198"/>
      <c r="R858" s="198"/>
      <c r="S858" s="198"/>
      <c r="T858" s="19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193" t="s">
        <v>157</v>
      </c>
      <c r="AU858" s="193" t="s">
        <v>153</v>
      </c>
      <c r="AV858" s="14" t="s">
        <v>153</v>
      </c>
      <c r="AW858" s="14" t="s">
        <v>33</v>
      </c>
      <c r="AX858" s="14" t="s">
        <v>71</v>
      </c>
      <c r="AY858" s="193" t="s">
        <v>144</v>
      </c>
    </row>
    <row r="859" s="13" customFormat="1">
      <c r="A859" s="13"/>
      <c r="B859" s="184"/>
      <c r="C859" s="13"/>
      <c r="D859" s="185" t="s">
        <v>157</v>
      </c>
      <c r="E859" s="186" t="s">
        <v>3</v>
      </c>
      <c r="F859" s="187" t="s">
        <v>766</v>
      </c>
      <c r="G859" s="13"/>
      <c r="H859" s="186" t="s">
        <v>3</v>
      </c>
      <c r="I859" s="188"/>
      <c r="J859" s="13"/>
      <c r="K859" s="13"/>
      <c r="L859" s="184"/>
      <c r="M859" s="189"/>
      <c r="N859" s="190"/>
      <c r="O859" s="190"/>
      <c r="P859" s="190"/>
      <c r="Q859" s="190"/>
      <c r="R859" s="190"/>
      <c r="S859" s="190"/>
      <c r="T859" s="19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86" t="s">
        <v>157</v>
      </c>
      <c r="AU859" s="186" t="s">
        <v>153</v>
      </c>
      <c r="AV859" s="13" t="s">
        <v>79</v>
      </c>
      <c r="AW859" s="13" t="s">
        <v>33</v>
      </c>
      <c r="AX859" s="13" t="s">
        <v>71</v>
      </c>
      <c r="AY859" s="186" t="s">
        <v>144</v>
      </c>
    </row>
    <row r="860" s="14" customFormat="1">
      <c r="A860" s="14"/>
      <c r="B860" s="192"/>
      <c r="C860" s="14"/>
      <c r="D860" s="185" t="s">
        <v>157</v>
      </c>
      <c r="E860" s="193" t="s">
        <v>3</v>
      </c>
      <c r="F860" s="194" t="s">
        <v>767</v>
      </c>
      <c r="G860" s="14"/>
      <c r="H860" s="195">
        <v>0.90000000000000002</v>
      </c>
      <c r="I860" s="196"/>
      <c r="J860" s="14"/>
      <c r="K860" s="14"/>
      <c r="L860" s="192"/>
      <c r="M860" s="197"/>
      <c r="N860" s="198"/>
      <c r="O860" s="198"/>
      <c r="P860" s="198"/>
      <c r="Q860" s="198"/>
      <c r="R860" s="198"/>
      <c r="S860" s="198"/>
      <c r="T860" s="19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193" t="s">
        <v>157</v>
      </c>
      <c r="AU860" s="193" t="s">
        <v>153</v>
      </c>
      <c r="AV860" s="14" t="s">
        <v>153</v>
      </c>
      <c r="AW860" s="14" t="s">
        <v>33</v>
      </c>
      <c r="AX860" s="14" t="s">
        <v>71</v>
      </c>
      <c r="AY860" s="193" t="s">
        <v>144</v>
      </c>
    </row>
    <row r="861" s="13" customFormat="1">
      <c r="A861" s="13"/>
      <c r="B861" s="184"/>
      <c r="C861" s="13"/>
      <c r="D861" s="185" t="s">
        <v>157</v>
      </c>
      <c r="E861" s="186" t="s">
        <v>3</v>
      </c>
      <c r="F861" s="187" t="s">
        <v>768</v>
      </c>
      <c r="G861" s="13"/>
      <c r="H861" s="186" t="s">
        <v>3</v>
      </c>
      <c r="I861" s="188"/>
      <c r="J861" s="13"/>
      <c r="K861" s="13"/>
      <c r="L861" s="184"/>
      <c r="M861" s="189"/>
      <c r="N861" s="190"/>
      <c r="O861" s="190"/>
      <c r="P861" s="190"/>
      <c r="Q861" s="190"/>
      <c r="R861" s="190"/>
      <c r="S861" s="190"/>
      <c r="T861" s="19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86" t="s">
        <v>157</v>
      </c>
      <c r="AU861" s="186" t="s">
        <v>153</v>
      </c>
      <c r="AV861" s="13" t="s">
        <v>79</v>
      </c>
      <c r="AW861" s="13" t="s">
        <v>33</v>
      </c>
      <c r="AX861" s="13" t="s">
        <v>71</v>
      </c>
      <c r="AY861" s="186" t="s">
        <v>144</v>
      </c>
    </row>
    <row r="862" s="14" customFormat="1">
      <c r="A862" s="14"/>
      <c r="B862" s="192"/>
      <c r="C862" s="14"/>
      <c r="D862" s="185" t="s">
        <v>157</v>
      </c>
      <c r="E862" s="193" t="s">
        <v>3</v>
      </c>
      <c r="F862" s="194" t="s">
        <v>153</v>
      </c>
      <c r="G862" s="14"/>
      <c r="H862" s="195">
        <v>2</v>
      </c>
      <c r="I862" s="196"/>
      <c r="J862" s="14"/>
      <c r="K862" s="14"/>
      <c r="L862" s="192"/>
      <c r="M862" s="197"/>
      <c r="N862" s="198"/>
      <c r="O862" s="198"/>
      <c r="P862" s="198"/>
      <c r="Q862" s="198"/>
      <c r="R862" s="198"/>
      <c r="S862" s="198"/>
      <c r="T862" s="19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193" t="s">
        <v>157</v>
      </c>
      <c r="AU862" s="193" t="s">
        <v>153</v>
      </c>
      <c r="AV862" s="14" t="s">
        <v>153</v>
      </c>
      <c r="AW862" s="14" t="s">
        <v>33</v>
      </c>
      <c r="AX862" s="14" t="s">
        <v>71</v>
      </c>
      <c r="AY862" s="193" t="s">
        <v>144</v>
      </c>
    </row>
    <row r="863" s="13" customFormat="1">
      <c r="A863" s="13"/>
      <c r="B863" s="184"/>
      <c r="C863" s="13"/>
      <c r="D863" s="185" t="s">
        <v>157</v>
      </c>
      <c r="E863" s="186" t="s">
        <v>3</v>
      </c>
      <c r="F863" s="187" t="s">
        <v>770</v>
      </c>
      <c r="G863" s="13"/>
      <c r="H863" s="186" t="s">
        <v>3</v>
      </c>
      <c r="I863" s="188"/>
      <c r="J863" s="13"/>
      <c r="K863" s="13"/>
      <c r="L863" s="184"/>
      <c r="M863" s="189"/>
      <c r="N863" s="190"/>
      <c r="O863" s="190"/>
      <c r="P863" s="190"/>
      <c r="Q863" s="190"/>
      <c r="R863" s="190"/>
      <c r="S863" s="190"/>
      <c r="T863" s="19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6" t="s">
        <v>157</v>
      </c>
      <c r="AU863" s="186" t="s">
        <v>153</v>
      </c>
      <c r="AV863" s="13" t="s">
        <v>79</v>
      </c>
      <c r="AW863" s="13" t="s">
        <v>33</v>
      </c>
      <c r="AX863" s="13" t="s">
        <v>71</v>
      </c>
      <c r="AY863" s="186" t="s">
        <v>144</v>
      </c>
    </row>
    <row r="864" s="14" customFormat="1">
      <c r="A864" s="14"/>
      <c r="B864" s="192"/>
      <c r="C864" s="14"/>
      <c r="D864" s="185" t="s">
        <v>157</v>
      </c>
      <c r="E864" s="193" t="s">
        <v>3</v>
      </c>
      <c r="F864" s="194" t="s">
        <v>152</v>
      </c>
      <c r="G864" s="14"/>
      <c r="H864" s="195">
        <v>4</v>
      </c>
      <c r="I864" s="196"/>
      <c r="J864" s="14"/>
      <c r="K864" s="14"/>
      <c r="L864" s="192"/>
      <c r="M864" s="197"/>
      <c r="N864" s="198"/>
      <c r="O864" s="198"/>
      <c r="P864" s="198"/>
      <c r="Q864" s="198"/>
      <c r="R864" s="198"/>
      <c r="S864" s="198"/>
      <c r="T864" s="19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193" t="s">
        <v>157</v>
      </c>
      <c r="AU864" s="193" t="s">
        <v>153</v>
      </c>
      <c r="AV864" s="14" t="s">
        <v>153</v>
      </c>
      <c r="AW864" s="14" t="s">
        <v>33</v>
      </c>
      <c r="AX864" s="14" t="s">
        <v>71</v>
      </c>
      <c r="AY864" s="193" t="s">
        <v>144</v>
      </c>
    </row>
    <row r="865" s="15" customFormat="1">
      <c r="A865" s="15"/>
      <c r="B865" s="201"/>
      <c r="C865" s="15"/>
      <c r="D865" s="185" t="s">
        <v>157</v>
      </c>
      <c r="E865" s="202" t="s">
        <v>3</v>
      </c>
      <c r="F865" s="203" t="s">
        <v>181</v>
      </c>
      <c r="G865" s="15"/>
      <c r="H865" s="204">
        <v>33.899999999999999</v>
      </c>
      <c r="I865" s="205"/>
      <c r="J865" s="15"/>
      <c r="K865" s="15"/>
      <c r="L865" s="201"/>
      <c r="M865" s="206"/>
      <c r="N865" s="207"/>
      <c r="O865" s="207"/>
      <c r="P865" s="207"/>
      <c r="Q865" s="207"/>
      <c r="R865" s="207"/>
      <c r="S865" s="207"/>
      <c r="T865" s="208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02" t="s">
        <v>157</v>
      </c>
      <c r="AU865" s="202" t="s">
        <v>153</v>
      </c>
      <c r="AV865" s="15" t="s">
        <v>152</v>
      </c>
      <c r="AW865" s="15" t="s">
        <v>33</v>
      </c>
      <c r="AX865" s="15" t="s">
        <v>79</v>
      </c>
      <c r="AY865" s="202" t="s">
        <v>144</v>
      </c>
    </row>
    <row r="866" s="14" customFormat="1">
      <c r="A866" s="14"/>
      <c r="B866" s="192"/>
      <c r="C866" s="14"/>
      <c r="D866" s="185" t="s">
        <v>157</v>
      </c>
      <c r="E866" s="14"/>
      <c r="F866" s="194" t="s">
        <v>782</v>
      </c>
      <c r="G866" s="14"/>
      <c r="H866" s="195">
        <v>67.799999999999997</v>
      </c>
      <c r="I866" s="196"/>
      <c r="J866" s="14"/>
      <c r="K866" s="14"/>
      <c r="L866" s="192"/>
      <c r="M866" s="197"/>
      <c r="N866" s="198"/>
      <c r="O866" s="198"/>
      <c r="P866" s="198"/>
      <c r="Q866" s="198"/>
      <c r="R866" s="198"/>
      <c r="S866" s="198"/>
      <c r="T866" s="19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193" t="s">
        <v>157</v>
      </c>
      <c r="AU866" s="193" t="s">
        <v>153</v>
      </c>
      <c r="AV866" s="14" t="s">
        <v>153</v>
      </c>
      <c r="AW866" s="14" t="s">
        <v>4</v>
      </c>
      <c r="AX866" s="14" t="s">
        <v>79</v>
      </c>
      <c r="AY866" s="193" t="s">
        <v>144</v>
      </c>
    </row>
    <row r="867" s="2" customFormat="1" ht="55.5" customHeight="1">
      <c r="A867" s="39"/>
      <c r="B867" s="165"/>
      <c r="C867" s="166" t="s">
        <v>783</v>
      </c>
      <c r="D867" s="166" t="s">
        <v>147</v>
      </c>
      <c r="E867" s="167" t="s">
        <v>784</v>
      </c>
      <c r="F867" s="168" t="s">
        <v>785</v>
      </c>
      <c r="G867" s="169" t="s">
        <v>725</v>
      </c>
      <c r="H867" s="219"/>
      <c r="I867" s="171"/>
      <c r="J867" s="172">
        <f>ROUND(I867*H867,2)</f>
        <v>0</v>
      </c>
      <c r="K867" s="168" t="s">
        <v>151</v>
      </c>
      <c r="L867" s="40"/>
      <c r="M867" s="173" t="s">
        <v>3</v>
      </c>
      <c r="N867" s="174" t="s">
        <v>43</v>
      </c>
      <c r="O867" s="73"/>
      <c r="P867" s="175">
        <f>O867*H867</f>
        <v>0</v>
      </c>
      <c r="Q867" s="175">
        <v>0</v>
      </c>
      <c r="R867" s="175">
        <f>Q867*H867</f>
        <v>0</v>
      </c>
      <c r="S867" s="175">
        <v>0</v>
      </c>
      <c r="T867" s="176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177" t="s">
        <v>278</v>
      </c>
      <c r="AT867" s="177" t="s">
        <v>147</v>
      </c>
      <c r="AU867" s="177" t="s">
        <v>153</v>
      </c>
      <c r="AY867" s="20" t="s">
        <v>144</v>
      </c>
      <c r="BE867" s="178">
        <f>IF(N867="základní",J867,0)</f>
        <v>0</v>
      </c>
      <c r="BF867" s="178">
        <f>IF(N867="snížená",J867,0)</f>
        <v>0</v>
      </c>
      <c r="BG867" s="178">
        <f>IF(N867="zákl. přenesená",J867,0)</f>
        <v>0</v>
      </c>
      <c r="BH867" s="178">
        <f>IF(N867="sníž. přenesená",J867,0)</f>
        <v>0</v>
      </c>
      <c r="BI867" s="178">
        <f>IF(N867="nulová",J867,0)</f>
        <v>0</v>
      </c>
      <c r="BJ867" s="20" t="s">
        <v>153</v>
      </c>
      <c r="BK867" s="178">
        <f>ROUND(I867*H867,2)</f>
        <v>0</v>
      </c>
      <c r="BL867" s="20" t="s">
        <v>278</v>
      </c>
      <c r="BM867" s="177" t="s">
        <v>786</v>
      </c>
    </row>
    <row r="868" s="2" customFormat="1">
      <c r="A868" s="39"/>
      <c r="B868" s="40"/>
      <c r="C868" s="39"/>
      <c r="D868" s="179" t="s">
        <v>155</v>
      </c>
      <c r="E868" s="39"/>
      <c r="F868" s="180" t="s">
        <v>787</v>
      </c>
      <c r="G868" s="39"/>
      <c r="H868" s="39"/>
      <c r="I868" s="181"/>
      <c r="J868" s="39"/>
      <c r="K868" s="39"/>
      <c r="L868" s="40"/>
      <c r="M868" s="182"/>
      <c r="N868" s="183"/>
      <c r="O868" s="73"/>
      <c r="P868" s="73"/>
      <c r="Q868" s="73"/>
      <c r="R868" s="73"/>
      <c r="S868" s="73"/>
      <c r="T868" s="74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20" t="s">
        <v>155</v>
      </c>
      <c r="AU868" s="20" t="s">
        <v>153</v>
      </c>
    </row>
    <row r="869" s="12" customFormat="1" ht="22.8" customHeight="1">
      <c r="A869" s="12"/>
      <c r="B869" s="152"/>
      <c r="C869" s="12"/>
      <c r="D869" s="153" t="s">
        <v>70</v>
      </c>
      <c r="E869" s="163" t="s">
        <v>788</v>
      </c>
      <c r="F869" s="163" t="s">
        <v>789</v>
      </c>
      <c r="G869" s="12"/>
      <c r="H869" s="12"/>
      <c r="I869" s="155"/>
      <c r="J869" s="164">
        <f>BK869</f>
        <v>0</v>
      </c>
      <c r="K869" s="12"/>
      <c r="L869" s="152"/>
      <c r="M869" s="157"/>
      <c r="N869" s="158"/>
      <c r="O869" s="158"/>
      <c r="P869" s="159">
        <f>SUM(P870:P906)</f>
        <v>0</v>
      </c>
      <c r="Q869" s="158"/>
      <c r="R869" s="159">
        <f>SUM(R870:R906)</f>
        <v>0.12366000000000001</v>
      </c>
      <c r="S869" s="158"/>
      <c r="T869" s="160">
        <f>SUM(T870:T906)</f>
        <v>0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153" t="s">
        <v>153</v>
      </c>
      <c r="AT869" s="161" t="s">
        <v>70</v>
      </c>
      <c r="AU869" s="161" t="s">
        <v>79</v>
      </c>
      <c r="AY869" s="153" t="s">
        <v>144</v>
      </c>
      <c r="BK869" s="162">
        <f>SUM(BK870:BK906)</f>
        <v>0</v>
      </c>
    </row>
    <row r="870" s="2" customFormat="1" ht="37.8" customHeight="1">
      <c r="A870" s="39"/>
      <c r="B870" s="165"/>
      <c r="C870" s="166" t="s">
        <v>790</v>
      </c>
      <c r="D870" s="166" t="s">
        <v>147</v>
      </c>
      <c r="E870" s="167" t="s">
        <v>791</v>
      </c>
      <c r="F870" s="168" t="s">
        <v>792</v>
      </c>
      <c r="G870" s="169" t="s">
        <v>150</v>
      </c>
      <c r="H870" s="170">
        <v>2</v>
      </c>
      <c r="I870" s="171"/>
      <c r="J870" s="172">
        <f>ROUND(I870*H870,2)</f>
        <v>0</v>
      </c>
      <c r="K870" s="168" t="s">
        <v>151</v>
      </c>
      <c r="L870" s="40"/>
      <c r="M870" s="173" t="s">
        <v>3</v>
      </c>
      <c r="N870" s="174" t="s">
        <v>43</v>
      </c>
      <c r="O870" s="73"/>
      <c r="P870" s="175">
        <f>O870*H870</f>
        <v>0</v>
      </c>
      <c r="Q870" s="175">
        <v>0</v>
      </c>
      <c r="R870" s="175">
        <f>Q870*H870</f>
        <v>0</v>
      </c>
      <c r="S870" s="175">
        <v>0</v>
      </c>
      <c r="T870" s="17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177" t="s">
        <v>278</v>
      </c>
      <c r="AT870" s="177" t="s">
        <v>147</v>
      </c>
      <c r="AU870" s="177" t="s">
        <v>153</v>
      </c>
      <c r="AY870" s="20" t="s">
        <v>144</v>
      </c>
      <c r="BE870" s="178">
        <f>IF(N870="základní",J870,0)</f>
        <v>0</v>
      </c>
      <c r="BF870" s="178">
        <f>IF(N870="snížená",J870,0)</f>
        <v>0</v>
      </c>
      <c r="BG870" s="178">
        <f>IF(N870="zákl. přenesená",J870,0)</f>
        <v>0</v>
      </c>
      <c r="BH870" s="178">
        <f>IF(N870="sníž. přenesená",J870,0)</f>
        <v>0</v>
      </c>
      <c r="BI870" s="178">
        <f>IF(N870="nulová",J870,0)</f>
        <v>0</v>
      </c>
      <c r="BJ870" s="20" t="s">
        <v>153</v>
      </c>
      <c r="BK870" s="178">
        <f>ROUND(I870*H870,2)</f>
        <v>0</v>
      </c>
      <c r="BL870" s="20" t="s">
        <v>278</v>
      </c>
      <c r="BM870" s="177" t="s">
        <v>793</v>
      </c>
    </row>
    <row r="871" s="2" customFormat="1">
      <c r="A871" s="39"/>
      <c r="B871" s="40"/>
      <c r="C871" s="39"/>
      <c r="D871" s="179" t="s">
        <v>155</v>
      </c>
      <c r="E871" s="39"/>
      <c r="F871" s="180" t="s">
        <v>794</v>
      </c>
      <c r="G871" s="39"/>
      <c r="H871" s="39"/>
      <c r="I871" s="181"/>
      <c r="J871" s="39"/>
      <c r="K871" s="39"/>
      <c r="L871" s="40"/>
      <c r="M871" s="182"/>
      <c r="N871" s="183"/>
      <c r="O871" s="73"/>
      <c r="P871" s="73"/>
      <c r="Q871" s="73"/>
      <c r="R871" s="73"/>
      <c r="S871" s="73"/>
      <c r="T871" s="74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20" t="s">
        <v>155</v>
      </c>
      <c r="AU871" s="20" t="s">
        <v>153</v>
      </c>
    </row>
    <row r="872" s="13" customFormat="1">
      <c r="A872" s="13"/>
      <c r="B872" s="184"/>
      <c r="C872" s="13"/>
      <c r="D872" s="185" t="s">
        <v>157</v>
      </c>
      <c r="E872" s="186" t="s">
        <v>3</v>
      </c>
      <c r="F872" s="187" t="s">
        <v>795</v>
      </c>
      <c r="G872" s="13"/>
      <c r="H872" s="186" t="s">
        <v>3</v>
      </c>
      <c r="I872" s="188"/>
      <c r="J872" s="13"/>
      <c r="K872" s="13"/>
      <c r="L872" s="184"/>
      <c r="M872" s="189"/>
      <c r="N872" s="190"/>
      <c r="O872" s="190"/>
      <c r="P872" s="190"/>
      <c r="Q872" s="190"/>
      <c r="R872" s="190"/>
      <c r="S872" s="190"/>
      <c r="T872" s="19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86" t="s">
        <v>157</v>
      </c>
      <c r="AU872" s="186" t="s">
        <v>153</v>
      </c>
      <c r="AV872" s="13" t="s">
        <v>79</v>
      </c>
      <c r="AW872" s="13" t="s">
        <v>33</v>
      </c>
      <c r="AX872" s="13" t="s">
        <v>71</v>
      </c>
      <c r="AY872" s="186" t="s">
        <v>144</v>
      </c>
    </row>
    <row r="873" s="14" customFormat="1">
      <c r="A873" s="14"/>
      <c r="B873" s="192"/>
      <c r="C873" s="14"/>
      <c r="D873" s="185" t="s">
        <v>157</v>
      </c>
      <c r="E873" s="193" t="s">
        <v>3</v>
      </c>
      <c r="F873" s="194" t="s">
        <v>153</v>
      </c>
      <c r="G873" s="14"/>
      <c r="H873" s="195">
        <v>2</v>
      </c>
      <c r="I873" s="196"/>
      <c r="J873" s="14"/>
      <c r="K873" s="14"/>
      <c r="L873" s="192"/>
      <c r="M873" s="197"/>
      <c r="N873" s="198"/>
      <c r="O873" s="198"/>
      <c r="P873" s="198"/>
      <c r="Q873" s="198"/>
      <c r="R873" s="198"/>
      <c r="S873" s="198"/>
      <c r="T873" s="19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193" t="s">
        <v>157</v>
      </c>
      <c r="AU873" s="193" t="s">
        <v>153</v>
      </c>
      <c r="AV873" s="14" t="s">
        <v>153</v>
      </c>
      <c r="AW873" s="14" t="s">
        <v>33</v>
      </c>
      <c r="AX873" s="14" t="s">
        <v>79</v>
      </c>
      <c r="AY873" s="193" t="s">
        <v>144</v>
      </c>
    </row>
    <row r="874" s="2" customFormat="1" ht="33" customHeight="1">
      <c r="A874" s="39"/>
      <c r="B874" s="165"/>
      <c r="C874" s="209" t="s">
        <v>796</v>
      </c>
      <c r="D874" s="209" t="s">
        <v>230</v>
      </c>
      <c r="E874" s="210" t="s">
        <v>797</v>
      </c>
      <c r="F874" s="211" t="s">
        <v>798</v>
      </c>
      <c r="G874" s="212" t="s">
        <v>150</v>
      </c>
      <c r="H874" s="213">
        <v>2</v>
      </c>
      <c r="I874" s="214"/>
      <c r="J874" s="215">
        <f>ROUND(I874*H874,2)</f>
        <v>0</v>
      </c>
      <c r="K874" s="211" t="s">
        <v>151</v>
      </c>
      <c r="L874" s="216"/>
      <c r="M874" s="217" t="s">
        <v>3</v>
      </c>
      <c r="N874" s="218" t="s">
        <v>43</v>
      </c>
      <c r="O874" s="73"/>
      <c r="P874" s="175">
        <f>O874*H874</f>
        <v>0</v>
      </c>
      <c r="Q874" s="175">
        <v>0.024299999999999999</v>
      </c>
      <c r="R874" s="175">
        <f>Q874*H874</f>
        <v>0.048599999999999997</v>
      </c>
      <c r="S874" s="175">
        <v>0</v>
      </c>
      <c r="T874" s="176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177" t="s">
        <v>373</v>
      </c>
      <c r="AT874" s="177" t="s">
        <v>230</v>
      </c>
      <c r="AU874" s="177" t="s">
        <v>153</v>
      </c>
      <c r="AY874" s="20" t="s">
        <v>144</v>
      </c>
      <c r="BE874" s="178">
        <f>IF(N874="základní",J874,0)</f>
        <v>0</v>
      </c>
      <c r="BF874" s="178">
        <f>IF(N874="snížená",J874,0)</f>
        <v>0</v>
      </c>
      <c r="BG874" s="178">
        <f>IF(N874="zákl. přenesená",J874,0)</f>
        <v>0</v>
      </c>
      <c r="BH874" s="178">
        <f>IF(N874="sníž. přenesená",J874,0)</f>
        <v>0</v>
      </c>
      <c r="BI874" s="178">
        <f>IF(N874="nulová",J874,0)</f>
        <v>0</v>
      </c>
      <c r="BJ874" s="20" t="s">
        <v>153</v>
      </c>
      <c r="BK874" s="178">
        <f>ROUND(I874*H874,2)</f>
        <v>0</v>
      </c>
      <c r="BL874" s="20" t="s">
        <v>278</v>
      </c>
      <c r="BM874" s="177" t="s">
        <v>799</v>
      </c>
    </row>
    <row r="875" s="2" customFormat="1" ht="24.15" customHeight="1">
      <c r="A875" s="39"/>
      <c r="B875" s="165"/>
      <c r="C875" s="166" t="s">
        <v>800</v>
      </c>
      <c r="D875" s="166" t="s">
        <v>147</v>
      </c>
      <c r="E875" s="167" t="s">
        <v>801</v>
      </c>
      <c r="F875" s="168" t="s">
        <v>802</v>
      </c>
      <c r="G875" s="169" t="s">
        <v>150</v>
      </c>
      <c r="H875" s="170">
        <v>2</v>
      </c>
      <c r="I875" s="171"/>
      <c r="J875" s="172">
        <f>ROUND(I875*H875,2)</f>
        <v>0</v>
      </c>
      <c r="K875" s="168" t="s">
        <v>151</v>
      </c>
      <c r="L875" s="40"/>
      <c r="M875" s="173" t="s">
        <v>3</v>
      </c>
      <c r="N875" s="174" t="s">
        <v>43</v>
      </c>
      <c r="O875" s="73"/>
      <c r="P875" s="175">
        <f>O875*H875</f>
        <v>0</v>
      </c>
      <c r="Q875" s="175">
        <v>0.00087000000000000001</v>
      </c>
      <c r="R875" s="175">
        <f>Q875*H875</f>
        <v>0.00174</v>
      </c>
      <c r="S875" s="175">
        <v>0</v>
      </c>
      <c r="T875" s="176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177" t="s">
        <v>278</v>
      </c>
      <c r="AT875" s="177" t="s">
        <v>147</v>
      </c>
      <c r="AU875" s="177" t="s">
        <v>153</v>
      </c>
      <c r="AY875" s="20" t="s">
        <v>144</v>
      </c>
      <c r="BE875" s="178">
        <f>IF(N875="základní",J875,0)</f>
        <v>0</v>
      </c>
      <c r="BF875" s="178">
        <f>IF(N875="snížená",J875,0)</f>
        <v>0</v>
      </c>
      <c r="BG875" s="178">
        <f>IF(N875="zákl. přenesená",J875,0)</f>
        <v>0</v>
      </c>
      <c r="BH875" s="178">
        <f>IF(N875="sníž. přenesená",J875,0)</f>
        <v>0</v>
      </c>
      <c r="BI875" s="178">
        <f>IF(N875="nulová",J875,0)</f>
        <v>0</v>
      </c>
      <c r="BJ875" s="20" t="s">
        <v>153</v>
      </c>
      <c r="BK875" s="178">
        <f>ROUND(I875*H875,2)</f>
        <v>0</v>
      </c>
      <c r="BL875" s="20" t="s">
        <v>278</v>
      </c>
      <c r="BM875" s="177" t="s">
        <v>803</v>
      </c>
    </row>
    <row r="876" s="2" customFormat="1">
      <c r="A876" s="39"/>
      <c r="B876" s="40"/>
      <c r="C876" s="39"/>
      <c r="D876" s="179" t="s">
        <v>155</v>
      </c>
      <c r="E876" s="39"/>
      <c r="F876" s="180" t="s">
        <v>804</v>
      </c>
      <c r="G876" s="39"/>
      <c r="H876" s="39"/>
      <c r="I876" s="181"/>
      <c r="J876" s="39"/>
      <c r="K876" s="39"/>
      <c r="L876" s="40"/>
      <c r="M876" s="182"/>
      <c r="N876" s="183"/>
      <c r="O876" s="73"/>
      <c r="P876" s="73"/>
      <c r="Q876" s="73"/>
      <c r="R876" s="73"/>
      <c r="S876" s="73"/>
      <c r="T876" s="74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20" t="s">
        <v>155</v>
      </c>
      <c r="AU876" s="20" t="s">
        <v>153</v>
      </c>
    </row>
    <row r="877" s="13" customFormat="1">
      <c r="A877" s="13"/>
      <c r="B877" s="184"/>
      <c r="C877" s="13"/>
      <c r="D877" s="185" t="s">
        <v>157</v>
      </c>
      <c r="E877" s="186" t="s">
        <v>3</v>
      </c>
      <c r="F877" s="187" t="s">
        <v>805</v>
      </c>
      <c r="G877" s="13"/>
      <c r="H877" s="186" t="s">
        <v>3</v>
      </c>
      <c r="I877" s="188"/>
      <c r="J877" s="13"/>
      <c r="K877" s="13"/>
      <c r="L877" s="184"/>
      <c r="M877" s="189"/>
      <c r="N877" s="190"/>
      <c r="O877" s="190"/>
      <c r="P877" s="190"/>
      <c r="Q877" s="190"/>
      <c r="R877" s="190"/>
      <c r="S877" s="190"/>
      <c r="T877" s="19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86" t="s">
        <v>157</v>
      </c>
      <c r="AU877" s="186" t="s">
        <v>153</v>
      </c>
      <c r="AV877" s="13" t="s">
        <v>79</v>
      </c>
      <c r="AW877" s="13" t="s">
        <v>33</v>
      </c>
      <c r="AX877" s="13" t="s">
        <v>71</v>
      </c>
      <c r="AY877" s="186" t="s">
        <v>144</v>
      </c>
    </row>
    <row r="878" s="14" customFormat="1">
      <c r="A878" s="14"/>
      <c r="B878" s="192"/>
      <c r="C878" s="14"/>
      <c r="D878" s="185" t="s">
        <v>157</v>
      </c>
      <c r="E878" s="193" t="s">
        <v>3</v>
      </c>
      <c r="F878" s="194" t="s">
        <v>153</v>
      </c>
      <c r="G878" s="14"/>
      <c r="H878" s="195">
        <v>2</v>
      </c>
      <c r="I878" s="196"/>
      <c r="J878" s="14"/>
      <c r="K878" s="14"/>
      <c r="L878" s="192"/>
      <c r="M878" s="197"/>
      <c r="N878" s="198"/>
      <c r="O878" s="198"/>
      <c r="P878" s="198"/>
      <c r="Q878" s="198"/>
      <c r="R878" s="198"/>
      <c r="S878" s="198"/>
      <c r="T878" s="19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93" t="s">
        <v>157</v>
      </c>
      <c r="AU878" s="193" t="s">
        <v>153</v>
      </c>
      <c r="AV878" s="14" t="s">
        <v>153</v>
      </c>
      <c r="AW878" s="14" t="s">
        <v>33</v>
      </c>
      <c r="AX878" s="14" t="s">
        <v>79</v>
      </c>
      <c r="AY878" s="193" t="s">
        <v>144</v>
      </c>
    </row>
    <row r="879" s="2" customFormat="1" ht="24.15" customHeight="1">
      <c r="A879" s="39"/>
      <c r="B879" s="165"/>
      <c r="C879" s="209" t="s">
        <v>806</v>
      </c>
      <c r="D879" s="209" t="s">
        <v>230</v>
      </c>
      <c r="E879" s="210" t="s">
        <v>807</v>
      </c>
      <c r="F879" s="211" t="s">
        <v>808</v>
      </c>
      <c r="G879" s="212" t="s">
        <v>163</v>
      </c>
      <c r="H879" s="213">
        <v>1</v>
      </c>
      <c r="I879" s="214"/>
      <c r="J879" s="215">
        <f>ROUND(I879*H879,2)</f>
        <v>0</v>
      </c>
      <c r="K879" s="211" t="s">
        <v>151</v>
      </c>
      <c r="L879" s="216"/>
      <c r="M879" s="217" t="s">
        <v>3</v>
      </c>
      <c r="N879" s="218" t="s">
        <v>43</v>
      </c>
      <c r="O879" s="73"/>
      <c r="P879" s="175">
        <f>O879*H879</f>
        <v>0</v>
      </c>
      <c r="Q879" s="175">
        <v>0.025440000000000001</v>
      </c>
      <c r="R879" s="175">
        <f>Q879*H879</f>
        <v>0.025440000000000001</v>
      </c>
      <c r="S879" s="175">
        <v>0</v>
      </c>
      <c r="T879" s="176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177" t="s">
        <v>373</v>
      </c>
      <c r="AT879" s="177" t="s">
        <v>230</v>
      </c>
      <c r="AU879" s="177" t="s">
        <v>153</v>
      </c>
      <c r="AY879" s="20" t="s">
        <v>144</v>
      </c>
      <c r="BE879" s="178">
        <f>IF(N879="základní",J879,0)</f>
        <v>0</v>
      </c>
      <c r="BF879" s="178">
        <f>IF(N879="snížená",J879,0)</f>
        <v>0</v>
      </c>
      <c r="BG879" s="178">
        <f>IF(N879="zákl. přenesená",J879,0)</f>
        <v>0</v>
      </c>
      <c r="BH879" s="178">
        <f>IF(N879="sníž. přenesená",J879,0)</f>
        <v>0</v>
      </c>
      <c r="BI879" s="178">
        <f>IF(N879="nulová",J879,0)</f>
        <v>0</v>
      </c>
      <c r="BJ879" s="20" t="s">
        <v>153</v>
      </c>
      <c r="BK879" s="178">
        <f>ROUND(I879*H879,2)</f>
        <v>0</v>
      </c>
      <c r="BL879" s="20" t="s">
        <v>278</v>
      </c>
      <c r="BM879" s="177" t="s">
        <v>809</v>
      </c>
    </row>
    <row r="880" s="13" customFormat="1">
      <c r="A880" s="13"/>
      <c r="B880" s="184"/>
      <c r="C880" s="13"/>
      <c r="D880" s="185" t="s">
        <v>157</v>
      </c>
      <c r="E880" s="186" t="s">
        <v>3</v>
      </c>
      <c r="F880" s="187" t="s">
        <v>810</v>
      </c>
      <c r="G880" s="13"/>
      <c r="H880" s="186" t="s">
        <v>3</v>
      </c>
      <c r="I880" s="188"/>
      <c r="J880" s="13"/>
      <c r="K880" s="13"/>
      <c r="L880" s="184"/>
      <c r="M880" s="189"/>
      <c r="N880" s="190"/>
      <c r="O880" s="190"/>
      <c r="P880" s="190"/>
      <c r="Q880" s="190"/>
      <c r="R880" s="190"/>
      <c r="S880" s="190"/>
      <c r="T880" s="19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86" t="s">
        <v>157</v>
      </c>
      <c r="AU880" s="186" t="s">
        <v>153</v>
      </c>
      <c r="AV880" s="13" t="s">
        <v>79</v>
      </c>
      <c r="AW880" s="13" t="s">
        <v>33</v>
      </c>
      <c r="AX880" s="13" t="s">
        <v>71</v>
      </c>
      <c r="AY880" s="186" t="s">
        <v>144</v>
      </c>
    </row>
    <row r="881" s="14" customFormat="1">
      <c r="A881" s="14"/>
      <c r="B881" s="192"/>
      <c r="C881" s="14"/>
      <c r="D881" s="185" t="s">
        <v>157</v>
      </c>
      <c r="E881" s="193" t="s">
        <v>3</v>
      </c>
      <c r="F881" s="194" t="s">
        <v>79</v>
      </c>
      <c r="G881" s="14"/>
      <c r="H881" s="195">
        <v>1</v>
      </c>
      <c r="I881" s="196"/>
      <c r="J881" s="14"/>
      <c r="K881" s="14"/>
      <c r="L881" s="192"/>
      <c r="M881" s="197"/>
      <c r="N881" s="198"/>
      <c r="O881" s="198"/>
      <c r="P881" s="198"/>
      <c r="Q881" s="198"/>
      <c r="R881" s="198"/>
      <c r="S881" s="198"/>
      <c r="T881" s="19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93" t="s">
        <v>157</v>
      </c>
      <c r="AU881" s="193" t="s">
        <v>153</v>
      </c>
      <c r="AV881" s="14" t="s">
        <v>153</v>
      </c>
      <c r="AW881" s="14" t="s">
        <v>33</v>
      </c>
      <c r="AX881" s="14" t="s">
        <v>79</v>
      </c>
      <c r="AY881" s="193" t="s">
        <v>144</v>
      </c>
    </row>
    <row r="882" s="2" customFormat="1" ht="24.15" customHeight="1">
      <c r="A882" s="39"/>
      <c r="B882" s="165"/>
      <c r="C882" s="209" t="s">
        <v>811</v>
      </c>
      <c r="D882" s="209" t="s">
        <v>230</v>
      </c>
      <c r="E882" s="210" t="s">
        <v>812</v>
      </c>
      <c r="F882" s="211" t="s">
        <v>813</v>
      </c>
      <c r="G882" s="212" t="s">
        <v>163</v>
      </c>
      <c r="H882" s="213">
        <v>1</v>
      </c>
      <c r="I882" s="214"/>
      <c r="J882" s="215">
        <f>ROUND(I882*H882,2)</f>
        <v>0</v>
      </c>
      <c r="K882" s="211" t="s">
        <v>151</v>
      </c>
      <c r="L882" s="216"/>
      <c r="M882" s="217" t="s">
        <v>3</v>
      </c>
      <c r="N882" s="218" t="s">
        <v>43</v>
      </c>
      <c r="O882" s="73"/>
      <c r="P882" s="175">
        <f>O882*H882</f>
        <v>0</v>
      </c>
      <c r="Q882" s="175">
        <v>0.03388</v>
      </c>
      <c r="R882" s="175">
        <f>Q882*H882</f>
        <v>0.03388</v>
      </c>
      <c r="S882" s="175">
        <v>0</v>
      </c>
      <c r="T882" s="17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177" t="s">
        <v>373</v>
      </c>
      <c r="AT882" s="177" t="s">
        <v>230</v>
      </c>
      <c r="AU882" s="177" t="s">
        <v>153</v>
      </c>
      <c r="AY882" s="20" t="s">
        <v>144</v>
      </c>
      <c r="BE882" s="178">
        <f>IF(N882="základní",J882,0)</f>
        <v>0</v>
      </c>
      <c r="BF882" s="178">
        <f>IF(N882="snížená",J882,0)</f>
        <v>0</v>
      </c>
      <c r="BG882" s="178">
        <f>IF(N882="zákl. přenesená",J882,0)</f>
        <v>0</v>
      </c>
      <c r="BH882" s="178">
        <f>IF(N882="sníž. přenesená",J882,0)</f>
        <v>0</v>
      </c>
      <c r="BI882" s="178">
        <f>IF(N882="nulová",J882,0)</f>
        <v>0</v>
      </c>
      <c r="BJ882" s="20" t="s">
        <v>153</v>
      </c>
      <c r="BK882" s="178">
        <f>ROUND(I882*H882,2)</f>
        <v>0</v>
      </c>
      <c r="BL882" s="20" t="s">
        <v>278</v>
      </c>
      <c r="BM882" s="177" t="s">
        <v>814</v>
      </c>
    </row>
    <row r="883" s="13" customFormat="1">
      <c r="A883" s="13"/>
      <c r="B883" s="184"/>
      <c r="C883" s="13"/>
      <c r="D883" s="185" t="s">
        <v>157</v>
      </c>
      <c r="E883" s="186" t="s">
        <v>3</v>
      </c>
      <c r="F883" s="187" t="s">
        <v>815</v>
      </c>
      <c r="G883" s="13"/>
      <c r="H883" s="186" t="s">
        <v>3</v>
      </c>
      <c r="I883" s="188"/>
      <c r="J883" s="13"/>
      <c r="K883" s="13"/>
      <c r="L883" s="184"/>
      <c r="M883" s="189"/>
      <c r="N883" s="190"/>
      <c r="O883" s="190"/>
      <c r="P883" s="190"/>
      <c r="Q883" s="190"/>
      <c r="R883" s="190"/>
      <c r="S883" s="190"/>
      <c r="T883" s="19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86" t="s">
        <v>157</v>
      </c>
      <c r="AU883" s="186" t="s">
        <v>153</v>
      </c>
      <c r="AV883" s="13" t="s">
        <v>79</v>
      </c>
      <c r="AW883" s="13" t="s">
        <v>33</v>
      </c>
      <c r="AX883" s="13" t="s">
        <v>71</v>
      </c>
      <c r="AY883" s="186" t="s">
        <v>144</v>
      </c>
    </row>
    <row r="884" s="14" customFormat="1">
      <c r="A884" s="14"/>
      <c r="B884" s="192"/>
      <c r="C884" s="14"/>
      <c r="D884" s="185" t="s">
        <v>157</v>
      </c>
      <c r="E884" s="193" t="s">
        <v>3</v>
      </c>
      <c r="F884" s="194" t="s">
        <v>79</v>
      </c>
      <c r="G884" s="14"/>
      <c r="H884" s="195">
        <v>1</v>
      </c>
      <c r="I884" s="196"/>
      <c r="J884" s="14"/>
      <c r="K884" s="14"/>
      <c r="L884" s="192"/>
      <c r="M884" s="197"/>
      <c r="N884" s="198"/>
      <c r="O884" s="198"/>
      <c r="P884" s="198"/>
      <c r="Q884" s="198"/>
      <c r="R884" s="198"/>
      <c r="S884" s="198"/>
      <c r="T884" s="19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193" t="s">
        <v>157</v>
      </c>
      <c r="AU884" s="193" t="s">
        <v>153</v>
      </c>
      <c r="AV884" s="14" t="s">
        <v>153</v>
      </c>
      <c r="AW884" s="14" t="s">
        <v>33</v>
      </c>
      <c r="AX884" s="14" t="s">
        <v>79</v>
      </c>
      <c r="AY884" s="193" t="s">
        <v>144</v>
      </c>
    </row>
    <row r="885" s="2" customFormat="1" ht="24.15" customHeight="1">
      <c r="A885" s="39"/>
      <c r="B885" s="165"/>
      <c r="C885" s="166" t="s">
        <v>816</v>
      </c>
      <c r="D885" s="166" t="s">
        <v>147</v>
      </c>
      <c r="E885" s="167" t="s">
        <v>817</v>
      </c>
      <c r="F885" s="168" t="s">
        <v>818</v>
      </c>
      <c r="G885" s="169" t="s">
        <v>150</v>
      </c>
      <c r="H885" s="170">
        <v>4</v>
      </c>
      <c r="I885" s="171"/>
      <c r="J885" s="172">
        <f>ROUND(I885*H885,2)</f>
        <v>0</v>
      </c>
      <c r="K885" s="168" t="s">
        <v>151</v>
      </c>
      <c r="L885" s="40"/>
      <c r="M885" s="173" t="s">
        <v>3</v>
      </c>
      <c r="N885" s="174" t="s">
        <v>43</v>
      </c>
      <c r="O885" s="73"/>
      <c r="P885" s="175">
        <f>O885*H885</f>
        <v>0</v>
      </c>
      <c r="Q885" s="175">
        <v>0</v>
      </c>
      <c r="R885" s="175">
        <f>Q885*H885</f>
        <v>0</v>
      </c>
      <c r="S885" s="175">
        <v>0</v>
      </c>
      <c r="T885" s="176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177" t="s">
        <v>278</v>
      </c>
      <c r="AT885" s="177" t="s">
        <v>147</v>
      </c>
      <c r="AU885" s="177" t="s">
        <v>153</v>
      </c>
      <c r="AY885" s="20" t="s">
        <v>144</v>
      </c>
      <c r="BE885" s="178">
        <f>IF(N885="základní",J885,0)</f>
        <v>0</v>
      </c>
      <c r="BF885" s="178">
        <f>IF(N885="snížená",J885,0)</f>
        <v>0</v>
      </c>
      <c r="BG885" s="178">
        <f>IF(N885="zákl. přenesená",J885,0)</f>
        <v>0</v>
      </c>
      <c r="BH885" s="178">
        <f>IF(N885="sníž. přenesená",J885,0)</f>
        <v>0</v>
      </c>
      <c r="BI885" s="178">
        <f>IF(N885="nulová",J885,0)</f>
        <v>0</v>
      </c>
      <c r="BJ885" s="20" t="s">
        <v>153</v>
      </c>
      <c r="BK885" s="178">
        <f>ROUND(I885*H885,2)</f>
        <v>0</v>
      </c>
      <c r="BL885" s="20" t="s">
        <v>278</v>
      </c>
      <c r="BM885" s="177" t="s">
        <v>819</v>
      </c>
    </row>
    <row r="886" s="2" customFormat="1">
      <c r="A886" s="39"/>
      <c r="B886" s="40"/>
      <c r="C886" s="39"/>
      <c r="D886" s="179" t="s">
        <v>155</v>
      </c>
      <c r="E886" s="39"/>
      <c r="F886" s="180" t="s">
        <v>820</v>
      </c>
      <c r="G886" s="39"/>
      <c r="H886" s="39"/>
      <c r="I886" s="181"/>
      <c r="J886" s="39"/>
      <c r="K886" s="39"/>
      <c r="L886" s="40"/>
      <c r="M886" s="182"/>
      <c r="N886" s="183"/>
      <c r="O886" s="73"/>
      <c r="P886" s="73"/>
      <c r="Q886" s="73"/>
      <c r="R886" s="73"/>
      <c r="S886" s="73"/>
      <c r="T886" s="74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20" t="s">
        <v>155</v>
      </c>
      <c r="AU886" s="20" t="s">
        <v>153</v>
      </c>
    </row>
    <row r="887" s="13" customFormat="1">
      <c r="A887" s="13"/>
      <c r="B887" s="184"/>
      <c r="C887" s="13"/>
      <c r="D887" s="185" t="s">
        <v>157</v>
      </c>
      <c r="E887" s="186" t="s">
        <v>3</v>
      </c>
      <c r="F887" s="187" t="s">
        <v>795</v>
      </c>
      <c r="G887" s="13"/>
      <c r="H887" s="186" t="s">
        <v>3</v>
      </c>
      <c r="I887" s="188"/>
      <c r="J887" s="13"/>
      <c r="K887" s="13"/>
      <c r="L887" s="184"/>
      <c r="M887" s="189"/>
      <c r="N887" s="190"/>
      <c r="O887" s="190"/>
      <c r="P887" s="190"/>
      <c r="Q887" s="190"/>
      <c r="R887" s="190"/>
      <c r="S887" s="190"/>
      <c r="T887" s="19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86" t="s">
        <v>157</v>
      </c>
      <c r="AU887" s="186" t="s">
        <v>153</v>
      </c>
      <c r="AV887" s="13" t="s">
        <v>79</v>
      </c>
      <c r="AW887" s="13" t="s">
        <v>33</v>
      </c>
      <c r="AX887" s="13" t="s">
        <v>71</v>
      </c>
      <c r="AY887" s="186" t="s">
        <v>144</v>
      </c>
    </row>
    <row r="888" s="14" customFormat="1">
      <c r="A888" s="14"/>
      <c r="B888" s="192"/>
      <c r="C888" s="14"/>
      <c r="D888" s="185" t="s">
        <v>157</v>
      </c>
      <c r="E888" s="193" t="s">
        <v>3</v>
      </c>
      <c r="F888" s="194" t="s">
        <v>153</v>
      </c>
      <c r="G888" s="14"/>
      <c r="H888" s="195">
        <v>2</v>
      </c>
      <c r="I888" s="196"/>
      <c r="J888" s="14"/>
      <c r="K888" s="14"/>
      <c r="L888" s="192"/>
      <c r="M888" s="197"/>
      <c r="N888" s="198"/>
      <c r="O888" s="198"/>
      <c r="P888" s="198"/>
      <c r="Q888" s="198"/>
      <c r="R888" s="198"/>
      <c r="S888" s="198"/>
      <c r="T888" s="19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93" t="s">
        <v>157</v>
      </c>
      <c r="AU888" s="193" t="s">
        <v>153</v>
      </c>
      <c r="AV888" s="14" t="s">
        <v>153</v>
      </c>
      <c r="AW888" s="14" t="s">
        <v>33</v>
      </c>
      <c r="AX888" s="14" t="s">
        <v>71</v>
      </c>
      <c r="AY888" s="193" t="s">
        <v>144</v>
      </c>
    </row>
    <row r="889" s="13" customFormat="1">
      <c r="A889" s="13"/>
      <c r="B889" s="184"/>
      <c r="C889" s="13"/>
      <c r="D889" s="185" t="s">
        <v>157</v>
      </c>
      <c r="E889" s="186" t="s">
        <v>3</v>
      </c>
      <c r="F889" s="187" t="s">
        <v>815</v>
      </c>
      <c r="G889" s="13"/>
      <c r="H889" s="186" t="s">
        <v>3</v>
      </c>
      <c r="I889" s="188"/>
      <c r="J889" s="13"/>
      <c r="K889" s="13"/>
      <c r="L889" s="184"/>
      <c r="M889" s="189"/>
      <c r="N889" s="190"/>
      <c r="O889" s="190"/>
      <c r="P889" s="190"/>
      <c r="Q889" s="190"/>
      <c r="R889" s="190"/>
      <c r="S889" s="190"/>
      <c r="T889" s="19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86" t="s">
        <v>157</v>
      </c>
      <c r="AU889" s="186" t="s">
        <v>153</v>
      </c>
      <c r="AV889" s="13" t="s">
        <v>79</v>
      </c>
      <c r="AW889" s="13" t="s">
        <v>33</v>
      </c>
      <c r="AX889" s="13" t="s">
        <v>71</v>
      </c>
      <c r="AY889" s="186" t="s">
        <v>144</v>
      </c>
    </row>
    <row r="890" s="14" customFormat="1">
      <c r="A890" s="14"/>
      <c r="B890" s="192"/>
      <c r="C890" s="14"/>
      <c r="D890" s="185" t="s">
        <v>157</v>
      </c>
      <c r="E890" s="193" t="s">
        <v>3</v>
      </c>
      <c r="F890" s="194" t="s">
        <v>79</v>
      </c>
      <c r="G890" s="14"/>
      <c r="H890" s="195">
        <v>1</v>
      </c>
      <c r="I890" s="196"/>
      <c r="J890" s="14"/>
      <c r="K890" s="14"/>
      <c r="L890" s="192"/>
      <c r="M890" s="197"/>
      <c r="N890" s="198"/>
      <c r="O890" s="198"/>
      <c r="P890" s="198"/>
      <c r="Q890" s="198"/>
      <c r="R890" s="198"/>
      <c r="S890" s="198"/>
      <c r="T890" s="19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193" t="s">
        <v>157</v>
      </c>
      <c r="AU890" s="193" t="s">
        <v>153</v>
      </c>
      <c r="AV890" s="14" t="s">
        <v>153</v>
      </c>
      <c r="AW890" s="14" t="s">
        <v>33</v>
      </c>
      <c r="AX890" s="14" t="s">
        <v>71</v>
      </c>
      <c r="AY890" s="193" t="s">
        <v>144</v>
      </c>
    </row>
    <row r="891" s="13" customFormat="1">
      <c r="A891" s="13"/>
      <c r="B891" s="184"/>
      <c r="C891" s="13"/>
      <c r="D891" s="185" t="s">
        <v>157</v>
      </c>
      <c r="E891" s="186" t="s">
        <v>3</v>
      </c>
      <c r="F891" s="187" t="s">
        <v>810</v>
      </c>
      <c r="G891" s="13"/>
      <c r="H891" s="186" t="s">
        <v>3</v>
      </c>
      <c r="I891" s="188"/>
      <c r="J891" s="13"/>
      <c r="K891" s="13"/>
      <c r="L891" s="184"/>
      <c r="M891" s="189"/>
      <c r="N891" s="190"/>
      <c r="O891" s="190"/>
      <c r="P891" s="190"/>
      <c r="Q891" s="190"/>
      <c r="R891" s="190"/>
      <c r="S891" s="190"/>
      <c r="T891" s="19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6" t="s">
        <v>157</v>
      </c>
      <c r="AU891" s="186" t="s">
        <v>153</v>
      </c>
      <c r="AV891" s="13" t="s">
        <v>79</v>
      </c>
      <c r="AW891" s="13" t="s">
        <v>33</v>
      </c>
      <c r="AX891" s="13" t="s">
        <v>71</v>
      </c>
      <c r="AY891" s="186" t="s">
        <v>144</v>
      </c>
    </row>
    <row r="892" s="14" customFormat="1">
      <c r="A892" s="14"/>
      <c r="B892" s="192"/>
      <c r="C892" s="14"/>
      <c r="D892" s="185" t="s">
        <v>157</v>
      </c>
      <c r="E892" s="193" t="s">
        <v>3</v>
      </c>
      <c r="F892" s="194" t="s">
        <v>79</v>
      </c>
      <c r="G892" s="14"/>
      <c r="H892" s="195">
        <v>1</v>
      </c>
      <c r="I892" s="196"/>
      <c r="J892" s="14"/>
      <c r="K892" s="14"/>
      <c r="L892" s="192"/>
      <c r="M892" s="197"/>
      <c r="N892" s="198"/>
      <c r="O892" s="198"/>
      <c r="P892" s="198"/>
      <c r="Q892" s="198"/>
      <c r="R892" s="198"/>
      <c r="S892" s="198"/>
      <c r="T892" s="19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93" t="s">
        <v>157</v>
      </c>
      <c r="AU892" s="193" t="s">
        <v>153</v>
      </c>
      <c r="AV892" s="14" t="s">
        <v>153</v>
      </c>
      <c r="AW892" s="14" t="s">
        <v>33</v>
      </c>
      <c r="AX892" s="14" t="s">
        <v>71</v>
      </c>
      <c r="AY892" s="193" t="s">
        <v>144</v>
      </c>
    </row>
    <row r="893" s="15" customFormat="1">
      <c r="A893" s="15"/>
      <c r="B893" s="201"/>
      <c r="C893" s="15"/>
      <c r="D893" s="185" t="s">
        <v>157</v>
      </c>
      <c r="E893" s="202" t="s">
        <v>3</v>
      </c>
      <c r="F893" s="203" t="s">
        <v>181</v>
      </c>
      <c r="G893" s="15"/>
      <c r="H893" s="204">
        <v>4</v>
      </c>
      <c r="I893" s="205"/>
      <c r="J893" s="15"/>
      <c r="K893" s="15"/>
      <c r="L893" s="201"/>
      <c r="M893" s="206"/>
      <c r="N893" s="207"/>
      <c r="O893" s="207"/>
      <c r="P893" s="207"/>
      <c r="Q893" s="207"/>
      <c r="R893" s="207"/>
      <c r="S893" s="207"/>
      <c r="T893" s="208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02" t="s">
        <v>157</v>
      </c>
      <c r="AU893" s="202" t="s">
        <v>153</v>
      </c>
      <c r="AV893" s="15" t="s">
        <v>152</v>
      </c>
      <c r="AW893" s="15" t="s">
        <v>33</v>
      </c>
      <c r="AX893" s="15" t="s">
        <v>79</v>
      </c>
      <c r="AY893" s="202" t="s">
        <v>144</v>
      </c>
    </row>
    <row r="894" s="2" customFormat="1" ht="16.5" customHeight="1">
      <c r="A894" s="39"/>
      <c r="B894" s="165"/>
      <c r="C894" s="209" t="s">
        <v>821</v>
      </c>
      <c r="D894" s="209" t="s">
        <v>230</v>
      </c>
      <c r="E894" s="210" t="s">
        <v>822</v>
      </c>
      <c r="F894" s="211" t="s">
        <v>823</v>
      </c>
      <c r="G894" s="212" t="s">
        <v>150</v>
      </c>
      <c r="H894" s="213">
        <v>4</v>
      </c>
      <c r="I894" s="214"/>
      <c r="J894" s="215">
        <f>ROUND(I894*H894,2)</f>
        <v>0</v>
      </c>
      <c r="K894" s="211" t="s">
        <v>151</v>
      </c>
      <c r="L894" s="216"/>
      <c r="M894" s="217" t="s">
        <v>3</v>
      </c>
      <c r="N894" s="218" t="s">
        <v>43</v>
      </c>
      <c r="O894" s="73"/>
      <c r="P894" s="175">
        <f>O894*H894</f>
        <v>0</v>
      </c>
      <c r="Q894" s="175">
        <v>0.0023999999999999998</v>
      </c>
      <c r="R894" s="175">
        <f>Q894*H894</f>
        <v>0.0095999999999999992</v>
      </c>
      <c r="S894" s="175">
        <v>0</v>
      </c>
      <c r="T894" s="176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177" t="s">
        <v>373</v>
      </c>
      <c r="AT894" s="177" t="s">
        <v>230</v>
      </c>
      <c r="AU894" s="177" t="s">
        <v>153</v>
      </c>
      <c r="AY894" s="20" t="s">
        <v>144</v>
      </c>
      <c r="BE894" s="178">
        <f>IF(N894="základní",J894,0)</f>
        <v>0</v>
      </c>
      <c r="BF894" s="178">
        <f>IF(N894="snížená",J894,0)</f>
        <v>0</v>
      </c>
      <c r="BG894" s="178">
        <f>IF(N894="zákl. přenesená",J894,0)</f>
        <v>0</v>
      </c>
      <c r="BH894" s="178">
        <f>IF(N894="sníž. přenesená",J894,0)</f>
        <v>0</v>
      </c>
      <c r="BI894" s="178">
        <f>IF(N894="nulová",J894,0)</f>
        <v>0</v>
      </c>
      <c r="BJ894" s="20" t="s">
        <v>153</v>
      </c>
      <c r="BK894" s="178">
        <f>ROUND(I894*H894,2)</f>
        <v>0</v>
      </c>
      <c r="BL894" s="20" t="s">
        <v>278</v>
      </c>
      <c r="BM894" s="177" t="s">
        <v>824</v>
      </c>
    </row>
    <row r="895" s="2" customFormat="1" ht="24.15" customHeight="1">
      <c r="A895" s="39"/>
      <c r="B895" s="165"/>
      <c r="C895" s="166" t="s">
        <v>825</v>
      </c>
      <c r="D895" s="166" t="s">
        <v>147</v>
      </c>
      <c r="E895" s="167" t="s">
        <v>826</v>
      </c>
      <c r="F895" s="168" t="s">
        <v>827</v>
      </c>
      <c r="G895" s="169" t="s">
        <v>150</v>
      </c>
      <c r="H895" s="170">
        <v>2</v>
      </c>
      <c r="I895" s="171"/>
      <c r="J895" s="172">
        <f>ROUND(I895*H895,2)</f>
        <v>0</v>
      </c>
      <c r="K895" s="168" t="s">
        <v>151</v>
      </c>
      <c r="L895" s="40"/>
      <c r="M895" s="173" t="s">
        <v>3</v>
      </c>
      <c r="N895" s="174" t="s">
        <v>43</v>
      </c>
      <c r="O895" s="73"/>
      <c r="P895" s="175">
        <f>O895*H895</f>
        <v>0</v>
      </c>
      <c r="Q895" s="175">
        <v>0</v>
      </c>
      <c r="R895" s="175">
        <f>Q895*H895</f>
        <v>0</v>
      </c>
      <c r="S895" s="175">
        <v>0</v>
      </c>
      <c r="T895" s="17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177" t="s">
        <v>278</v>
      </c>
      <c r="AT895" s="177" t="s">
        <v>147</v>
      </c>
      <c r="AU895" s="177" t="s">
        <v>153</v>
      </c>
      <c r="AY895" s="20" t="s">
        <v>144</v>
      </c>
      <c r="BE895" s="178">
        <f>IF(N895="základní",J895,0)</f>
        <v>0</v>
      </c>
      <c r="BF895" s="178">
        <f>IF(N895="snížená",J895,0)</f>
        <v>0</v>
      </c>
      <c r="BG895" s="178">
        <f>IF(N895="zákl. přenesená",J895,0)</f>
        <v>0</v>
      </c>
      <c r="BH895" s="178">
        <f>IF(N895="sníž. přenesená",J895,0)</f>
        <v>0</v>
      </c>
      <c r="BI895" s="178">
        <f>IF(N895="nulová",J895,0)</f>
        <v>0</v>
      </c>
      <c r="BJ895" s="20" t="s">
        <v>153</v>
      </c>
      <c r="BK895" s="178">
        <f>ROUND(I895*H895,2)</f>
        <v>0</v>
      </c>
      <c r="BL895" s="20" t="s">
        <v>278</v>
      </c>
      <c r="BM895" s="177" t="s">
        <v>828</v>
      </c>
    </row>
    <row r="896" s="2" customFormat="1">
      <c r="A896" s="39"/>
      <c r="B896" s="40"/>
      <c r="C896" s="39"/>
      <c r="D896" s="179" t="s">
        <v>155</v>
      </c>
      <c r="E896" s="39"/>
      <c r="F896" s="180" t="s">
        <v>829</v>
      </c>
      <c r="G896" s="39"/>
      <c r="H896" s="39"/>
      <c r="I896" s="181"/>
      <c r="J896" s="39"/>
      <c r="K896" s="39"/>
      <c r="L896" s="40"/>
      <c r="M896" s="182"/>
      <c r="N896" s="183"/>
      <c r="O896" s="73"/>
      <c r="P896" s="73"/>
      <c r="Q896" s="73"/>
      <c r="R896" s="73"/>
      <c r="S896" s="73"/>
      <c r="T896" s="74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20" t="s">
        <v>155</v>
      </c>
      <c r="AU896" s="20" t="s">
        <v>153</v>
      </c>
    </row>
    <row r="897" s="13" customFormat="1">
      <c r="A897" s="13"/>
      <c r="B897" s="184"/>
      <c r="C897" s="13"/>
      <c r="D897" s="185" t="s">
        <v>157</v>
      </c>
      <c r="E897" s="186" t="s">
        <v>3</v>
      </c>
      <c r="F897" s="187" t="s">
        <v>795</v>
      </c>
      <c r="G897" s="13"/>
      <c r="H897" s="186" t="s">
        <v>3</v>
      </c>
      <c r="I897" s="188"/>
      <c r="J897" s="13"/>
      <c r="K897" s="13"/>
      <c r="L897" s="184"/>
      <c r="M897" s="189"/>
      <c r="N897" s="190"/>
      <c r="O897" s="190"/>
      <c r="P897" s="190"/>
      <c r="Q897" s="190"/>
      <c r="R897" s="190"/>
      <c r="S897" s="190"/>
      <c r="T897" s="19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86" t="s">
        <v>157</v>
      </c>
      <c r="AU897" s="186" t="s">
        <v>153</v>
      </c>
      <c r="AV897" s="13" t="s">
        <v>79</v>
      </c>
      <c r="AW897" s="13" t="s">
        <v>33</v>
      </c>
      <c r="AX897" s="13" t="s">
        <v>71</v>
      </c>
      <c r="AY897" s="186" t="s">
        <v>144</v>
      </c>
    </row>
    <row r="898" s="14" customFormat="1">
      <c r="A898" s="14"/>
      <c r="B898" s="192"/>
      <c r="C898" s="14"/>
      <c r="D898" s="185" t="s">
        <v>157</v>
      </c>
      <c r="E898" s="193" t="s">
        <v>3</v>
      </c>
      <c r="F898" s="194" t="s">
        <v>153</v>
      </c>
      <c r="G898" s="14"/>
      <c r="H898" s="195">
        <v>2</v>
      </c>
      <c r="I898" s="196"/>
      <c r="J898" s="14"/>
      <c r="K898" s="14"/>
      <c r="L898" s="192"/>
      <c r="M898" s="197"/>
      <c r="N898" s="198"/>
      <c r="O898" s="198"/>
      <c r="P898" s="198"/>
      <c r="Q898" s="198"/>
      <c r="R898" s="198"/>
      <c r="S898" s="198"/>
      <c r="T898" s="19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193" t="s">
        <v>157</v>
      </c>
      <c r="AU898" s="193" t="s">
        <v>153</v>
      </c>
      <c r="AV898" s="14" t="s">
        <v>153</v>
      </c>
      <c r="AW898" s="14" t="s">
        <v>33</v>
      </c>
      <c r="AX898" s="14" t="s">
        <v>79</v>
      </c>
      <c r="AY898" s="193" t="s">
        <v>144</v>
      </c>
    </row>
    <row r="899" s="2" customFormat="1" ht="16.5" customHeight="1">
      <c r="A899" s="39"/>
      <c r="B899" s="165"/>
      <c r="C899" s="209" t="s">
        <v>830</v>
      </c>
      <c r="D899" s="209" t="s">
        <v>230</v>
      </c>
      <c r="E899" s="210" t="s">
        <v>831</v>
      </c>
      <c r="F899" s="211" t="s">
        <v>832</v>
      </c>
      <c r="G899" s="212" t="s">
        <v>150</v>
      </c>
      <c r="H899" s="213">
        <v>2</v>
      </c>
      <c r="I899" s="214"/>
      <c r="J899" s="215">
        <f>ROUND(I899*H899,2)</f>
        <v>0</v>
      </c>
      <c r="K899" s="211" t="s">
        <v>151</v>
      </c>
      <c r="L899" s="216"/>
      <c r="M899" s="217" t="s">
        <v>3</v>
      </c>
      <c r="N899" s="218" t="s">
        <v>43</v>
      </c>
      <c r="O899" s="73"/>
      <c r="P899" s="175">
        <f>O899*H899</f>
        <v>0</v>
      </c>
      <c r="Q899" s="175">
        <v>0.0022000000000000001</v>
      </c>
      <c r="R899" s="175">
        <f>Q899*H899</f>
        <v>0.0044000000000000003</v>
      </c>
      <c r="S899" s="175">
        <v>0</v>
      </c>
      <c r="T899" s="176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177" t="s">
        <v>373</v>
      </c>
      <c r="AT899" s="177" t="s">
        <v>230</v>
      </c>
      <c r="AU899" s="177" t="s">
        <v>153</v>
      </c>
      <c r="AY899" s="20" t="s">
        <v>144</v>
      </c>
      <c r="BE899" s="178">
        <f>IF(N899="základní",J899,0)</f>
        <v>0</v>
      </c>
      <c r="BF899" s="178">
        <f>IF(N899="snížená",J899,0)</f>
        <v>0</v>
      </c>
      <c r="BG899" s="178">
        <f>IF(N899="zákl. přenesená",J899,0)</f>
        <v>0</v>
      </c>
      <c r="BH899" s="178">
        <f>IF(N899="sníž. přenesená",J899,0)</f>
        <v>0</v>
      </c>
      <c r="BI899" s="178">
        <f>IF(N899="nulová",J899,0)</f>
        <v>0</v>
      </c>
      <c r="BJ899" s="20" t="s">
        <v>153</v>
      </c>
      <c r="BK899" s="178">
        <f>ROUND(I899*H899,2)</f>
        <v>0</v>
      </c>
      <c r="BL899" s="20" t="s">
        <v>278</v>
      </c>
      <c r="BM899" s="177" t="s">
        <v>833</v>
      </c>
    </row>
    <row r="900" s="2" customFormat="1" ht="24.15" customHeight="1">
      <c r="A900" s="39"/>
      <c r="B900" s="165"/>
      <c r="C900" s="166" t="s">
        <v>834</v>
      </c>
      <c r="D900" s="166" t="s">
        <v>147</v>
      </c>
      <c r="E900" s="167" t="s">
        <v>835</v>
      </c>
      <c r="F900" s="168" t="s">
        <v>836</v>
      </c>
      <c r="G900" s="169" t="s">
        <v>150</v>
      </c>
      <c r="H900" s="170">
        <v>1</v>
      </c>
      <c r="I900" s="171"/>
      <c r="J900" s="172">
        <f>ROUND(I900*H900,2)</f>
        <v>0</v>
      </c>
      <c r="K900" s="168" t="s">
        <v>151</v>
      </c>
      <c r="L900" s="40"/>
      <c r="M900" s="173" t="s">
        <v>3</v>
      </c>
      <c r="N900" s="174" t="s">
        <v>43</v>
      </c>
      <c r="O900" s="73"/>
      <c r="P900" s="175">
        <f>O900*H900</f>
        <v>0</v>
      </c>
      <c r="Q900" s="175">
        <v>0</v>
      </c>
      <c r="R900" s="175">
        <f>Q900*H900</f>
        <v>0</v>
      </c>
      <c r="S900" s="175">
        <v>0</v>
      </c>
      <c r="T900" s="176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177" t="s">
        <v>278</v>
      </c>
      <c r="AT900" s="177" t="s">
        <v>147</v>
      </c>
      <c r="AU900" s="177" t="s">
        <v>153</v>
      </c>
      <c r="AY900" s="20" t="s">
        <v>144</v>
      </c>
      <c r="BE900" s="178">
        <f>IF(N900="základní",J900,0)</f>
        <v>0</v>
      </c>
      <c r="BF900" s="178">
        <f>IF(N900="snížená",J900,0)</f>
        <v>0</v>
      </c>
      <c r="BG900" s="178">
        <f>IF(N900="zákl. přenesená",J900,0)</f>
        <v>0</v>
      </c>
      <c r="BH900" s="178">
        <f>IF(N900="sníž. přenesená",J900,0)</f>
        <v>0</v>
      </c>
      <c r="BI900" s="178">
        <f>IF(N900="nulová",J900,0)</f>
        <v>0</v>
      </c>
      <c r="BJ900" s="20" t="s">
        <v>153</v>
      </c>
      <c r="BK900" s="178">
        <f>ROUND(I900*H900,2)</f>
        <v>0</v>
      </c>
      <c r="BL900" s="20" t="s">
        <v>278</v>
      </c>
      <c r="BM900" s="177" t="s">
        <v>837</v>
      </c>
    </row>
    <row r="901" s="2" customFormat="1">
      <c r="A901" s="39"/>
      <c r="B901" s="40"/>
      <c r="C901" s="39"/>
      <c r="D901" s="179" t="s">
        <v>155</v>
      </c>
      <c r="E901" s="39"/>
      <c r="F901" s="180" t="s">
        <v>838</v>
      </c>
      <c r="G901" s="39"/>
      <c r="H901" s="39"/>
      <c r="I901" s="181"/>
      <c r="J901" s="39"/>
      <c r="K901" s="39"/>
      <c r="L901" s="40"/>
      <c r="M901" s="182"/>
      <c r="N901" s="183"/>
      <c r="O901" s="73"/>
      <c r="P901" s="73"/>
      <c r="Q901" s="73"/>
      <c r="R901" s="73"/>
      <c r="S901" s="73"/>
      <c r="T901" s="74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20" t="s">
        <v>155</v>
      </c>
      <c r="AU901" s="20" t="s">
        <v>153</v>
      </c>
    </row>
    <row r="902" s="13" customFormat="1">
      <c r="A902" s="13"/>
      <c r="B902" s="184"/>
      <c r="C902" s="13"/>
      <c r="D902" s="185" t="s">
        <v>157</v>
      </c>
      <c r="E902" s="186" t="s">
        <v>3</v>
      </c>
      <c r="F902" s="187" t="s">
        <v>815</v>
      </c>
      <c r="G902" s="13"/>
      <c r="H902" s="186" t="s">
        <v>3</v>
      </c>
      <c r="I902" s="188"/>
      <c r="J902" s="13"/>
      <c r="K902" s="13"/>
      <c r="L902" s="184"/>
      <c r="M902" s="189"/>
      <c r="N902" s="190"/>
      <c r="O902" s="190"/>
      <c r="P902" s="190"/>
      <c r="Q902" s="190"/>
      <c r="R902" s="190"/>
      <c r="S902" s="190"/>
      <c r="T902" s="19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86" t="s">
        <v>157</v>
      </c>
      <c r="AU902" s="186" t="s">
        <v>153</v>
      </c>
      <c r="AV902" s="13" t="s">
        <v>79</v>
      </c>
      <c r="AW902" s="13" t="s">
        <v>33</v>
      </c>
      <c r="AX902" s="13" t="s">
        <v>71</v>
      </c>
      <c r="AY902" s="186" t="s">
        <v>144</v>
      </c>
    </row>
    <row r="903" s="14" customFormat="1">
      <c r="A903" s="14"/>
      <c r="B903" s="192"/>
      <c r="C903" s="14"/>
      <c r="D903" s="185" t="s">
        <v>157</v>
      </c>
      <c r="E903" s="193" t="s">
        <v>3</v>
      </c>
      <c r="F903" s="194" t="s">
        <v>79</v>
      </c>
      <c r="G903" s="14"/>
      <c r="H903" s="195">
        <v>1</v>
      </c>
      <c r="I903" s="196"/>
      <c r="J903" s="14"/>
      <c r="K903" s="14"/>
      <c r="L903" s="192"/>
      <c r="M903" s="197"/>
      <c r="N903" s="198"/>
      <c r="O903" s="198"/>
      <c r="P903" s="198"/>
      <c r="Q903" s="198"/>
      <c r="R903" s="198"/>
      <c r="S903" s="198"/>
      <c r="T903" s="19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193" t="s">
        <v>157</v>
      </c>
      <c r="AU903" s="193" t="s">
        <v>153</v>
      </c>
      <c r="AV903" s="14" t="s">
        <v>153</v>
      </c>
      <c r="AW903" s="14" t="s">
        <v>33</v>
      </c>
      <c r="AX903" s="14" t="s">
        <v>79</v>
      </c>
      <c r="AY903" s="193" t="s">
        <v>144</v>
      </c>
    </row>
    <row r="904" s="2" customFormat="1" ht="24.15" customHeight="1">
      <c r="A904" s="39"/>
      <c r="B904" s="165"/>
      <c r="C904" s="209" t="s">
        <v>839</v>
      </c>
      <c r="D904" s="209" t="s">
        <v>230</v>
      </c>
      <c r="E904" s="210" t="s">
        <v>840</v>
      </c>
      <c r="F904" s="211" t="s">
        <v>841</v>
      </c>
      <c r="G904" s="212" t="s">
        <v>842</v>
      </c>
      <c r="H904" s="213">
        <v>1</v>
      </c>
      <c r="I904" s="214"/>
      <c r="J904" s="215">
        <f>ROUND(I904*H904,2)</f>
        <v>0</v>
      </c>
      <c r="K904" s="211" t="s">
        <v>3</v>
      </c>
      <c r="L904" s="216"/>
      <c r="M904" s="217" t="s">
        <v>3</v>
      </c>
      <c r="N904" s="218" t="s">
        <v>43</v>
      </c>
      <c r="O904" s="73"/>
      <c r="P904" s="175">
        <f>O904*H904</f>
        <v>0</v>
      </c>
      <c r="Q904" s="175">
        <v>0</v>
      </c>
      <c r="R904" s="175">
        <f>Q904*H904</f>
        <v>0</v>
      </c>
      <c r="S904" s="175">
        <v>0</v>
      </c>
      <c r="T904" s="176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177" t="s">
        <v>373</v>
      </c>
      <c r="AT904" s="177" t="s">
        <v>230</v>
      </c>
      <c r="AU904" s="177" t="s">
        <v>153</v>
      </c>
      <c r="AY904" s="20" t="s">
        <v>144</v>
      </c>
      <c r="BE904" s="178">
        <f>IF(N904="základní",J904,0)</f>
        <v>0</v>
      </c>
      <c r="BF904" s="178">
        <f>IF(N904="snížená",J904,0)</f>
        <v>0</v>
      </c>
      <c r="BG904" s="178">
        <f>IF(N904="zákl. přenesená",J904,0)</f>
        <v>0</v>
      </c>
      <c r="BH904" s="178">
        <f>IF(N904="sníž. přenesená",J904,0)</f>
        <v>0</v>
      </c>
      <c r="BI904" s="178">
        <f>IF(N904="nulová",J904,0)</f>
        <v>0</v>
      </c>
      <c r="BJ904" s="20" t="s">
        <v>153</v>
      </c>
      <c r="BK904" s="178">
        <f>ROUND(I904*H904,2)</f>
        <v>0</v>
      </c>
      <c r="BL904" s="20" t="s">
        <v>278</v>
      </c>
      <c r="BM904" s="177" t="s">
        <v>843</v>
      </c>
    </row>
    <row r="905" s="2" customFormat="1" ht="49.05" customHeight="1">
      <c r="A905" s="39"/>
      <c r="B905" s="165"/>
      <c r="C905" s="166" t="s">
        <v>844</v>
      </c>
      <c r="D905" s="166" t="s">
        <v>147</v>
      </c>
      <c r="E905" s="167" t="s">
        <v>845</v>
      </c>
      <c r="F905" s="168" t="s">
        <v>846</v>
      </c>
      <c r="G905" s="169" t="s">
        <v>725</v>
      </c>
      <c r="H905" s="219"/>
      <c r="I905" s="171"/>
      <c r="J905" s="172">
        <f>ROUND(I905*H905,2)</f>
        <v>0</v>
      </c>
      <c r="K905" s="168" t="s">
        <v>151</v>
      </c>
      <c r="L905" s="40"/>
      <c r="M905" s="173" t="s">
        <v>3</v>
      </c>
      <c r="N905" s="174" t="s">
        <v>43</v>
      </c>
      <c r="O905" s="73"/>
      <c r="P905" s="175">
        <f>O905*H905</f>
        <v>0</v>
      </c>
      <c r="Q905" s="175">
        <v>0</v>
      </c>
      <c r="R905" s="175">
        <f>Q905*H905</f>
        <v>0</v>
      </c>
      <c r="S905" s="175">
        <v>0</v>
      </c>
      <c r="T905" s="176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177" t="s">
        <v>278</v>
      </c>
      <c r="AT905" s="177" t="s">
        <v>147</v>
      </c>
      <c r="AU905" s="177" t="s">
        <v>153</v>
      </c>
      <c r="AY905" s="20" t="s">
        <v>144</v>
      </c>
      <c r="BE905" s="178">
        <f>IF(N905="základní",J905,0)</f>
        <v>0</v>
      </c>
      <c r="BF905" s="178">
        <f>IF(N905="snížená",J905,0)</f>
        <v>0</v>
      </c>
      <c r="BG905" s="178">
        <f>IF(N905="zákl. přenesená",J905,0)</f>
        <v>0</v>
      </c>
      <c r="BH905" s="178">
        <f>IF(N905="sníž. přenesená",J905,0)</f>
        <v>0</v>
      </c>
      <c r="BI905" s="178">
        <f>IF(N905="nulová",J905,0)</f>
        <v>0</v>
      </c>
      <c r="BJ905" s="20" t="s">
        <v>153</v>
      </c>
      <c r="BK905" s="178">
        <f>ROUND(I905*H905,2)</f>
        <v>0</v>
      </c>
      <c r="BL905" s="20" t="s">
        <v>278</v>
      </c>
      <c r="BM905" s="177" t="s">
        <v>847</v>
      </c>
    </row>
    <row r="906" s="2" customFormat="1">
      <c r="A906" s="39"/>
      <c r="B906" s="40"/>
      <c r="C906" s="39"/>
      <c r="D906" s="179" t="s">
        <v>155</v>
      </c>
      <c r="E906" s="39"/>
      <c r="F906" s="180" t="s">
        <v>848</v>
      </c>
      <c r="G906" s="39"/>
      <c r="H906" s="39"/>
      <c r="I906" s="181"/>
      <c r="J906" s="39"/>
      <c r="K906" s="39"/>
      <c r="L906" s="40"/>
      <c r="M906" s="182"/>
      <c r="N906" s="183"/>
      <c r="O906" s="73"/>
      <c r="P906" s="73"/>
      <c r="Q906" s="73"/>
      <c r="R906" s="73"/>
      <c r="S906" s="73"/>
      <c r="T906" s="74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20" t="s">
        <v>155</v>
      </c>
      <c r="AU906" s="20" t="s">
        <v>153</v>
      </c>
    </row>
    <row r="907" s="12" customFormat="1" ht="22.8" customHeight="1">
      <c r="A907" s="12"/>
      <c r="B907" s="152"/>
      <c r="C907" s="12"/>
      <c r="D907" s="153" t="s">
        <v>70</v>
      </c>
      <c r="E907" s="163" t="s">
        <v>849</v>
      </c>
      <c r="F907" s="163" t="s">
        <v>850</v>
      </c>
      <c r="G907" s="12"/>
      <c r="H907" s="12"/>
      <c r="I907" s="155"/>
      <c r="J907" s="164">
        <f>BK907</f>
        <v>0</v>
      </c>
      <c r="K907" s="12"/>
      <c r="L907" s="152"/>
      <c r="M907" s="157"/>
      <c r="N907" s="158"/>
      <c r="O907" s="158"/>
      <c r="P907" s="159">
        <f>SUM(P908:P920)</f>
        <v>0</v>
      </c>
      <c r="Q907" s="158"/>
      <c r="R907" s="159">
        <f>SUM(R908:R920)</f>
        <v>0.05058</v>
      </c>
      <c r="S907" s="158"/>
      <c r="T907" s="160">
        <f>SUM(T908:T920)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153" t="s">
        <v>153</v>
      </c>
      <c r="AT907" s="161" t="s">
        <v>70</v>
      </c>
      <c r="AU907" s="161" t="s">
        <v>79</v>
      </c>
      <c r="AY907" s="153" t="s">
        <v>144</v>
      </c>
      <c r="BK907" s="162">
        <f>SUM(BK908:BK920)</f>
        <v>0</v>
      </c>
    </row>
    <row r="908" s="2" customFormat="1" ht="24.15" customHeight="1">
      <c r="A908" s="39"/>
      <c r="B908" s="165"/>
      <c r="C908" s="166" t="s">
        <v>851</v>
      </c>
      <c r="D908" s="166" t="s">
        <v>147</v>
      </c>
      <c r="E908" s="167" t="s">
        <v>852</v>
      </c>
      <c r="F908" s="168" t="s">
        <v>853</v>
      </c>
      <c r="G908" s="169" t="s">
        <v>854</v>
      </c>
      <c r="H908" s="170">
        <v>1</v>
      </c>
      <c r="I908" s="171"/>
      <c r="J908" s="172">
        <f>ROUND(I908*H908,2)</f>
        <v>0</v>
      </c>
      <c r="K908" s="168" t="s">
        <v>3</v>
      </c>
      <c r="L908" s="40"/>
      <c r="M908" s="173" t="s">
        <v>3</v>
      </c>
      <c r="N908" s="174" t="s">
        <v>43</v>
      </c>
      <c r="O908" s="73"/>
      <c r="P908" s="175">
        <f>O908*H908</f>
        <v>0</v>
      </c>
      <c r="Q908" s="175">
        <v>0</v>
      </c>
      <c r="R908" s="175">
        <f>Q908*H908</f>
        <v>0</v>
      </c>
      <c r="S908" s="175">
        <v>0</v>
      </c>
      <c r="T908" s="176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177" t="s">
        <v>152</v>
      </c>
      <c r="AT908" s="177" t="s">
        <v>147</v>
      </c>
      <c r="AU908" s="177" t="s">
        <v>153</v>
      </c>
      <c r="AY908" s="20" t="s">
        <v>144</v>
      </c>
      <c r="BE908" s="178">
        <f>IF(N908="základní",J908,0)</f>
        <v>0</v>
      </c>
      <c r="BF908" s="178">
        <f>IF(N908="snížená",J908,0)</f>
        <v>0</v>
      </c>
      <c r="BG908" s="178">
        <f>IF(N908="zákl. přenesená",J908,0)</f>
        <v>0</v>
      </c>
      <c r="BH908" s="178">
        <f>IF(N908="sníž. přenesená",J908,0)</f>
        <v>0</v>
      </c>
      <c r="BI908" s="178">
        <f>IF(N908="nulová",J908,0)</f>
        <v>0</v>
      </c>
      <c r="BJ908" s="20" t="s">
        <v>153</v>
      </c>
      <c r="BK908" s="178">
        <f>ROUND(I908*H908,2)</f>
        <v>0</v>
      </c>
      <c r="BL908" s="20" t="s">
        <v>152</v>
      </c>
      <c r="BM908" s="177" t="s">
        <v>855</v>
      </c>
    </row>
    <row r="909" s="2" customFormat="1" ht="21.75" customHeight="1">
      <c r="A909" s="39"/>
      <c r="B909" s="165"/>
      <c r="C909" s="166" t="s">
        <v>856</v>
      </c>
      <c r="D909" s="166" t="s">
        <v>147</v>
      </c>
      <c r="E909" s="167" t="s">
        <v>857</v>
      </c>
      <c r="F909" s="168" t="s">
        <v>858</v>
      </c>
      <c r="G909" s="169" t="s">
        <v>150</v>
      </c>
      <c r="H909" s="170">
        <v>4</v>
      </c>
      <c r="I909" s="171"/>
      <c r="J909" s="172">
        <f>ROUND(I909*H909,2)</f>
        <v>0</v>
      </c>
      <c r="K909" s="168" t="s">
        <v>151</v>
      </c>
      <c r="L909" s="40"/>
      <c r="M909" s="173" t="s">
        <v>3</v>
      </c>
      <c r="N909" s="174" t="s">
        <v>43</v>
      </c>
      <c r="O909" s="73"/>
      <c r="P909" s="175">
        <f>O909*H909</f>
        <v>0</v>
      </c>
      <c r="Q909" s="175">
        <v>0</v>
      </c>
      <c r="R909" s="175">
        <f>Q909*H909</f>
        <v>0</v>
      </c>
      <c r="S909" s="175">
        <v>0</v>
      </c>
      <c r="T909" s="176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177" t="s">
        <v>152</v>
      </c>
      <c r="AT909" s="177" t="s">
        <v>147</v>
      </c>
      <c r="AU909" s="177" t="s">
        <v>153</v>
      </c>
      <c r="AY909" s="20" t="s">
        <v>144</v>
      </c>
      <c r="BE909" s="178">
        <f>IF(N909="základní",J909,0)</f>
        <v>0</v>
      </c>
      <c r="BF909" s="178">
        <f>IF(N909="snížená",J909,0)</f>
        <v>0</v>
      </c>
      <c r="BG909" s="178">
        <f>IF(N909="zákl. přenesená",J909,0)</f>
        <v>0</v>
      </c>
      <c r="BH909" s="178">
        <f>IF(N909="sníž. přenesená",J909,0)</f>
        <v>0</v>
      </c>
      <c r="BI909" s="178">
        <f>IF(N909="nulová",J909,0)</f>
        <v>0</v>
      </c>
      <c r="BJ909" s="20" t="s">
        <v>153</v>
      </c>
      <c r="BK909" s="178">
        <f>ROUND(I909*H909,2)</f>
        <v>0</v>
      </c>
      <c r="BL909" s="20" t="s">
        <v>152</v>
      </c>
      <c r="BM909" s="177" t="s">
        <v>859</v>
      </c>
    </row>
    <row r="910" s="2" customFormat="1">
      <c r="A910" s="39"/>
      <c r="B910" s="40"/>
      <c r="C910" s="39"/>
      <c r="D910" s="179" t="s">
        <v>155</v>
      </c>
      <c r="E910" s="39"/>
      <c r="F910" s="180" t="s">
        <v>860</v>
      </c>
      <c r="G910" s="39"/>
      <c r="H910" s="39"/>
      <c r="I910" s="181"/>
      <c r="J910" s="39"/>
      <c r="K910" s="39"/>
      <c r="L910" s="40"/>
      <c r="M910" s="182"/>
      <c r="N910" s="183"/>
      <c r="O910" s="73"/>
      <c r="P910" s="73"/>
      <c r="Q910" s="73"/>
      <c r="R910" s="73"/>
      <c r="S910" s="73"/>
      <c r="T910" s="74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20" t="s">
        <v>155</v>
      </c>
      <c r="AU910" s="20" t="s">
        <v>153</v>
      </c>
    </row>
    <row r="911" s="2" customFormat="1" ht="21.75" customHeight="1">
      <c r="A911" s="39"/>
      <c r="B911" s="165"/>
      <c r="C911" s="209" t="s">
        <v>861</v>
      </c>
      <c r="D911" s="209" t="s">
        <v>230</v>
      </c>
      <c r="E911" s="210" t="s">
        <v>862</v>
      </c>
      <c r="F911" s="211" t="s">
        <v>863</v>
      </c>
      <c r="G911" s="212" t="s">
        <v>150</v>
      </c>
      <c r="H911" s="213">
        <v>4</v>
      </c>
      <c r="I911" s="214"/>
      <c r="J911" s="215">
        <f>ROUND(I911*H911,2)</f>
        <v>0</v>
      </c>
      <c r="K911" s="211" t="s">
        <v>151</v>
      </c>
      <c r="L911" s="216"/>
      <c r="M911" s="217" t="s">
        <v>3</v>
      </c>
      <c r="N911" s="218" t="s">
        <v>43</v>
      </c>
      <c r="O911" s="73"/>
      <c r="P911" s="175">
        <f>O911*H911</f>
        <v>0</v>
      </c>
      <c r="Q911" s="175">
        <v>0.0030100000000000001</v>
      </c>
      <c r="R911" s="175">
        <f>Q911*H911</f>
        <v>0.01204</v>
      </c>
      <c r="S911" s="175">
        <v>0</v>
      </c>
      <c r="T911" s="176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177" t="s">
        <v>219</v>
      </c>
      <c r="AT911" s="177" t="s">
        <v>230</v>
      </c>
      <c r="AU911" s="177" t="s">
        <v>153</v>
      </c>
      <c r="AY911" s="20" t="s">
        <v>144</v>
      </c>
      <c r="BE911" s="178">
        <f>IF(N911="základní",J911,0)</f>
        <v>0</v>
      </c>
      <c r="BF911" s="178">
        <f>IF(N911="snížená",J911,0)</f>
        <v>0</v>
      </c>
      <c r="BG911" s="178">
        <f>IF(N911="zákl. přenesená",J911,0)</f>
        <v>0</v>
      </c>
      <c r="BH911" s="178">
        <f>IF(N911="sníž. přenesená",J911,0)</f>
        <v>0</v>
      </c>
      <c r="BI911" s="178">
        <f>IF(N911="nulová",J911,0)</f>
        <v>0</v>
      </c>
      <c r="BJ911" s="20" t="s">
        <v>153</v>
      </c>
      <c r="BK911" s="178">
        <f>ROUND(I911*H911,2)</f>
        <v>0</v>
      </c>
      <c r="BL911" s="20" t="s">
        <v>152</v>
      </c>
      <c r="BM911" s="177" t="s">
        <v>864</v>
      </c>
    </row>
    <row r="912" s="2" customFormat="1" ht="37.8" customHeight="1">
      <c r="A912" s="39"/>
      <c r="B912" s="165"/>
      <c r="C912" s="166" t="s">
        <v>865</v>
      </c>
      <c r="D912" s="166" t="s">
        <v>147</v>
      </c>
      <c r="E912" s="167" t="s">
        <v>866</v>
      </c>
      <c r="F912" s="168" t="s">
        <v>867</v>
      </c>
      <c r="G912" s="169" t="s">
        <v>150</v>
      </c>
      <c r="H912" s="170">
        <v>1</v>
      </c>
      <c r="I912" s="171"/>
      <c r="J912" s="172">
        <f>ROUND(I912*H912,2)</f>
        <v>0</v>
      </c>
      <c r="K912" s="168" t="s">
        <v>151</v>
      </c>
      <c r="L912" s="40"/>
      <c r="M912" s="173" t="s">
        <v>3</v>
      </c>
      <c r="N912" s="174" t="s">
        <v>43</v>
      </c>
      <c r="O912" s="73"/>
      <c r="P912" s="175">
        <f>O912*H912</f>
        <v>0</v>
      </c>
      <c r="Q912" s="175">
        <v>4.0000000000000003E-05</v>
      </c>
      <c r="R912" s="175">
        <f>Q912*H912</f>
        <v>4.0000000000000003E-05</v>
      </c>
      <c r="S912" s="175">
        <v>0</v>
      </c>
      <c r="T912" s="17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177" t="s">
        <v>278</v>
      </c>
      <c r="AT912" s="177" t="s">
        <v>147</v>
      </c>
      <c r="AU912" s="177" t="s">
        <v>153</v>
      </c>
      <c r="AY912" s="20" t="s">
        <v>144</v>
      </c>
      <c r="BE912" s="178">
        <f>IF(N912="základní",J912,0)</f>
        <v>0</v>
      </c>
      <c r="BF912" s="178">
        <f>IF(N912="snížená",J912,0)</f>
        <v>0</v>
      </c>
      <c r="BG912" s="178">
        <f>IF(N912="zákl. přenesená",J912,0)</f>
        <v>0</v>
      </c>
      <c r="BH912" s="178">
        <f>IF(N912="sníž. přenesená",J912,0)</f>
        <v>0</v>
      </c>
      <c r="BI912" s="178">
        <f>IF(N912="nulová",J912,0)</f>
        <v>0</v>
      </c>
      <c r="BJ912" s="20" t="s">
        <v>153</v>
      </c>
      <c r="BK912" s="178">
        <f>ROUND(I912*H912,2)</f>
        <v>0</v>
      </c>
      <c r="BL912" s="20" t="s">
        <v>278</v>
      </c>
      <c r="BM912" s="177" t="s">
        <v>868</v>
      </c>
    </row>
    <row r="913" s="2" customFormat="1">
      <c r="A913" s="39"/>
      <c r="B913" s="40"/>
      <c r="C913" s="39"/>
      <c r="D913" s="179" t="s">
        <v>155</v>
      </c>
      <c r="E913" s="39"/>
      <c r="F913" s="180" t="s">
        <v>869</v>
      </c>
      <c r="G913" s="39"/>
      <c r="H913" s="39"/>
      <c r="I913" s="181"/>
      <c r="J913" s="39"/>
      <c r="K913" s="39"/>
      <c r="L913" s="40"/>
      <c r="M913" s="182"/>
      <c r="N913" s="183"/>
      <c r="O913" s="73"/>
      <c r="P913" s="73"/>
      <c r="Q913" s="73"/>
      <c r="R913" s="73"/>
      <c r="S913" s="73"/>
      <c r="T913" s="74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20" t="s">
        <v>155</v>
      </c>
      <c r="AU913" s="20" t="s">
        <v>153</v>
      </c>
    </row>
    <row r="914" s="13" customFormat="1">
      <c r="A914" s="13"/>
      <c r="B914" s="184"/>
      <c r="C914" s="13"/>
      <c r="D914" s="185" t="s">
        <v>157</v>
      </c>
      <c r="E914" s="186" t="s">
        <v>3</v>
      </c>
      <c r="F914" s="187" t="s">
        <v>870</v>
      </c>
      <c r="G914" s="13"/>
      <c r="H914" s="186" t="s">
        <v>3</v>
      </c>
      <c r="I914" s="188"/>
      <c r="J914" s="13"/>
      <c r="K914" s="13"/>
      <c r="L914" s="184"/>
      <c r="M914" s="189"/>
      <c r="N914" s="190"/>
      <c r="O914" s="190"/>
      <c r="P914" s="190"/>
      <c r="Q914" s="190"/>
      <c r="R914" s="190"/>
      <c r="S914" s="190"/>
      <c r="T914" s="19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86" t="s">
        <v>157</v>
      </c>
      <c r="AU914" s="186" t="s">
        <v>153</v>
      </c>
      <c r="AV914" s="13" t="s">
        <v>79</v>
      </c>
      <c r="AW914" s="13" t="s">
        <v>33</v>
      </c>
      <c r="AX914" s="13" t="s">
        <v>71</v>
      </c>
      <c r="AY914" s="186" t="s">
        <v>144</v>
      </c>
    </row>
    <row r="915" s="14" customFormat="1">
      <c r="A915" s="14"/>
      <c r="B915" s="192"/>
      <c r="C915" s="14"/>
      <c r="D915" s="185" t="s">
        <v>157</v>
      </c>
      <c r="E915" s="193" t="s">
        <v>3</v>
      </c>
      <c r="F915" s="194" t="s">
        <v>79</v>
      </c>
      <c r="G915" s="14"/>
      <c r="H915" s="195">
        <v>1</v>
      </c>
      <c r="I915" s="196"/>
      <c r="J915" s="14"/>
      <c r="K915" s="14"/>
      <c r="L915" s="192"/>
      <c r="M915" s="197"/>
      <c r="N915" s="198"/>
      <c r="O915" s="198"/>
      <c r="P915" s="198"/>
      <c r="Q915" s="198"/>
      <c r="R915" s="198"/>
      <c r="S915" s="198"/>
      <c r="T915" s="19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93" t="s">
        <v>157</v>
      </c>
      <c r="AU915" s="193" t="s">
        <v>153</v>
      </c>
      <c r="AV915" s="14" t="s">
        <v>153</v>
      </c>
      <c r="AW915" s="14" t="s">
        <v>33</v>
      </c>
      <c r="AX915" s="14" t="s">
        <v>79</v>
      </c>
      <c r="AY915" s="193" t="s">
        <v>144</v>
      </c>
    </row>
    <row r="916" s="2" customFormat="1" ht="37.8" customHeight="1">
      <c r="A916" s="39"/>
      <c r="B916" s="165"/>
      <c r="C916" s="209" t="s">
        <v>871</v>
      </c>
      <c r="D916" s="209" t="s">
        <v>230</v>
      </c>
      <c r="E916" s="210" t="s">
        <v>872</v>
      </c>
      <c r="F916" s="211" t="s">
        <v>873</v>
      </c>
      <c r="G916" s="212" t="s">
        <v>150</v>
      </c>
      <c r="H916" s="213">
        <v>1</v>
      </c>
      <c r="I916" s="214"/>
      <c r="J916" s="215">
        <f>ROUND(I916*H916,2)</f>
        <v>0</v>
      </c>
      <c r="K916" s="211" t="s">
        <v>151</v>
      </c>
      <c r="L916" s="216"/>
      <c r="M916" s="217" t="s">
        <v>3</v>
      </c>
      <c r="N916" s="218" t="s">
        <v>43</v>
      </c>
      <c r="O916" s="73"/>
      <c r="P916" s="175">
        <f>O916*H916</f>
        <v>0</v>
      </c>
      <c r="Q916" s="175">
        <v>0.0385</v>
      </c>
      <c r="R916" s="175">
        <f>Q916*H916</f>
        <v>0.0385</v>
      </c>
      <c r="S916" s="175">
        <v>0</v>
      </c>
      <c r="T916" s="176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177" t="s">
        <v>373</v>
      </c>
      <c r="AT916" s="177" t="s">
        <v>230</v>
      </c>
      <c r="AU916" s="177" t="s">
        <v>153</v>
      </c>
      <c r="AY916" s="20" t="s">
        <v>144</v>
      </c>
      <c r="BE916" s="178">
        <f>IF(N916="základní",J916,0)</f>
        <v>0</v>
      </c>
      <c r="BF916" s="178">
        <f>IF(N916="snížená",J916,0)</f>
        <v>0</v>
      </c>
      <c r="BG916" s="178">
        <f>IF(N916="zákl. přenesená",J916,0)</f>
        <v>0</v>
      </c>
      <c r="BH916" s="178">
        <f>IF(N916="sníž. přenesená",J916,0)</f>
        <v>0</v>
      </c>
      <c r="BI916" s="178">
        <f>IF(N916="nulová",J916,0)</f>
        <v>0</v>
      </c>
      <c r="BJ916" s="20" t="s">
        <v>153</v>
      </c>
      <c r="BK916" s="178">
        <f>ROUND(I916*H916,2)</f>
        <v>0</v>
      </c>
      <c r="BL916" s="20" t="s">
        <v>278</v>
      </c>
      <c r="BM916" s="177" t="s">
        <v>874</v>
      </c>
    </row>
    <row r="917" s="13" customFormat="1">
      <c r="A917" s="13"/>
      <c r="B917" s="184"/>
      <c r="C917" s="13"/>
      <c r="D917" s="185" t="s">
        <v>157</v>
      </c>
      <c r="E917" s="186" t="s">
        <v>3</v>
      </c>
      <c r="F917" s="187" t="s">
        <v>870</v>
      </c>
      <c r="G917" s="13"/>
      <c r="H917" s="186" t="s">
        <v>3</v>
      </c>
      <c r="I917" s="188"/>
      <c r="J917" s="13"/>
      <c r="K917" s="13"/>
      <c r="L917" s="184"/>
      <c r="M917" s="189"/>
      <c r="N917" s="190"/>
      <c r="O917" s="190"/>
      <c r="P917" s="190"/>
      <c r="Q917" s="190"/>
      <c r="R917" s="190"/>
      <c r="S917" s="190"/>
      <c r="T917" s="19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86" t="s">
        <v>157</v>
      </c>
      <c r="AU917" s="186" t="s">
        <v>153</v>
      </c>
      <c r="AV917" s="13" t="s">
        <v>79</v>
      </c>
      <c r="AW917" s="13" t="s">
        <v>33</v>
      </c>
      <c r="AX917" s="13" t="s">
        <v>71</v>
      </c>
      <c r="AY917" s="186" t="s">
        <v>144</v>
      </c>
    </row>
    <row r="918" s="14" customFormat="1">
      <c r="A918" s="14"/>
      <c r="B918" s="192"/>
      <c r="C918" s="14"/>
      <c r="D918" s="185" t="s">
        <v>157</v>
      </c>
      <c r="E918" s="193" t="s">
        <v>3</v>
      </c>
      <c r="F918" s="194" t="s">
        <v>79</v>
      </c>
      <c r="G918" s="14"/>
      <c r="H918" s="195">
        <v>1</v>
      </c>
      <c r="I918" s="196"/>
      <c r="J918" s="14"/>
      <c r="K918" s="14"/>
      <c r="L918" s="192"/>
      <c r="M918" s="197"/>
      <c r="N918" s="198"/>
      <c r="O918" s="198"/>
      <c r="P918" s="198"/>
      <c r="Q918" s="198"/>
      <c r="R918" s="198"/>
      <c r="S918" s="198"/>
      <c r="T918" s="19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93" t="s">
        <v>157</v>
      </c>
      <c r="AU918" s="193" t="s">
        <v>153</v>
      </c>
      <c r="AV918" s="14" t="s">
        <v>153</v>
      </c>
      <c r="AW918" s="14" t="s">
        <v>33</v>
      </c>
      <c r="AX918" s="14" t="s">
        <v>79</v>
      </c>
      <c r="AY918" s="193" t="s">
        <v>144</v>
      </c>
    </row>
    <row r="919" s="2" customFormat="1" ht="55.5" customHeight="1">
      <c r="A919" s="39"/>
      <c r="B919" s="165"/>
      <c r="C919" s="166" t="s">
        <v>875</v>
      </c>
      <c r="D919" s="166" t="s">
        <v>147</v>
      </c>
      <c r="E919" s="167" t="s">
        <v>876</v>
      </c>
      <c r="F919" s="168" t="s">
        <v>877</v>
      </c>
      <c r="G919" s="169" t="s">
        <v>725</v>
      </c>
      <c r="H919" s="219"/>
      <c r="I919" s="171"/>
      <c r="J919" s="172">
        <f>ROUND(I919*H919,2)</f>
        <v>0</v>
      </c>
      <c r="K919" s="168" t="s">
        <v>151</v>
      </c>
      <c r="L919" s="40"/>
      <c r="M919" s="173" t="s">
        <v>3</v>
      </c>
      <c r="N919" s="174" t="s">
        <v>43</v>
      </c>
      <c r="O919" s="73"/>
      <c r="P919" s="175">
        <f>O919*H919</f>
        <v>0</v>
      </c>
      <c r="Q919" s="175">
        <v>0</v>
      </c>
      <c r="R919" s="175">
        <f>Q919*H919</f>
        <v>0</v>
      </c>
      <c r="S919" s="175">
        <v>0</v>
      </c>
      <c r="T919" s="176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177" t="s">
        <v>278</v>
      </c>
      <c r="AT919" s="177" t="s">
        <v>147</v>
      </c>
      <c r="AU919" s="177" t="s">
        <v>153</v>
      </c>
      <c r="AY919" s="20" t="s">
        <v>144</v>
      </c>
      <c r="BE919" s="178">
        <f>IF(N919="základní",J919,0)</f>
        <v>0</v>
      </c>
      <c r="BF919" s="178">
        <f>IF(N919="snížená",J919,0)</f>
        <v>0</v>
      </c>
      <c r="BG919" s="178">
        <f>IF(N919="zákl. přenesená",J919,0)</f>
        <v>0</v>
      </c>
      <c r="BH919" s="178">
        <f>IF(N919="sníž. přenesená",J919,0)</f>
        <v>0</v>
      </c>
      <c r="BI919" s="178">
        <f>IF(N919="nulová",J919,0)</f>
        <v>0</v>
      </c>
      <c r="BJ919" s="20" t="s">
        <v>153</v>
      </c>
      <c r="BK919" s="178">
        <f>ROUND(I919*H919,2)</f>
        <v>0</v>
      </c>
      <c r="BL919" s="20" t="s">
        <v>278</v>
      </c>
      <c r="BM919" s="177" t="s">
        <v>878</v>
      </c>
    </row>
    <row r="920" s="2" customFormat="1">
      <c r="A920" s="39"/>
      <c r="B920" s="40"/>
      <c r="C920" s="39"/>
      <c r="D920" s="179" t="s">
        <v>155</v>
      </c>
      <c r="E920" s="39"/>
      <c r="F920" s="180" t="s">
        <v>879</v>
      </c>
      <c r="G920" s="39"/>
      <c r="H920" s="39"/>
      <c r="I920" s="181"/>
      <c r="J920" s="39"/>
      <c r="K920" s="39"/>
      <c r="L920" s="40"/>
      <c r="M920" s="182"/>
      <c r="N920" s="183"/>
      <c r="O920" s="73"/>
      <c r="P920" s="73"/>
      <c r="Q920" s="73"/>
      <c r="R920" s="73"/>
      <c r="S920" s="73"/>
      <c r="T920" s="74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20" t="s">
        <v>155</v>
      </c>
      <c r="AU920" s="20" t="s">
        <v>153</v>
      </c>
    </row>
    <row r="921" s="12" customFormat="1" ht="22.8" customHeight="1">
      <c r="A921" s="12"/>
      <c r="B921" s="152"/>
      <c r="C921" s="12"/>
      <c r="D921" s="153" t="s">
        <v>70</v>
      </c>
      <c r="E921" s="163" t="s">
        <v>880</v>
      </c>
      <c r="F921" s="163" t="s">
        <v>881</v>
      </c>
      <c r="G921" s="12"/>
      <c r="H921" s="12"/>
      <c r="I921" s="155"/>
      <c r="J921" s="164">
        <f>BK921</f>
        <v>0</v>
      </c>
      <c r="K921" s="12"/>
      <c r="L921" s="152"/>
      <c r="M921" s="157"/>
      <c r="N921" s="158"/>
      <c r="O921" s="158"/>
      <c r="P921" s="159">
        <f>P922+SUM(P923:P938)</f>
        <v>0</v>
      </c>
      <c r="Q921" s="158"/>
      <c r="R921" s="159">
        <f>R922+SUM(R923:R938)</f>
        <v>0.40202893000000001</v>
      </c>
      <c r="S921" s="158"/>
      <c r="T921" s="160">
        <f>T922+SUM(T923:T938)</f>
        <v>0.074516250000000006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153" t="s">
        <v>153</v>
      </c>
      <c r="AT921" s="161" t="s">
        <v>70</v>
      </c>
      <c r="AU921" s="161" t="s">
        <v>79</v>
      </c>
      <c r="AY921" s="153" t="s">
        <v>144</v>
      </c>
      <c r="BK921" s="162">
        <f>BK922+SUM(BK923:BK938)</f>
        <v>0</v>
      </c>
    </row>
    <row r="922" s="2" customFormat="1" ht="37.8" customHeight="1">
      <c r="A922" s="39"/>
      <c r="B922" s="165"/>
      <c r="C922" s="166" t="s">
        <v>882</v>
      </c>
      <c r="D922" s="166" t="s">
        <v>147</v>
      </c>
      <c r="E922" s="167" t="s">
        <v>883</v>
      </c>
      <c r="F922" s="168" t="s">
        <v>884</v>
      </c>
      <c r="G922" s="169" t="s">
        <v>163</v>
      </c>
      <c r="H922" s="170">
        <v>1.1659999999999999</v>
      </c>
      <c r="I922" s="171"/>
      <c r="J922" s="172">
        <f>ROUND(I922*H922,2)</f>
        <v>0</v>
      </c>
      <c r="K922" s="168" t="s">
        <v>151</v>
      </c>
      <c r="L922" s="40"/>
      <c r="M922" s="173" t="s">
        <v>3</v>
      </c>
      <c r="N922" s="174" t="s">
        <v>43</v>
      </c>
      <c r="O922" s="73"/>
      <c r="P922" s="175">
        <f>O922*H922</f>
        <v>0</v>
      </c>
      <c r="Q922" s="175">
        <v>6.9999999999999994E-05</v>
      </c>
      <c r="R922" s="175">
        <f>Q922*H922</f>
        <v>8.1619999999999981E-05</v>
      </c>
      <c r="S922" s="175">
        <v>0</v>
      </c>
      <c r="T922" s="176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177" t="s">
        <v>278</v>
      </c>
      <c r="AT922" s="177" t="s">
        <v>147</v>
      </c>
      <c r="AU922" s="177" t="s">
        <v>153</v>
      </c>
      <c r="AY922" s="20" t="s">
        <v>144</v>
      </c>
      <c r="BE922" s="178">
        <f>IF(N922="základní",J922,0)</f>
        <v>0</v>
      </c>
      <c r="BF922" s="178">
        <f>IF(N922="snížená",J922,0)</f>
        <v>0</v>
      </c>
      <c r="BG922" s="178">
        <f>IF(N922="zákl. přenesená",J922,0)</f>
        <v>0</v>
      </c>
      <c r="BH922" s="178">
        <f>IF(N922="sníž. přenesená",J922,0)</f>
        <v>0</v>
      </c>
      <c r="BI922" s="178">
        <f>IF(N922="nulová",J922,0)</f>
        <v>0</v>
      </c>
      <c r="BJ922" s="20" t="s">
        <v>153</v>
      </c>
      <c r="BK922" s="178">
        <f>ROUND(I922*H922,2)</f>
        <v>0</v>
      </c>
      <c r="BL922" s="20" t="s">
        <v>278</v>
      </c>
      <c r="BM922" s="177" t="s">
        <v>885</v>
      </c>
    </row>
    <row r="923" s="2" customFormat="1">
      <c r="A923" s="39"/>
      <c r="B923" s="40"/>
      <c r="C923" s="39"/>
      <c r="D923" s="179" t="s">
        <v>155</v>
      </c>
      <c r="E923" s="39"/>
      <c r="F923" s="180" t="s">
        <v>886</v>
      </c>
      <c r="G923" s="39"/>
      <c r="H923" s="39"/>
      <c r="I923" s="181"/>
      <c r="J923" s="39"/>
      <c r="K923" s="39"/>
      <c r="L923" s="40"/>
      <c r="M923" s="182"/>
      <c r="N923" s="183"/>
      <c r="O923" s="73"/>
      <c r="P923" s="73"/>
      <c r="Q923" s="73"/>
      <c r="R923" s="73"/>
      <c r="S923" s="73"/>
      <c r="T923" s="74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20" t="s">
        <v>155</v>
      </c>
      <c r="AU923" s="20" t="s">
        <v>153</v>
      </c>
    </row>
    <row r="924" s="13" customFormat="1">
      <c r="A924" s="13"/>
      <c r="B924" s="184"/>
      <c r="C924" s="13"/>
      <c r="D924" s="185" t="s">
        <v>157</v>
      </c>
      <c r="E924" s="186" t="s">
        <v>3</v>
      </c>
      <c r="F924" s="187" t="s">
        <v>887</v>
      </c>
      <c r="G924" s="13"/>
      <c r="H924" s="186" t="s">
        <v>3</v>
      </c>
      <c r="I924" s="188"/>
      <c r="J924" s="13"/>
      <c r="K924" s="13"/>
      <c r="L924" s="184"/>
      <c r="M924" s="189"/>
      <c r="N924" s="190"/>
      <c r="O924" s="190"/>
      <c r="P924" s="190"/>
      <c r="Q924" s="190"/>
      <c r="R924" s="190"/>
      <c r="S924" s="190"/>
      <c r="T924" s="19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86" t="s">
        <v>157</v>
      </c>
      <c r="AU924" s="186" t="s">
        <v>153</v>
      </c>
      <c r="AV924" s="13" t="s">
        <v>79</v>
      </c>
      <c r="AW924" s="13" t="s">
        <v>33</v>
      </c>
      <c r="AX924" s="13" t="s">
        <v>71</v>
      </c>
      <c r="AY924" s="186" t="s">
        <v>144</v>
      </c>
    </row>
    <row r="925" s="14" customFormat="1">
      <c r="A925" s="14"/>
      <c r="B925" s="192"/>
      <c r="C925" s="14"/>
      <c r="D925" s="185" t="s">
        <v>157</v>
      </c>
      <c r="E925" s="193" t="s">
        <v>3</v>
      </c>
      <c r="F925" s="194" t="s">
        <v>888</v>
      </c>
      <c r="G925" s="14"/>
      <c r="H925" s="195">
        <v>0.5</v>
      </c>
      <c r="I925" s="196"/>
      <c r="J925" s="14"/>
      <c r="K925" s="14"/>
      <c r="L925" s="192"/>
      <c r="M925" s="197"/>
      <c r="N925" s="198"/>
      <c r="O925" s="198"/>
      <c r="P925" s="198"/>
      <c r="Q925" s="198"/>
      <c r="R925" s="198"/>
      <c r="S925" s="198"/>
      <c r="T925" s="19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193" t="s">
        <v>157</v>
      </c>
      <c r="AU925" s="193" t="s">
        <v>153</v>
      </c>
      <c r="AV925" s="14" t="s">
        <v>153</v>
      </c>
      <c r="AW925" s="14" t="s">
        <v>33</v>
      </c>
      <c r="AX925" s="14" t="s">
        <v>71</v>
      </c>
      <c r="AY925" s="193" t="s">
        <v>144</v>
      </c>
    </row>
    <row r="926" s="13" customFormat="1">
      <c r="A926" s="13"/>
      <c r="B926" s="184"/>
      <c r="C926" s="13"/>
      <c r="D926" s="185" t="s">
        <v>157</v>
      </c>
      <c r="E926" s="186" t="s">
        <v>3</v>
      </c>
      <c r="F926" s="187" t="s">
        <v>889</v>
      </c>
      <c r="G926" s="13"/>
      <c r="H926" s="186" t="s">
        <v>3</v>
      </c>
      <c r="I926" s="188"/>
      <c r="J926" s="13"/>
      <c r="K926" s="13"/>
      <c r="L926" s="184"/>
      <c r="M926" s="189"/>
      <c r="N926" s="190"/>
      <c r="O926" s="190"/>
      <c r="P926" s="190"/>
      <c r="Q926" s="190"/>
      <c r="R926" s="190"/>
      <c r="S926" s="190"/>
      <c r="T926" s="19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86" t="s">
        <v>157</v>
      </c>
      <c r="AU926" s="186" t="s">
        <v>153</v>
      </c>
      <c r="AV926" s="13" t="s">
        <v>79</v>
      </c>
      <c r="AW926" s="13" t="s">
        <v>33</v>
      </c>
      <c r="AX926" s="13" t="s">
        <v>71</v>
      </c>
      <c r="AY926" s="186" t="s">
        <v>144</v>
      </c>
    </row>
    <row r="927" s="14" customFormat="1">
      <c r="A927" s="14"/>
      <c r="B927" s="192"/>
      <c r="C927" s="14"/>
      <c r="D927" s="185" t="s">
        <v>157</v>
      </c>
      <c r="E927" s="193" t="s">
        <v>3</v>
      </c>
      <c r="F927" s="194" t="s">
        <v>890</v>
      </c>
      <c r="G927" s="14"/>
      <c r="H927" s="195">
        <v>0.56000000000000005</v>
      </c>
      <c r="I927" s="196"/>
      <c r="J927" s="14"/>
      <c r="K927" s="14"/>
      <c r="L927" s="192"/>
      <c r="M927" s="197"/>
      <c r="N927" s="198"/>
      <c r="O927" s="198"/>
      <c r="P927" s="198"/>
      <c r="Q927" s="198"/>
      <c r="R927" s="198"/>
      <c r="S927" s="198"/>
      <c r="T927" s="19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93" t="s">
        <v>157</v>
      </c>
      <c r="AU927" s="193" t="s">
        <v>153</v>
      </c>
      <c r="AV927" s="14" t="s">
        <v>153</v>
      </c>
      <c r="AW927" s="14" t="s">
        <v>33</v>
      </c>
      <c r="AX927" s="14" t="s">
        <v>71</v>
      </c>
      <c r="AY927" s="193" t="s">
        <v>144</v>
      </c>
    </row>
    <row r="928" s="15" customFormat="1">
      <c r="A928" s="15"/>
      <c r="B928" s="201"/>
      <c r="C928" s="15"/>
      <c r="D928" s="185" t="s">
        <v>157</v>
      </c>
      <c r="E928" s="202" t="s">
        <v>3</v>
      </c>
      <c r="F928" s="203" t="s">
        <v>181</v>
      </c>
      <c r="G928" s="15"/>
      <c r="H928" s="204">
        <v>1.0600000000000001</v>
      </c>
      <c r="I928" s="205"/>
      <c r="J928" s="15"/>
      <c r="K928" s="15"/>
      <c r="L928" s="201"/>
      <c r="M928" s="206"/>
      <c r="N928" s="207"/>
      <c r="O928" s="207"/>
      <c r="P928" s="207"/>
      <c r="Q928" s="207"/>
      <c r="R928" s="207"/>
      <c r="S928" s="207"/>
      <c r="T928" s="208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02" t="s">
        <v>157</v>
      </c>
      <c r="AU928" s="202" t="s">
        <v>153</v>
      </c>
      <c r="AV928" s="15" t="s">
        <v>152</v>
      </c>
      <c r="AW928" s="15" t="s">
        <v>33</v>
      </c>
      <c r="AX928" s="15" t="s">
        <v>71</v>
      </c>
      <c r="AY928" s="202" t="s">
        <v>144</v>
      </c>
    </row>
    <row r="929" s="14" customFormat="1">
      <c r="A929" s="14"/>
      <c r="B929" s="192"/>
      <c r="C929" s="14"/>
      <c r="D929" s="185" t="s">
        <v>157</v>
      </c>
      <c r="E929" s="193" t="s">
        <v>3</v>
      </c>
      <c r="F929" s="194" t="s">
        <v>891</v>
      </c>
      <c r="G929" s="14"/>
      <c r="H929" s="195">
        <v>1.1659999999999999</v>
      </c>
      <c r="I929" s="196"/>
      <c r="J929" s="14"/>
      <c r="K929" s="14"/>
      <c r="L929" s="192"/>
      <c r="M929" s="197"/>
      <c r="N929" s="198"/>
      <c r="O929" s="198"/>
      <c r="P929" s="198"/>
      <c r="Q929" s="198"/>
      <c r="R929" s="198"/>
      <c r="S929" s="198"/>
      <c r="T929" s="19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193" t="s">
        <v>157</v>
      </c>
      <c r="AU929" s="193" t="s">
        <v>153</v>
      </c>
      <c r="AV929" s="14" t="s">
        <v>153</v>
      </c>
      <c r="AW929" s="14" t="s">
        <v>33</v>
      </c>
      <c r="AX929" s="14" t="s">
        <v>79</v>
      </c>
      <c r="AY929" s="193" t="s">
        <v>144</v>
      </c>
    </row>
    <row r="930" s="2" customFormat="1" ht="37.8" customHeight="1">
      <c r="A930" s="39"/>
      <c r="B930" s="165"/>
      <c r="C930" s="166" t="s">
        <v>892</v>
      </c>
      <c r="D930" s="166" t="s">
        <v>147</v>
      </c>
      <c r="E930" s="167" t="s">
        <v>893</v>
      </c>
      <c r="F930" s="168" t="s">
        <v>894</v>
      </c>
      <c r="G930" s="169" t="s">
        <v>163</v>
      </c>
      <c r="H930" s="170">
        <v>1.1659999999999999</v>
      </c>
      <c r="I930" s="171"/>
      <c r="J930" s="172">
        <f>ROUND(I930*H930,2)</f>
        <v>0</v>
      </c>
      <c r="K930" s="168" t="s">
        <v>151</v>
      </c>
      <c r="L930" s="40"/>
      <c r="M930" s="173" t="s">
        <v>3</v>
      </c>
      <c r="N930" s="174" t="s">
        <v>43</v>
      </c>
      <c r="O930" s="73"/>
      <c r="P930" s="175">
        <f>O930*H930</f>
        <v>0</v>
      </c>
      <c r="Q930" s="175">
        <v>6.9999999999999994E-05</v>
      </c>
      <c r="R930" s="175">
        <f>Q930*H930</f>
        <v>8.1619999999999981E-05</v>
      </c>
      <c r="S930" s="175">
        <v>0</v>
      </c>
      <c r="T930" s="176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177" t="s">
        <v>278</v>
      </c>
      <c r="AT930" s="177" t="s">
        <v>147</v>
      </c>
      <c r="AU930" s="177" t="s">
        <v>153</v>
      </c>
      <c r="AY930" s="20" t="s">
        <v>144</v>
      </c>
      <c r="BE930" s="178">
        <f>IF(N930="základní",J930,0)</f>
        <v>0</v>
      </c>
      <c r="BF930" s="178">
        <f>IF(N930="snížená",J930,0)</f>
        <v>0</v>
      </c>
      <c r="BG930" s="178">
        <f>IF(N930="zákl. přenesená",J930,0)</f>
        <v>0</v>
      </c>
      <c r="BH930" s="178">
        <f>IF(N930="sníž. přenesená",J930,0)</f>
        <v>0</v>
      </c>
      <c r="BI930" s="178">
        <f>IF(N930="nulová",J930,0)</f>
        <v>0</v>
      </c>
      <c r="BJ930" s="20" t="s">
        <v>153</v>
      </c>
      <c r="BK930" s="178">
        <f>ROUND(I930*H930,2)</f>
        <v>0</v>
      </c>
      <c r="BL930" s="20" t="s">
        <v>278</v>
      </c>
      <c r="BM930" s="177" t="s">
        <v>895</v>
      </c>
    </row>
    <row r="931" s="2" customFormat="1">
      <c r="A931" s="39"/>
      <c r="B931" s="40"/>
      <c r="C931" s="39"/>
      <c r="D931" s="179" t="s">
        <v>155</v>
      </c>
      <c r="E931" s="39"/>
      <c r="F931" s="180" t="s">
        <v>896</v>
      </c>
      <c r="G931" s="39"/>
      <c r="H931" s="39"/>
      <c r="I931" s="181"/>
      <c r="J931" s="39"/>
      <c r="K931" s="39"/>
      <c r="L931" s="40"/>
      <c r="M931" s="182"/>
      <c r="N931" s="183"/>
      <c r="O931" s="73"/>
      <c r="P931" s="73"/>
      <c r="Q931" s="73"/>
      <c r="R931" s="73"/>
      <c r="S931" s="73"/>
      <c r="T931" s="74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20" t="s">
        <v>155</v>
      </c>
      <c r="AU931" s="20" t="s">
        <v>153</v>
      </c>
    </row>
    <row r="932" s="2" customFormat="1" ht="24.15" customHeight="1">
      <c r="A932" s="39"/>
      <c r="B932" s="165"/>
      <c r="C932" s="166" t="s">
        <v>897</v>
      </c>
      <c r="D932" s="166" t="s">
        <v>147</v>
      </c>
      <c r="E932" s="167" t="s">
        <v>898</v>
      </c>
      <c r="F932" s="168" t="s">
        <v>899</v>
      </c>
      <c r="G932" s="169" t="s">
        <v>163</v>
      </c>
      <c r="H932" s="170">
        <v>1.1659999999999999</v>
      </c>
      <c r="I932" s="171"/>
      <c r="J932" s="172">
        <f>ROUND(I932*H932,2)</f>
        <v>0</v>
      </c>
      <c r="K932" s="168" t="s">
        <v>151</v>
      </c>
      <c r="L932" s="40"/>
      <c r="M932" s="173" t="s">
        <v>3</v>
      </c>
      <c r="N932" s="174" t="s">
        <v>43</v>
      </c>
      <c r="O932" s="73"/>
      <c r="P932" s="175">
        <f>O932*H932</f>
        <v>0</v>
      </c>
      <c r="Q932" s="175">
        <v>0.00012</v>
      </c>
      <c r="R932" s="175">
        <f>Q932*H932</f>
        <v>0.00013992</v>
      </c>
      <c r="S932" s="175">
        <v>0</v>
      </c>
      <c r="T932" s="176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177" t="s">
        <v>278</v>
      </c>
      <c r="AT932" s="177" t="s">
        <v>147</v>
      </c>
      <c r="AU932" s="177" t="s">
        <v>153</v>
      </c>
      <c r="AY932" s="20" t="s">
        <v>144</v>
      </c>
      <c r="BE932" s="178">
        <f>IF(N932="základní",J932,0)</f>
        <v>0</v>
      </c>
      <c r="BF932" s="178">
        <f>IF(N932="snížená",J932,0)</f>
        <v>0</v>
      </c>
      <c r="BG932" s="178">
        <f>IF(N932="zákl. přenesená",J932,0)</f>
        <v>0</v>
      </c>
      <c r="BH932" s="178">
        <f>IF(N932="sníž. přenesená",J932,0)</f>
        <v>0</v>
      </c>
      <c r="BI932" s="178">
        <f>IF(N932="nulová",J932,0)</f>
        <v>0</v>
      </c>
      <c r="BJ932" s="20" t="s">
        <v>153</v>
      </c>
      <c r="BK932" s="178">
        <f>ROUND(I932*H932,2)</f>
        <v>0</v>
      </c>
      <c r="BL932" s="20" t="s">
        <v>278</v>
      </c>
      <c r="BM932" s="177" t="s">
        <v>900</v>
      </c>
    </row>
    <row r="933" s="2" customFormat="1">
      <c r="A933" s="39"/>
      <c r="B933" s="40"/>
      <c r="C933" s="39"/>
      <c r="D933" s="179" t="s">
        <v>155</v>
      </c>
      <c r="E933" s="39"/>
      <c r="F933" s="180" t="s">
        <v>901</v>
      </c>
      <c r="G933" s="39"/>
      <c r="H933" s="39"/>
      <c r="I933" s="181"/>
      <c r="J933" s="39"/>
      <c r="K933" s="39"/>
      <c r="L933" s="40"/>
      <c r="M933" s="182"/>
      <c r="N933" s="183"/>
      <c r="O933" s="73"/>
      <c r="P933" s="73"/>
      <c r="Q933" s="73"/>
      <c r="R933" s="73"/>
      <c r="S933" s="73"/>
      <c r="T933" s="74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20" t="s">
        <v>155</v>
      </c>
      <c r="AU933" s="20" t="s">
        <v>153</v>
      </c>
    </row>
    <row r="934" s="2" customFormat="1" ht="37.8" customHeight="1">
      <c r="A934" s="39"/>
      <c r="B934" s="165"/>
      <c r="C934" s="166" t="s">
        <v>902</v>
      </c>
      <c r="D934" s="166" t="s">
        <v>147</v>
      </c>
      <c r="E934" s="167" t="s">
        <v>903</v>
      </c>
      <c r="F934" s="168" t="s">
        <v>904</v>
      </c>
      <c r="G934" s="169" t="s">
        <v>163</v>
      </c>
      <c r="H934" s="170">
        <v>1.1659999999999999</v>
      </c>
      <c r="I934" s="171"/>
      <c r="J934" s="172">
        <f>ROUND(I934*H934,2)</f>
        <v>0</v>
      </c>
      <c r="K934" s="168" t="s">
        <v>151</v>
      </c>
      <c r="L934" s="40"/>
      <c r="M934" s="173" t="s">
        <v>3</v>
      </c>
      <c r="N934" s="174" t="s">
        <v>43</v>
      </c>
      <c r="O934" s="73"/>
      <c r="P934" s="175">
        <f>O934*H934</f>
        <v>0</v>
      </c>
      <c r="Q934" s="175">
        <v>3.0000000000000001E-05</v>
      </c>
      <c r="R934" s="175">
        <f>Q934*H934</f>
        <v>3.4980000000000001E-05</v>
      </c>
      <c r="S934" s="175">
        <v>0</v>
      </c>
      <c r="T934" s="17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177" t="s">
        <v>278</v>
      </c>
      <c r="AT934" s="177" t="s">
        <v>147</v>
      </c>
      <c r="AU934" s="177" t="s">
        <v>153</v>
      </c>
      <c r="AY934" s="20" t="s">
        <v>144</v>
      </c>
      <c r="BE934" s="178">
        <f>IF(N934="základní",J934,0)</f>
        <v>0</v>
      </c>
      <c r="BF934" s="178">
        <f>IF(N934="snížená",J934,0)</f>
        <v>0</v>
      </c>
      <c r="BG934" s="178">
        <f>IF(N934="zákl. přenesená",J934,0)</f>
        <v>0</v>
      </c>
      <c r="BH934" s="178">
        <f>IF(N934="sníž. přenesená",J934,0)</f>
        <v>0</v>
      </c>
      <c r="BI934" s="178">
        <f>IF(N934="nulová",J934,0)</f>
        <v>0</v>
      </c>
      <c r="BJ934" s="20" t="s">
        <v>153</v>
      </c>
      <c r="BK934" s="178">
        <f>ROUND(I934*H934,2)</f>
        <v>0</v>
      </c>
      <c r="BL934" s="20" t="s">
        <v>278</v>
      </c>
      <c r="BM934" s="177" t="s">
        <v>905</v>
      </c>
    </row>
    <row r="935" s="2" customFormat="1">
      <c r="A935" s="39"/>
      <c r="B935" s="40"/>
      <c r="C935" s="39"/>
      <c r="D935" s="179" t="s">
        <v>155</v>
      </c>
      <c r="E935" s="39"/>
      <c r="F935" s="180" t="s">
        <v>906</v>
      </c>
      <c r="G935" s="39"/>
      <c r="H935" s="39"/>
      <c r="I935" s="181"/>
      <c r="J935" s="39"/>
      <c r="K935" s="39"/>
      <c r="L935" s="40"/>
      <c r="M935" s="182"/>
      <c r="N935" s="183"/>
      <c r="O935" s="73"/>
      <c r="P935" s="73"/>
      <c r="Q935" s="73"/>
      <c r="R935" s="73"/>
      <c r="S935" s="73"/>
      <c r="T935" s="74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20" t="s">
        <v>155</v>
      </c>
      <c r="AU935" s="20" t="s">
        <v>153</v>
      </c>
    </row>
    <row r="936" s="2" customFormat="1" ht="24.15" customHeight="1">
      <c r="A936" s="39"/>
      <c r="B936" s="165"/>
      <c r="C936" s="166" t="s">
        <v>907</v>
      </c>
      <c r="D936" s="166" t="s">
        <v>147</v>
      </c>
      <c r="E936" s="167" t="s">
        <v>908</v>
      </c>
      <c r="F936" s="168" t="s">
        <v>909</v>
      </c>
      <c r="G936" s="169" t="s">
        <v>163</v>
      </c>
      <c r="H936" s="170">
        <v>1.1659999999999999</v>
      </c>
      <c r="I936" s="171"/>
      <c r="J936" s="172">
        <f>ROUND(I936*H936,2)</f>
        <v>0</v>
      </c>
      <c r="K936" s="168" t="s">
        <v>151</v>
      </c>
      <c r="L936" s="40"/>
      <c r="M936" s="173" t="s">
        <v>3</v>
      </c>
      <c r="N936" s="174" t="s">
        <v>43</v>
      </c>
      <c r="O936" s="73"/>
      <c r="P936" s="175">
        <f>O936*H936</f>
        <v>0</v>
      </c>
      <c r="Q936" s="175">
        <v>0.00013999999999999999</v>
      </c>
      <c r="R936" s="175">
        <f>Q936*H936</f>
        <v>0.00016323999999999996</v>
      </c>
      <c r="S936" s="175">
        <v>0</v>
      </c>
      <c r="T936" s="176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177" t="s">
        <v>278</v>
      </c>
      <c r="AT936" s="177" t="s">
        <v>147</v>
      </c>
      <c r="AU936" s="177" t="s">
        <v>153</v>
      </c>
      <c r="AY936" s="20" t="s">
        <v>144</v>
      </c>
      <c r="BE936" s="178">
        <f>IF(N936="základní",J936,0)</f>
        <v>0</v>
      </c>
      <c r="BF936" s="178">
        <f>IF(N936="snížená",J936,0)</f>
        <v>0</v>
      </c>
      <c r="BG936" s="178">
        <f>IF(N936="zákl. přenesená",J936,0)</f>
        <v>0</v>
      </c>
      <c r="BH936" s="178">
        <f>IF(N936="sníž. přenesená",J936,0)</f>
        <v>0</v>
      </c>
      <c r="BI936" s="178">
        <f>IF(N936="nulová",J936,0)</f>
        <v>0</v>
      </c>
      <c r="BJ936" s="20" t="s">
        <v>153</v>
      </c>
      <c r="BK936" s="178">
        <f>ROUND(I936*H936,2)</f>
        <v>0</v>
      </c>
      <c r="BL936" s="20" t="s">
        <v>278</v>
      </c>
      <c r="BM936" s="177" t="s">
        <v>910</v>
      </c>
    </row>
    <row r="937" s="2" customFormat="1">
      <c r="A937" s="39"/>
      <c r="B937" s="40"/>
      <c r="C937" s="39"/>
      <c r="D937" s="179" t="s">
        <v>155</v>
      </c>
      <c r="E937" s="39"/>
      <c r="F937" s="180" t="s">
        <v>911</v>
      </c>
      <c r="G937" s="39"/>
      <c r="H937" s="39"/>
      <c r="I937" s="181"/>
      <c r="J937" s="39"/>
      <c r="K937" s="39"/>
      <c r="L937" s="40"/>
      <c r="M937" s="182"/>
      <c r="N937" s="183"/>
      <c r="O937" s="73"/>
      <c r="P937" s="73"/>
      <c r="Q937" s="73"/>
      <c r="R937" s="73"/>
      <c r="S937" s="73"/>
      <c r="T937" s="74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20" t="s">
        <v>155</v>
      </c>
      <c r="AU937" s="20" t="s">
        <v>153</v>
      </c>
    </row>
    <row r="938" s="12" customFormat="1" ht="20.88" customHeight="1">
      <c r="A938" s="12"/>
      <c r="B938" s="152"/>
      <c r="C938" s="12"/>
      <c r="D938" s="153" t="s">
        <v>70</v>
      </c>
      <c r="E938" s="163" t="s">
        <v>912</v>
      </c>
      <c r="F938" s="163" t="s">
        <v>913</v>
      </c>
      <c r="G938" s="12"/>
      <c r="H938" s="12"/>
      <c r="I938" s="155"/>
      <c r="J938" s="164">
        <f>BK938</f>
        <v>0</v>
      </c>
      <c r="K938" s="12"/>
      <c r="L938" s="152"/>
      <c r="M938" s="157"/>
      <c r="N938" s="158"/>
      <c r="O938" s="158"/>
      <c r="P938" s="159">
        <f>SUM(P939:P966)</f>
        <v>0</v>
      </c>
      <c r="Q938" s="158"/>
      <c r="R938" s="159">
        <f>SUM(R939:R966)</f>
        <v>0.40152755000000001</v>
      </c>
      <c r="S938" s="158"/>
      <c r="T938" s="160">
        <f>SUM(T939:T966)</f>
        <v>0.074516250000000006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153" t="s">
        <v>153</v>
      </c>
      <c r="AT938" s="161" t="s">
        <v>70</v>
      </c>
      <c r="AU938" s="161" t="s">
        <v>153</v>
      </c>
      <c r="AY938" s="153" t="s">
        <v>144</v>
      </c>
      <c r="BK938" s="162">
        <f>SUM(BK939:BK966)</f>
        <v>0</v>
      </c>
    </row>
    <row r="939" s="2" customFormat="1" ht="24.15" customHeight="1">
      <c r="A939" s="39"/>
      <c r="B939" s="165"/>
      <c r="C939" s="166" t="s">
        <v>914</v>
      </c>
      <c r="D939" s="166" t="s">
        <v>147</v>
      </c>
      <c r="E939" s="167" t="s">
        <v>915</v>
      </c>
      <c r="F939" s="168" t="s">
        <v>916</v>
      </c>
      <c r="G939" s="169" t="s">
        <v>163</v>
      </c>
      <c r="H939" s="170">
        <v>240.375</v>
      </c>
      <c r="I939" s="171"/>
      <c r="J939" s="172">
        <f>ROUND(I939*H939,2)</f>
        <v>0</v>
      </c>
      <c r="K939" s="168" t="s">
        <v>151</v>
      </c>
      <c r="L939" s="40"/>
      <c r="M939" s="173" t="s">
        <v>3</v>
      </c>
      <c r="N939" s="174" t="s">
        <v>43</v>
      </c>
      <c r="O939" s="73"/>
      <c r="P939" s="175">
        <f>O939*H939</f>
        <v>0</v>
      </c>
      <c r="Q939" s="175">
        <v>0.001</v>
      </c>
      <c r="R939" s="175">
        <f>Q939*H939</f>
        <v>0.24037500000000001</v>
      </c>
      <c r="S939" s="175">
        <v>0.00031</v>
      </c>
      <c r="T939" s="176">
        <f>S939*H939</f>
        <v>0.074516250000000006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177" t="s">
        <v>278</v>
      </c>
      <c r="AT939" s="177" t="s">
        <v>147</v>
      </c>
      <c r="AU939" s="177" t="s">
        <v>145</v>
      </c>
      <c r="AY939" s="20" t="s">
        <v>144</v>
      </c>
      <c r="BE939" s="178">
        <f>IF(N939="základní",J939,0)</f>
        <v>0</v>
      </c>
      <c r="BF939" s="178">
        <f>IF(N939="snížená",J939,0)</f>
        <v>0</v>
      </c>
      <c r="BG939" s="178">
        <f>IF(N939="zákl. přenesená",J939,0)</f>
        <v>0</v>
      </c>
      <c r="BH939" s="178">
        <f>IF(N939="sníž. přenesená",J939,0)</f>
        <v>0</v>
      </c>
      <c r="BI939" s="178">
        <f>IF(N939="nulová",J939,0)</f>
        <v>0</v>
      </c>
      <c r="BJ939" s="20" t="s">
        <v>153</v>
      </c>
      <c r="BK939" s="178">
        <f>ROUND(I939*H939,2)</f>
        <v>0</v>
      </c>
      <c r="BL939" s="20" t="s">
        <v>278</v>
      </c>
      <c r="BM939" s="177" t="s">
        <v>917</v>
      </c>
    </row>
    <row r="940" s="2" customFormat="1">
      <c r="A940" s="39"/>
      <c r="B940" s="40"/>
      <c r="C940" s="39"/>
      <c r="D940" s="179" t="s">
        <v>155</v>
      </c>
      <c r="E940" s="39"/>
      <c r="F940" s="180" t="s">
        <v>918</v>
      </c>
      <c r="G940" s="39"/>
      <c r="H940" s="39"/>
      <c r="I940" s="181"/>
      <c r="J940" s="39"/>
      <c r="K940" s="39"/>
      <c r="L940" s="40"/>
      <c r="M940" s="182"/>
      <c r="N940" s="183"/>
      <c r="O940" s="73"/>
      <c r="P940" s="73"/>
      <c r="Q940" s="73"/>
      <c r="R940" s="73"/>
      <c r="S940" s="73"/>
      <c r="T940" s="74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20" t="s">
        <v>155</v>
      </c>
      <c r="AU940" s="20" t="s">
        <v>145</v>
      </c>
    </row>
    <row r="941" s="13" customFormat="1">
      <c r="A941" s="13"/>
      <c r="B941" s="184"/>
      <c r="C941" s="13"/>
      <c r="D941" s="185" t="s">
        <v>157</v>
      </c>
      <c r="E941" s="186" t="s">
        <v>3</v>
      </c>
      <c r="F941" s="187" t="s">
        <v>919</v>
      </c>
      <c r="G941" s="13"/>
      <c r="H941" s="186" t="s">
        <v>3</v>
      </c>
      <c r="I941" s="188"/>
      <c r="J941" s="13"/>
      <c r="K941" s="13"/>
      <c r="L941" s="184"/>
      <c r="M941" s="189"/>
      <c r="N941" s="190"/>
      <c r="O941" s="190"/>
      <c r="P941" s="190"/>
      <c r="Q941" s="190"/>
      <c r="R941" s="190"/>
      <c r="S941" s="190"/>
      <c r="T941" s="19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86" t="s">
        <v>157</v>
      </c>
      <c r="AU941" s="186" t="s">
        <v>145</v>
      </c>
      <c r="AV941" s="13" t="s">
        <v>79</v>
      </c>
      <c r="AW941" s="13" t="s">
        <v>33</v>
      </c>
      <c r="AX941" s="13" t="s">
        <v>71</v>
      </c>
      <c r="AY941" s="186" t="s">
        <v>144</v>
      </c>
    </row>
    <row r="942" s="14" customFormat="1">
      <c r="A942" s="14"/>
      <c r="B942" s="192"/>
      <c r="C942" s="14"/>
      <c r="D942" s="185" t="s">
        <v>157</v>
      </c>
      <c r="E942" s="193" t="s">
        <v>3</v>
      </c>
      <c r="F942" s="194" t="s">
        <v>920</v>
      </c>
      <c r="G942" s="14"/>
      <c r="H942" s="195">
        <v>201.59999999999999</v>
      </c>
      <c r="I942" s="196"/>
      <c r="J942" s="14"/>
      <c r="K942" s="14"/>
      <c r="L942" s="192"/>
      <c r="M942" s="197"/>
      <c r="N942" s="198"/>
      <c r="O942" s="198"/>
      <c r="P942" s="198"/>
      <c r="Q942" s="198"/>
      <c r="R942" s="198"/>
      <c r="S942" s="198"/>
      <c r="T942" s="19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193" t="s">
        <v>157</v>
      </c>
      <c r="AU942" s="193" t="s">
        <v>145</v>
      </c>
      <c r="AV942" s="14" t="s">
        <v>153</v>
      </c>
      <c r="AW942" s="14" t="s">
        <v>33</v>
      </c>
      <c r="AX942" s="14" t="s">
        <v>71</v>
      </c>
      <c r="AY942" s="193" t="s">
        <v>144</v>
      </c>
    </row>
    <row r="943" s="14" customFormat="1">
      <c r="A943" s="14"/>
      <c r="B943" s="192"/>
      <c r="C943" s="14"/>
      <c r="D943" s="185" t="s">
        <v>157</v>
      </c>
      <c r="E943" s="193" t="s">
        <v>3</v>
      </c>
      <c r="F943" s="194" t="s">
        <v>921</v>
      </c>
      <c r="G943" s="14"/>
      <c r="H943" s="195">
        <v>38.774999999999999</v>
      </c>
      <c r="I943" s="196"/>
      <c r="J943" s="14"/>
      <c r="K943" s="14"/>
      <c r="L943" s="192"/>
      <c r="M943" s="197"/>
      <c r="N943" s="198"/>
      <c r="O943" s="198"/>
      <c r="P943" s="198"/>
      <c r="Q943" s="198"/>
      <c r="R943" s="198"/>
      <c r="S943" s="198"/>
      <c r="T943" s="199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193" t="s">
        <v>157</v>
      </c>
      <c r="AU943" s="193" t="s">
        <v>145</v>
      </c>
      <c r="AV943" s="14" t="s">
        <v>153</v>
      </c>
      <c r="AW943" s="14" t="s">
        <v>33</v>
      </c>
      <c r="AX943" s="14" t="s">
        <v>71</v>
      </c>
      <c r="AY943" s="193" t="s">
        <v>144</v>
      </c>
    </row>
    <row r="944" s="15" customFormat="1">
      <c r="A944" s="15"/>
      <c r="B944" s="201"/>
      <c r="C944" s="15"/>
      <c r="D944" s="185" t="s">
        <v>157</v>
      </c>
      <c r="E944" s="202" t="s">
        <v>3</v>
      </c>
      <c r="F944" s="203" t="s">
        <v>181</v>
      </c>
      <c r="G944" s="15"/>
      <c r="H944" s="204">
        <v>240.375</v>
      </c>
      <c r="I944" s="205"/>
      <c r="J944" s="15"/>
      <c r="K944" s="15"/>
      <c r="L944" s="201"/>
      <c r="M944" s="206"/>
      <c r="N944" s="207"/>
      <c r="O944" s="207"/>
      <c r="P944" s="207"/>
      <c r="Q944" s="207"/>
      <c r="R944" s="207"/>
      <c r="S944" s="207"/>
      <c r="T944" s="208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02" t="s">
        <v>157</v>
      </c>
      <c r="AU944" s="202" t="s">
        <v>145</v>
      </c>
      <c r="AV944" s="15" t="s">
        <v>152</v>
      </c>
      <c r="AW944" s="15" t="s">
        <v>33</v>
      </c>
      <c r="AX944" s="15" t="s">
        <v>79</v>
      </c>
      <c r="AY944" s="202" t="s">
        <v>144</v>
      </c>
    </row>
    <row r="945" s="2" customFormat="1" ht="33" customHeight="1">
      <c r="A945" s="39"/>
      <c r="B945" s="165"/>
      <c r="C945" s="166" t="s">
        <v>922</v>
      </c>
      <c r="D945" s="166" t="s">
        <v>147</v>
      </c>
      <c r="E945" s="167" t="s">
        <v>923</v>
      </c>
      <c r="F945" s="168" t="s">
        <v>924</v>
      </c>
      <c r="G945" s="169" t="s">
        <v>163</v>
      </c>
      <c r="H945" s="170">
        <v>152.68000000000001</v>
      </c>
      <c r="I945" s="171"/>
      <c r="J945" s="172">
        <f>ROUND(I945*H945,2)</f>
        <v>0</v>
      </c>
      <c r="K945" s="168" t="s">
        <v>151</v>
      </c>
      <c r="L945" s="40"/>
      <c r="M945" s="173" t="s">
        <v>3</v>
      </c>
      <c r="N945" s="174" t="s">
        <v>43</v>
      </c>
      <c r="O945" s="73"/>
      <c r="P945" s="175">
        <f>O945*H945</f>
        <v>0</v>
      </c>
      <c r="Q945" s="175">
        <v>0.00021000000000000001</v>
      </c>
      <c r="R945" s="175">
        <f>Q945*H945</f>
        <v>0.032062800000000002</v>
      </c>
      <c r="S945" s="175">
        <v>0</v>
      </c>
      <c r="T945" s="176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177" t="s">
        <v>278</v>
      </c>
      <c r="AT945" s="177" t="s">
        <v>147</v>
      </c>
      <c r="AU945" s="177" t="s">
        <v>145</v>
      </c>
      <c r="AY945" s="20" t="s">
        <v>144</v>
      </c>
      <c r="BE945" s="178">
        <f>IF(N945="základní",J945,0)</f>
        <v>0</v>
      </c>
      <c r="BF945" s="178">
        <f>IF(N945="snížená",J945,0)</f>
        <v>0</v>
      </c>
      <c r="BG945" s="178">
        <f>IF(N945="zákl. přenesená",J945,0)</f>
        <v>0</v>
      </c>
      <c r="BH945" s="178">
        <f>IF(N945="sníž. přenesená",J945,0)</f>
        <v>0</v>
      </c>
      <c r="BI945" s="178">
        <f>IF(N945="nulová",J945,0)</f>
        <v>0</v>
      </c>
      <c r="BJ945" s="20" t="s">
        <v>153</v>
      </c>
      <c r="BK945" s="178">
        <f>ROUND(I945*H945,2)</f>
        <v>0</v>
      </c>
      <c r="BL945" s="20" t="s">
        <v>278</v>
      </c>
      <c r="BM945" s="177" t="s">
        <v>925</v>
      </c>
    </row>
    <row r="946" s="2" customFormat="1">
      <c r="A946" s="39"/>
      <c r="B946" s="40"/>
      <c r="C946" s="39"/>
      <c r="D946" s="179" t="s">
        <v>155</v>
      </c>
      <c r="E946" s="39"/>
      <c r="F946" s="180" t="s">
        <v>926</v>
      </c>
      <c r="G946" s="39"/>
      <c r="H946" s="39"/>
      <c r="I946" s="181"/>
      <c r="J946" s="39"/>
      <c r="K946" s="39"/>
      <c r="L946" s="40"/>
      <c r="M946" s="182"/>
      <c r="N946" s="183"/>
      <c r="O946" s="73"/>
      <c r="P946" s="73"/>
      <c r="Q946" s="73"/>
      <c r="R946" s="73"/>
      <c r="S946" s="73"/>
      <c r="T946" s="74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20" t="s">
        <v>155</v>
      </c>
      <c r="AU946" s="20" t="s">
        <v>145</v>
      </c>
    </row>
    <row r="947" s="13" customFormat="1">
      <c r="A947" s="13"/>
      <c r="B947" s="184"/>
      <c r="C947" s="13"/>
      <c r="D947" s="185" t="s">
        <v>157</v>
      </c>
      <c r="E947" s="186" t="s">
        <v>3</v>
      </c>
      <c r="F947" s="187" t="s">
        <v>572</v>
      </c>
      <c r="G947" s="13"/>
      <c r="H947" s="186" t="s">
        <v>3</v>
      </c>
      <c r="I947" s="188"/>
      <c r="J947" s="13"/>
      <c r="K947" s="13"/>
      <c r="L947" s="184"/>
      <c r="M947" s="189"/>
      <c r="N947" s="190"/>
      <c r="O947" s="190"/>
      <c r="P947" s="190"/>
      <c r="Q947" s="190"/>
      <c r="R947" s="190"/>
      <c r="S947" s="190"/>
      <c r="T947" s="19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86" t="s">
        <v>157</v>
      </c>
      <c r="AU947" s="186" t="s">
        <v>145</v>
      </c>
      <c r="AV947" s="13" t="s">
        <v>79</v>
      </c>
      <c r="AW947" s="13" t="s">
        <v>33</v>
      </c>
      <c r="AX947" s="13" t="s">
        <v>71</v>
      </c>
      <c r="AY947" s="186" t="s">
        <v>144</v>
      </c>
    </row>
    <row r="948" s="14" customFormat="1">
      <c r="A948" s="14"/>
      <c r="B948" s="192"/>
      <c r="C948" s="14"/>
      <c r="D948" s="185" t="s">
        <v>157</v>
      </c>
      <c r="E948" s="193" t="s">
        <v>3</v>
      </c>
      <c r="F948" s="194" t="s">
        <v>513</v>
      </c>
      <c r="G948" s="14"/>
      <c r="H948" s="195">
        <v>138.80000000000001</v>
      </c>
      <c r="I948" s="196"/>
      <c r="J948" s="14"/>
      <c r="K948" s="14"/>
      <c r="L948" s="192"/>
      <c r="M948" s="197"/>
      <c r="N948" s="198"/>
      <c r="O948" s="198"/>
      <c r="P948" s="198"/>
      <c r="Q948" s="198"/>
      <c r="R948" s="198"/>
      <c r="S948" s="198"/>
      <c r="T948" s="19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193" t="s">
        <v>157</v>
      </c>
      <c r="AU948" s="193" t="s">
        <v>145</v>
      </c>
      <c r="AV948" s="14" t="s">
        <v>153</v>
      </c>
      <c r="AW948" s="14" t="s">
        <v>33</v>
      </c>
      <c r="AX948" s="14" t="s">
        <v>79</v>
      </c>
      <c r="AY948" s="193" t="s">
        <v>144</v>
      </c>
    </row>
    <row r="949" s="14" customFormat="1">
      <c r="A949" s="14"/>
      <c r="B949" s="192"/>
      <c r="C949" s="14"/>
      <c r="D949" s="185" t="s">
        <v>157</v>
      </c>
      <c r="E949" s="14"/>
      <c r="F949" s="194" t="s">
        <v>927</v>
      </c>
      <c r="G949" s="14"/>
      <c r="H949" s="195">
        <v>152.68000000000001</v>
      </c>
      <c r="I949" s="196"/>
      <c r="J949" s="14"/>
      <c r="K949" s="14"/>
      <c r="L949" s="192"/>
      <c r="M949" s="197"/>
      <c r="N949" s="198"/>
      <c r="O949" s="198"/>
      <c r="P949" s="198"/>
      <c r="Q949" s="198"/>
      <c r="R949" s="198"/>
      <c r="S949" s="198"/>
      <c r="T949" s="19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193" t="s">
        <v>157</v>
      </c>
      <c r="AU949" s="193" t="s">
        <v>145</v>
      </c>
      <c r="AV949" s="14" t="s">
        <v>153</v>
      </c>
      <c r="AW949" s="14" t="s">
        <v>4</v>
      </c>
      <c r="AX949" s="14" t="s">
        <v>79</v>
      </c>
      <c r="AY949" s="193" t="s">
        <v>144</v>
      </c>
    </row>
    <row r="950" s="2" customFormat="1" ht="33" customHeight="1">
      <c r="A950" s="39"/>
      <c r="B950" s="165"/>
      <c r="C950" s="166" t="s">
        <v>928</v>
      </c>
      <c r="D950" s="166" t="s">
        <v>147</v>
      </c>
      <c r="E950" s="167" t="s">
        <v>929</v>
      </c>
      <c r="F950" s="168" t="s">
        <v>930</v>
      </c>
      <c r="G950" s="169" t="s">
        <v>163</v>
      </c>
      <c r="H950" s="170">
        <v>240.375</v>
      </c>
      <c r="I950" s="171"/>
      <c r="J950" s="172">
        <f>ROUND(I950*H950,2)</f>
        <v>0</v>
      </c>
      <c r="K950" s="168" t="s">
        <v>151</v>
      </c>
      <c r="L950" s="40"/>
      <c r="M950" s="173" t="s">
        <v>3</v>
      </c>
      <c r="N950" s="174" t="s">
        <v>43</v>
      </c>
      <c r="O950" s="73"/>
      <c r="P950" s="175">
        <f>O950*H950</f>
        <v>0</v>
      </c>
      <c r="Q950" s="175">
        <v>0.00021000000000000001</v>
      </c>
      <c r="R950" s="175">
        <f>Q950*H950</f>
        <v>0.050478750000000003</v>
      </c>
      <c r="S950" s="175">
        <v>0</v>
      </c>
      <c r="T950" s="176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177" t="s">
        <v>278</v>
      </c>
      <c r="AT950" s="177" t="s">
        <v>147</v>
      </c>
      <c r="AU950" s="177" t="s">
        <v>145</v>
      </c>
      <c r="AY950" s="20" t="s">
        <v>144</v>
      </c>
      <c r="BE950" s="178">
        <f>IF(N950="základní",J950,0)</f>
        <v>0</v>
      </c>
      <c r="BF950" s="178">
        <f>IF(N950="snížená",J950,0)</f>
        <v>0</v>
      </c>
      <c r="BG950" s="178">
        <f>IF(N950="zákl. přenesená",J950,0)</f>
        <v>0</v>
      </c>
      <c r="BH950" s="178">
        <f>IF(N950="sníž. přenesená",J950,0)</f>
        <v>0</v>
      </c>
      <c r="BI950" s="178">
        <f>IF(N950="nulová",J950,0)</f>
        <v>0</v>
      </c>
      <c r="BJ950" s="20" t="s">
        <v>153</v>
      </c>
      <c r="BK950" s="178">
        <f>ROUND(I950*H950,2)</f>
        <v>0</v>
      </c>
      <c r="BL950" s="20" t="s">
        <v>278</v>
      </c>
      <c r="BM950" s="177" t="s">
        <v>931</v>
      </c>
    </row>
    <row r="951" s="2" customFormat="1">
      <c r="A951" s="39"/>
      <c r="B951" s="40"/>
      <c r="C951" s="39"/>
      <c r="D951" s="179" t="s">
        <v>155</v>
      </c>
      <c r="E951" s="39"/>
      <c r="F951" s="180" t="s">
        <v>932</v>
      </c>
      <c r="G951" s="39"/>
      <c r="H951" s="39"/>
      <c r="I951" s="181"/>
      <c r="J951" s="39"/>
      <c r="K951" s="39"/>
      <c r="L951" s="40"/>
      <c r="M951" s="182"/>
      <c r="N951" s="183"/>
      <c r="O951" s="73"/>
      <c r="P951" s="73"/>
      <c r="Q951" s="73"/>
      <c r="R951" s="73"/>
      <c r="S951" s="73"/>
      <c r="T951" s="74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20" t="s">
        <v>155</v>
      </c>
      <c r="AU951" s="20" t="s">
        <v>145</v>
      </c>
    </row>
    <row r="952" s="13" customFormat="1">
      <c r="A952" s="13"/>
      <c r="B952" s="184"/>
      <c r="C952" s="13"/>
      <c r="D952" s="185" t="s">
        <v>157</v>
      </c>
      <c r="E952" s="186" t="s">
        <v>3</v>
      </c>
      <c r="F952" s="187" t="s">
        <v>919</v>
      </c>
      <c r="G952" s="13"/>
      <c r="H952" s="186" t="s">
        <v>3</v>
      </c>
      <c r="I952" s="188"/>
      <c r="J952" s="13"/>
      <c r="K952" s="13"/>
      <c r="L952" s="184"/>
      <c r="M952" s="189"/>
      <c r="N952" s="190"/>
      <c r="O952" s="190"/>
      <c r="P952" s="190"/>
      <c r="Q952" s="190"/>
      <c r="R952" s="190"/>
      <c r="S952" s="190"/>
      <c r="T952" s="19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186" t="s">
        <v>157</v>
      </c>
      <c r="AU952" s="186" t="s">
        <v>145</v>
      </c>
      <c r="AV952" s="13" t="s">
        <v>79</v>
      </c>
      <c r="AW952" s="13" t="s">
        <v>33</v>
      </c>
      <c r="AX952" s="13" t="s">
        <v>71</v>
      </c>
      <c r="AY952" s="186" t="s">
        <v>144</v>
      </c>
    </row>
    <row r="953" s="14" customFormat="1">
      <c r="A953" s="14"/>
      <c r="B953" s="192"/>
      <c r="C953" s="14"/>
      <c r="D953" s="185" t="s">
        <v>157</v>
      </c>
      <c r="E953" s="193" t="s">
        <v>3</v>
      </c>
      <c r="F953" s="194" t="s">
        <v>920</v>
      </c>
      <c r="G953" s="14"/>
      <c r="H953" s="195">
        <v>201.59999999999999</v>
      </c>
      <c r="I953" s="196"/>
      <c r="J953" s="14"/>
      <c r="K953" s="14"/>
      <c r="L953" s="192"/>
      <c r="M953" s="197"/>
      <c r="N953" s="198"/>
      <c r="O953" s="198"/>
      <c r="P953" s="198"/>
      <c r="Q953" s="198"/>
      <c r="R953" s="198"/>
      <c r="S953" s="198"/>
      <c r="T953" s="19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193" t="s">
        <v>157</v>
      </c>
      <c r="AU953" s="193" t="s">
        <v>145</v>
      </c>
      <c r="AV953" s="14" t="s">
        <v>153</v>
      </c>
      <c r="AW953" s="14" t="s">
        <v>33</v>
      </c>
      <c r="AX953" s="14" t="s">
        <v>71</v>
      </c>
      <c r="AY953" s="193" t="s">
        <v>144</v>
      </c>
    </row>
    <row r="954" s="14" customFormat="1">
      <c r="A954" s="14"/>
      <c r="B954" s="192"/>
      <c r="C954" s="14"/>
      <c r="D954" s="185" t="s">
        <v>157</v>
      </c>
      <c r="E954" s="193" t="s">
        <v>3</v>
      </c>
      <c r="F954" s="194" t="s">
        <v>921</v>
      </c>
      <c r="G954" s="14"/>
      <c r="H954" s="195">
        <v>38.774999999999999</v>
      </c>
      <c r="I954" s="196"/>
      <c r="J954" s="14"/>
      <c r="K954" s="14"/>
      <c r="L954" s="192"/>
      <c r="M954" s="197"/>
      <c r="N954" s="198"/>
      <c r="O954" s="198"/>
      <c r="P954" s="198"/>
      <c r="Q954" s="198"/>
      <c r="R954" s="198"/>
      <c r="S954" s="198"/>
      <c r="T954" s="19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193" t="s">
        <v>157</v>
      </c>
      <c r="AU954" s="193" t="s">
        <v>145</v>
      </c>
      <c r="AV954" s="14" t="s">
        <v>153</v>
      </c>
      <c r="AW954" s="14" t="s">
        <v>33</v>
      </c>
      <c r="AX954" s="14" t="s">
        <v>71</v>
      </c>
      <c r="AY954" s="193" t="s">
        <v>144</v>
      </c>
    </row>
    <row r="955" s="15" customFormat="1">
      <c r="A955" s="15"/>
      <c r="B955" s="201"/>
      <c r="C955" s="15"/>
      <c r="D955" s="185" t="s">
        <v>157</v>
      </c>
      <c r="E955" s="202" t="s">
        <v>3</v>
      </c>
      <c r="F955" s="203" t="s">
        <v>181</v>
      </c>
      <c r="G955" s="15"/>
      <c r="H955" s="204">
        <v>240.375</v>
      </c>
      <c r="I955" s="205"/>
      <c r="J955" s="15"/>
      <c r="K955" s="15"/>
      <c r="L955" s="201"/>
      <c r="M955" s="206"/>
      <c r="N955" s="207"/>
      <c r="O955" s="207"/>
      <c r="P955" s="207"/>
      <c r="Q955" s="207"/>
      <c r="R955" s="207"/>
      <c r="S955" s="207"/>
      <c r="T955" s="208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02" t="s">
        <v>157</v>
      </c>
      <c r="AU955" s="202" t="s">
        <v>145</v>
      </c>
      <c r="AV955" s="15" t="s">
        <v>152</v>
      </c>
      <c r="AW955" s="15" t="s">
        <v>33</v>
      </c>
      <c r="AX955" s="15" t="s">
        <v>79</v>
      </c>
      <c r="AY955" s="202" t="s">
        <v>144</v>
      </c>
    </row>
    <row r="956" s="2" customFormat="1" ht="37.8" customHeight="1">
      <c r="A956" s="39"/>
      <c r="B956" s="165"/>
      <c r="C956" s="166" t="s">
        <v>933</v>
      </c>
      <c r="D956" s="166" t="s">
        <v>147</v>
      </c>
      <c r="E956" s="167" t="s">
        <v>934</v>
      </c>
      <c r="F956" s="168" t="s">
        <v>935</v>
      </c>
      <c r="G956" s="169" t="s">
        <v>163</v>
      </c>
      <c r="H956" s="170">
        <v>152.68000000000001</v>
      </c>
      <c r="I956" s="171"/>
      <c r="J956" s="172">
        <f>ROUND(I956*H956,2)</f>
        <v>0</v>
      </c>
      <c r="K956" s="168" t="s">
        <v>151</v>
      </c>
      <c r="L956" s="40"/>
      <c r="M956" s="173" t="s">
        <v>3</v>
      </c>
      <c r="N956" s="174" t="s">
        <v>43</v>
      </c>
      <c r="O956" s="73"/>
      <c r="P956" s="175">
        <f>O956*H956</f>
        <v>0</v>
      </c>
      <c r="Q956" s="175">
        <v>0.00020000000000000001</v>
      </c>
      <c r="R956" s="175">
        <f>Q956*H956</f>
        <v>0.030536000000000004</v>
      </c>
      <c r="S956" s="175">
        <v>0</v>
      </c>
      <c r="T956" s="176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177" t="s">
        <v>278</v>
      </c>
      <c r="AT956" s="177" t="s">
        <v>147</v>
      </c>
      <c r="AU956" s="177" t="s">
        <v>145</v>
      </c>
      <c r="AY956" s="20" t="s">
        <v>144</v>
      </c>
      <c r="BE956" s="178">
        <f>IF(N956="základní",J956,0)</f>
        <v>0</v>
      </c>
      <c r="BF956" s="178">
        <f>IF(N956="snížená",J956,0)</f>
        <v>0</v>
      </c>
      <c r="BG956" s="178">
        <f>IF(N956="zákl. přenesená",J956,0)</f>
        <v>0</v>
      </c>
      <c r="BH956" s="178">
        <f>IF(N956="sníž. přenesená",J956,0)</f>
        <v>0</v>
      </c>
      <c r="BI956" s="178">
        <f>IF(N956="nulová",J956,0)</f>
        <v>0</v>
      </c>
      <c r="BJ956" s="20" t="s">
        <v>153</v>
      </c>
      <c r="BK956" s="178">
        <f>ROUND(I956*H956,2)</f>
        <v>0</v>
      </c>
      <c r="BL956" s="20" t="s">
        <v>278</v>
      </c>
      <c r="BM956" s="177" t="s">
        <v>936</v>
      </c>
    </row>
    <row r="957" s="2" customFormat="1">
      <c r="A957" s="39"/>
      <c r="B957" s="40"/>
      <c r="C957" s="39"/>
      <c r="D957" s="179" t="s">
        <v>155</v>
      </c>
      <c r="E957" s="39"/>
      <c r="F957" s="180" t="s">
        <v>937</v>
      </c>
      <c r="G957" s="39"/>
      <c r="H957" s="39"/>
      <c r="I957" s="181"/>
      <c r="J957" s="39"/>
      <c r="K957" s="39"/>
      <c r="L957" s="40"/>
      <c r="M957" s="182"/>
      <c r="N957" s="183"/>
      <c r="O957" s="73"/>
      <c r="P957" s="73"/>
      <c r="Q957" s="73"/>
      <c r="R957" s="73"/>
      <c r="S957" s="73"/>
      <c r="T957" s="74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20" t="s">
        <v>155</v>
      </c>
      <c r="AU957" s="20" t="s">
        <v>145</v>
      </c>
    </row>
    <row r="958" s="13" customFormat="1">
      <c r="A958" s="13"/>
      <c r="B958" s="184"/>
      <c r="C958" s="13"/>
      <c r="D958" s="185" t="s">
        <v>157</v>
      </c>
      <c r="E958" s="186" t="s">
        <v>3</v>
      </c>
      <c r="F958" s="187" t="s">
        <v>572</v>
      </c>
      <c r="G958" s="13"/>
      <c r="H958" s="186" t="s">
        <v>3</v>
      </c>
      <c r="I958" s="188"/>
      <c r="J958" s="13"/>
      <c r="K958" s="13"/>
      <c r="L958" s="184"/>
      <c r="M958" s="189"/>
      <c r="N958" s="190"/>
      <c r="O958" s="190"/>
      <c r="P958" s="190"/>
      <c r="Q958" s="190"/>
      <c r="R958" s="190"/>
      <c r="S958" s="190"/>
      <c r="T958" s="19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86" t="s">
        <v>157</v>
      </c>
      <c r="AU958" s="186" t="s">
        <v>145</v>
      </c>
      <c r="AV958" s="13" t="s">
        <v>79</v>
      </c>
      <c r="AW958" s="13" t="s">
        <v>33</v>
      </c>
      <c r="AX958" s="13" t="s">
        <v>71</v>
      </c>
      <c r="AY958" s="186" t="s">
        <v>144</v>
      </c>
    </row>
    <row r="959" s="14" customFormat="1">
      <c r="A959" s="14"/>
      <c r="B959" s="192"/>
      <c r="C959" s="14"/>
      <c r="D959" s="185" t="s">
        <v>157</v>
      </c>
      <c r="E959" s="193" t="s">
        <v>3</v>
      </c>
      <c r="F959" s="194" t="s">
        <v>513</v>
      </c>
      <c r="G959" s="14"/>
      <c r="H959" s="195">
        <v>138.80000000000001</v>
      </c>
      <c r="I959" s="196"/>
      <c r="J959" s="14"/>
      <c r="K959" s="14"/>
      <c r="L959" s="192"/>
      <c r="M959" s="197"/>
      <c r="N959" s="198"/>
      <c r="O959" s="198"/>
      <c r="P959" s="198"/>
      <c r="Q959" s="198"/>
      <c r="R959" s="198"/>
      <c r="S959" s="198"/>
      <c r="T959" s="199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193" t="s">
        <v>157</v>
      </c>
      <c r="AU959" s="193" t="s">
        <v>145</v>
      </c>
      <c r="AV959" s="14" t="s">
        <v>153</v>
      </c>
      <c r="AW959" s="14" t="s">
        <v>33</v>
      </c>
      <c r="AX959" s="14" t="s">
        <v>79</v>
      </c>
      <c r="AY959" s="193" t="s">
        <v>144</v>
      </c>
    </row>
    <row r="960" s="14" customFormat="1">
      <c r="A960" s="14"/>
      <c r="B960" s="192"/>
      <c r="C960" s="14"/>
      <c r="D960" s="185" t="s">
        <v>157</v>
      </c>
      <c r="E960" s="14"/>
      <c r="F960" s="194" t="s">
        <v>927</v>
      </c>
      <c r="G960" s="14"/>
      <c r="H960" s="195">
        <v>152.68000000000001</v>
      </c>
      <c r="I960" s="196"/>
      <c r="J960" s="14"/>
      <c r="K960" s="14"/>
      <c r="L960" s="192"/>
      <c r="M960" s="197"/>
      <c r="N960" s="198"/>
      <c r="O960" s="198"/>
      <c r="P960" s="198"/>
      <c r="Q960" s="198"/>
      <c r="R960" s="198"/>
      <c r="S960" s="198"/>
      <c r="T960" s="19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193" t="s">
        <v>157</v>
      </c>
      <c r="AU960" s="193" t="s">
        <v>145</v>
      </c>
      <c r="AV960" s="14" t="s">
        <v>153</v>
      </c>
      <c r="AW960" s="14" t="s">
        <v>4</v>
      </c>
      <c r="AX960" s="14" t="s">
        <v>79</v>
      </c>
      <c r="AY960" s="193" t="s">
        <v>144</v>
      </c>
    </row>
    <row r="961" s="2" customFormat="1" ht="37.8" customHeight="1">
      <c r="A961" s="39"/>
      <c r="B961" s="165"/>
      <c r="C961" s="166" t="s">
        <v>938</v>
      </c>
      <c r="D961" s="166" t="s">
        <v>147</v>
      </c>
      <c r="E961" s="167" t="s">
        <v>939</v>
      </c>
      <c r="F961" s="168" t="s">
        <v>940</v>
      </c>
      <c r="G961" s="169" t="s">
        <v>163</v>
      </c>
      <c r="H961" s="170">
        <v>240.375</v>
      </c>
      <c r="I961" s="171"/>
      <c r="J961" s="172">
        <f>ROUND(I961*H961,2)</f>
        <v>0</v>
      </c>
      <c r="K961" s="168" t="s">
        <v>151</v>
      </c>
      <c r="L961" s="40"/>
      <c r="M961" s="173" t="s">
        <v>3</v>
      </c>
      <c r="N961" s="174" t="s">
        <v>43</v>
      </c>
      <c r="O961" s="73"/>
      <c r="P961" s="175">
        <f>O961*H961</f>
        <v>0</v>
      </c>
      <c r="Q961" s="175">
        <v>0.00020000000000000001</v>
      </c>
      <c r="R961" s="175">
        <f>Q961*H961</f>
        <v>0.048075</v>
      </c>
      <c r="S961" s="175">
        <v>0</v>
      </c>
      <c r="T961" s="176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177" t="s">
        <v>278</v>
      </c>
      <c r="AT961" s="177" t="s">
        <v>147</v>
      </c>
      <c r="AU961" s="177" t="s">
        <v>145</v>
      </c>
      <c r="AY961" s="20" t="s">
        <v>144</v>
      </c>
      <c r="BE961" s="178">
        <f>IF(N961="základní",J961,0)</f>
        <v>0</v>
      </c>
      <c r="BF961" s="178">
        <f>IF(N961="snížená",J961,0)</f>
        <v>0</v>
      </c>
      <c r="BG961" s="178">
        <f>IF(N961="zákl. přenesená",J961,0)</f>
        <v>0</v>
      </c>
      <c r="BH961" s="178">
        <f>IF(N961="sníž. přenesená",J961,0)</f>
        <v>0</v>
      </c>
      <c r="BI961" s="178">
        <f>IF(N961="nulová",J961,0)</f>
        <v>0</v>
      </c>
      <c r="BJ961" s="20" t="s">
        <v>153</v>
      </c>
      <c r="BK961" s="178">
        <f>ROUND(I961*H961,2)</f>
        <v>0</v>
      </c>
      <c r="BL961" s="20" t="s">
        <v>278</v>
      </c>
      <c r="BM961" s="177" t="s">
        <v>941</v>
      </c>
    </row>
    <row r="962" s="2" customFormat="1">
      <c r="A962" s="39"/>
      <c r="B962" s="40"/>
      <c r="C962" s="39"/>
      <c r="D962" s="179" t="s">
        <v>155</v>
      </c>
      <c r="E962" s="39"/>
      <c r="F962" s="180" t="s">
        <v>942</v>
      </c>
      <c r="G962" s="39"/>
      <c r="H962" s="39"/>
      <c r="I962" s="181"/>
      <c r="J962" s="39"/>
      <c r="K962" s="39"/>
      <c r="L962" s="40"/>
      <c r="M962" s="182"/>
      <c r="N962" s="183"/>
      <c r="O962" s="73"/>
      <c r="P962" s="73"/>
      <c r="Q962" s="73"/>
      <c r="R962" s="73"/>
      <c r="S962" s="73"/>
      <c r="T962" s="74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20" t="s">
        <v>155</v>
      </c>
      <c r="AU962" s="20" t="s">
        <v>145</v>
      </c>
    </row>
    <row r="963" s="13" customFormat="1">
      <c r="A963" s="13"/>
      <c r="B963" s="184"/>
      <c r="C963" s="13"/>
      <c r="D963" s="185" t="s">
        <v>157</v>
      </c>
      <c r="E963" s="186" t="s">
        <v>3</v>
      </c>
      <c r="F963" s="187" t="s">
        <v>919</v>
      </c>
      <c r="G963" s="13"/>
      <c r="H963" s="186" t="s">
        <v>3</v>
      </c>
      <c r="I963" s="188"/>
      <c r="J963" s="13"/>
      <c r="K963" s="13"/>
      <c r="L963" s="184"/>
      <c r="M963" s="189"/>
      <c r="N963" s="190"/>
      <c r="O963" s="190"/>
      <c r="P963" s="190"/>
      <c r="Q963" s="190"/>
      <c r="R963" s="190"/>
      <c r="S963" s="190"/>
      <c r="T963" s="19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186" t="s">
        <v>157</v>
      </c>
      <c r="AU963" s="186" t="s">
        <v>145</v>
      </c>
      <c r="AV963" s="13" t="s">
        <v>79</v>
      </c>
      <c r="AW963" s="13" t="s">
        <v>33</v>
      </c>
      <c r="AX963" s="13" t="s">
        <v>71</v>
      </c>
      <c r="AY963" s="186" t="s">
        <v>144</v>
      </c>
    </row>
    <row r="964" s="14" customFormat="1">
      <c r="A964" s="14"/>
      <c r="B964" s="192"/>
      <c r="C964" s="14"/>
      <c r="D964" s="185" t="s">
        <v>157</v>
      </c>
      <c r="E964" s="193" t="s">
        <v>3</v>
      </c>
      <c r="F964" s="194" t="s">
        <v>920</v>
      </c>
      <c r="G964" s="14"/>
      <c r="H964" s="195">
        <v>201.59999999999999</v>
      </c>
      <c r="I964" s="196"/>
      <c r="J964" s="14"/>
      <c r="K964" s="14"/>
      <c r="L964" s="192"/>
      <c r="M964" s="197"/>
      <c r="N964" s="198"/>
      <c r="O964" s="198"/>
      <c r="P964" s="198"/>
      <c r="Q964" s="198"/>
      <c r="R964" s="198"/>
      <c r="S964" s="198"/>
      <c r="T964" s="19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193" t="s">
        <v>157</v>
      </c>
      <c r="AU964" s="193" t="s">
        <v>145</v>
      </c>
      <c r="AV964" s="14" t="s">
        <v>153</v>
      </c>
      <c r="AW964" s="14" t="s">
        <v>33</v>
      </c>
      <c r="AX964" s="14" t="s">
        <v>71</v>
      </c>
      <c r="AY964" s="193" t="s">
        <v>144</v>
      </c>
    </row>
    <row r="965" s="14" customFormat="1">
      <c r="A965" s="14"/>
      <c r="B965" s="192"/>
      <c r="C965" s="14"/>
      <c r="D965" s="185" t="s">
        <v>157</v>
      </c>
      <c r="E965" s="193" t="s">
        <v>3</v>
      </c>
      <c r="F965" s="194" t="s">
        <v>921</v>
      </c>
      <c r="G965" s="14"/>
      <c r="H965" s="195">
        <v>38.774999999999999</v>
      </c>
      <c r="I965" s="196"/>
      <c r="J965" s="14"/>
      <c r="K965" s="14"/>
      <c r="L965" s="192"/>
      <c r="M965" s="197"/>
      <c r="N965" s="198"/>
      <c r="O965" s="198"/>
      <c r="P965" s="198"/>
      <c r="Q965" s="198"/>
      <c r="R965" s="198"/>
      <c r="S965" s="198"/>
      <c r="T965" s="199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193" t="s">
        <v>157</v>
      </c>
      <c r="AU965" s="193" t="s">
        <v>145</v>
      </c>
      <c r="AV965" s="14" t="s">
        <v>153</v>
      </c>
      <c r="AW965" s="14" t="s">
        <v>33</v>
      </c>
      <c r="AX965" s="14" t="s">
        <v>71</v>
      </c>
      <c r="AY965" s="193" t="s">
        <v>144</v>
      </c>
    </row>
    <row r="966" s="15" customFormat="1">
      <c r="A966" s="15"/>
      <c r="B966" s="201"/>
      <c r="C966" s="15"/>
      <c r="D966" s="185" t="s">
        <v>157</v>
      </c>
      <c r="E966" s="202" t="s">
        <v>3</v>
      </c>
      <c r="F966" s="203" t="s">
        <v>181</v>
      </c>
      <c r="G966" s="15"/>
      <c r="H966" s="204">
        <v>240.375</v>
      </c>
      <c r="I966" s="205"/>
      <c r="J966" s="15"/>
      <c r="K966" s="15"/>
      <c r="L966" s="201"/>
      <c r="M966" s="220"/>
      <c r="N966" s="221"/>
      <c r="O966" s="221"/>
      <c r="P966" s="221"/>
      <c r="Q966" s="221"/>
      <c r="R966" s="221"/>
      <c r="S966" s="221"/>
      <c r="T966" s="22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02" t="s">
        <v>157</v>
      </c>
      <c r="AU966" s="202" t="s">
        <v>145</v>
      </c>
      <c r="AV966" s="15" t="s">
        <v>152</v>
      </c>
      <c r="AW966" s="15" t="s">
        <v>33</v>
      </c>
      <c r="AX966" s="15" t="s">
        <v>79</v>
      </c>
      <c r="AY966" s="202" t="s">
        <v>144</v>
      </c>
    </row>
    <row r="967" s="2" customFormat="1" ht="6.96" customHeight="1">
      <c r="A967" s="39"/>
      <c r="B967" s="56"/>
      <c r="C967" s="57"/>
      <c r="D967" s="57"/>
      <c r="E967" s="57"/>
      <c r="F967" s="57"/>
      <c r="G967" s="57"/>
      <c r="H967" s="57"/>
      <c r="I967" s="57"/>
      <c r="J967" s="57"/>
      <c r="K967" s="57"/>
      <c r="L967" s="40"/>
      <c r="M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</sheetData>
  <autoFilter ref="C96:K966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310237251"/>
    <hyperlink ref="F123" r:id="rId2" display="https://podminky.urs.cz/item/CS_URS_2024_02/612315222"/>
    <hyperlink ref="F127" r:id="rId3" display="https://podminky.urs.cz/item/CS_URS_2024_02/612315302"/>
    <hyperlink ref="F136" r:id="rId4" display="https://podminky.urs.cz/item/CS_URS_2024_02/619995001"/>
    <hyperlink ref="F145" r:id="rId5" display="https://podminky.urs.cz/item/CS_URS_2024_02/621131121"/>
    <hyperlink ref="F154" r:id="rId6" display="https://podminky.urs.cz/item/CS_URS_2024_02/621142001"/>
    <hyperlink ref="F159" r:id="rId7" display="https://podminky.urs.cz/item/CS_URS_2024_02/621151031"/>
    <hyperlink ref="F168" r:id="rId8" display="https://podminky.urs.cz/item/CS_URS_2024_02/621221011"/>
    <hyperlink ref="F177" r:id="rId9" display="https://podminky.urs.cz/item/CS_URS_2024_02/621221031"/>
    <hyperlink ref="F185" r:id="rId10" display="https://podminky.urs.cz/item/CS_URS_2024_02/621531022"/>
    <hyperlink ref="F194" r:id="rId11" display="https://podminky.urs.cz/item/CS_URS_2024_02/622131121"/>
    <hyperlink ref="F234" r:id="rId12" display="https://podminky.urs.cz/item/CS_URS_2024_02/622135011"/>
    <hyperlink ref="F264" r:id="rId13" display="https://podminky.urs.cz/item/CS_URS_2024_02/622135095"/>
    <hyperlink ref="F295" r:id="rId14" display="https://podminky.urs.cz/item/CS_URS_2024_02/622142001"/>
    <hyperlink ref="F299" r:id="rId15" display="https://podminky.urs.cz/item/CS_URS_2024_02/622143004"/>
    <hyperlink ref="F338" r:id="rId16" display="https://podminky.urs.cz/item/CS_URS_2024_02/622151021"/>
    <hyperlink ref="F352" r:id="rId17" display="https://podminky.urs.cz/item/CS_URS_2024_02/622151031"/>
    <hyperlink ref="F364" r:id="rId18" display="https://podminky.urs.cz/item/CS_URS_2024_02/622211021"/>
    <hyperlink ref="F375" r:id="rId19" display="https://podminky.urs.cz/item/CS_URS_2024_02/713131141"/>
    <hyperlink ref="F385" r:id="rId20" display="https://podminky.urs.cz/item/CS_URS_2024_02/622211031"/>
    <hyperlink ref="F399" r:id="rId21" display="https://podminky.urs.cz/item/CS_URS_2024_02/622211031"/>
    <hyperlink ref="F408" r:id="rId22" display="https://podminky.urs.cz/item/CS_URS_2024_02/622212051"/>
    <hyperlink ref="F432" r:id="rId23" display="https://podminky.urs.cz/item/CS_URS_2024_02/622212051"/>
    <hyperlink ref="F448" r:id="rId24" display="https://podminky.urs.cz/item/CS_URS_2024_02/622221031"/>
    <hyperlink ref="F456" r:id="rId25" display="https://podminky.urs.cz/item/CS_URS_2024_02/622222051"/>
    <hyperlink ref="F464" r:id="rId26" display="https://podminky.urs.cz/item/CS_URS_2024_02/622251101"/>
    <hyperlink ref="F476" r:id="rId27" display="https://podminky.urs.cz/item/CS_URS_2024_02/622251105"/>
    <hyperlink ref="F482" r:id="rId28" display="https://podminky.urs.cz/item/CS_URS_2024_02/622252001"/>
    <hyperlink ref="F491" r:id="rId29" display="https://podminky.urs.cz/item/CS_URS_2024_02/622252002"/>
    <hyperlink ref="F518" r:id="rId30" display="https://podminky.urs.cz/item/CS_URS_2024_02/622311121"/>
    <hyperlink ref="F522" r:id="rId31" display="https://podminky.urs.cz/item/CS_URS_2024_02/622325112"/>
    <hyperlink ref="F534" r:id="rId32" display="https://podminky.urs.cz/item/CS_URS_2024_02/622511112"/>
    <hyperlink ref="F548" r:id="rId33" display="https://podminky.urs.cz/item/CS_URS_2024_02/622531022"/>
    <hyperlink ref="F565" r:id="rId34" display="https://podminky.urs.cz/item/CS_URS_2024_02/629135102"/>
    <hyperlink ref="F573" r:id="rId35" display="https://podminky.urs.cz/item/CS_URS_2024_02/629991011"/>
    <hyperlink ref="F591" r:id="rId36" display="https://podminky.urs.cz/item/CS_URS_2024_02/629995101"/>
    <hyperlink ref="F634" r:id="rId37" display="https://podminky.urs.cz/item/CS_URS_2024_02/952901111"/>
    <hyperlink ref="F641" r:id="rId38" display="https://podminky.urs.cz/item/CS_URS_2024_02/968072455"/>
    <hyperlink ref="F647" r:id="rId39" display="https://podminky.urs.cz/item/CS_URS_2024_02/978015341"/>
    <hyperlink ref="F668" r:id="rId40" display="https://podminky.urs.cz/item/CS_URS_2024_02/997013213"/>
    <hyperlink ref="F670" r:id="rId41" display="https://podminky.urs.cz/item/CS_URS_2024_02/997013501"/>
    <hyperlink ref="F672" r:id="rId42" display="https://podminky.urs.cz/item/CS_URS_2024_02/997013509"/>
    <hyperlink ref="F675" r:id="rId43" display="https://podminky.urs.cz/item/CS_URS_2024_02/997013631"/>
    <hyperlink ref="F678" r:id="rId44" display="https://podminky.urs.cz/item/CS_URS_2024_02/998018002"/>
    <hyperlink ref="F681" r:id="rId45" display="https://podminky.urs.cz/item/CS_URS_2024_02/621131121"/>
    <hyperlink ref="F686" r:id="rId46" display="https://podminky.urs.cz/item/CS_URS_2024_02/621221011"/>
    <hyperlink ref="F692" r:id="rId47" display="https://podminky.urs.cz/item/CS_URS_2024_02/621221021"/>
    <hyperlink ref="F699" r:id="rId48" display="https://podminky.urs.cz/item/CS_URS_2024_02/632450122"/>
    <hyperlink ref="F703" r:id="rId49" display="https://podminky.urs.cz/item/CS_URS_2024_02/632459175"/>
    <hyperlink ref="F706" r:id="rId50" display="https://podminky.urs.cz/item/CS_URS_2024_02/941211111"/>
    <hyperlink ref="F713" r:id="rId51" display="https://podminky.urs.cz/item/CS_URS_2024_02/941211211"/>
    <hyperlink ref="F721" r:id="rId52" display="https://podminky.urs.cz/item/CS_URS_2024_02/941211811"/>
    <hyperlink ref="F728" r:id="rId53" display="https://podminky.urs.cz/item/CS_URS_2024_02/944511111"/>
    <hyperlink ref="F735" r:id="rId54" display="https://podminky.urs.cz/item/CS_URS_2024_02/944511211"/>
    <hyperlink ref="F743" r:id="rId55" display="https://podminky.urs.cz/item/CS_URS_2024_02/944511811"/>
    <hyperlink ref="F750" r:id="rId56" display="https://podminky.urs.cz/item/CS_URS_2024_02/944711113"/>
    <hyperlink ref="F754" r:id="rId57" display="https://podminky.urs.cz/item/CS_URS_2024_02/944711213"/>
    <hyperlink ref="F759" r:id="rId58" display="https://podminky.urs.cz/item/CS_URS_2024_02/944711813"/>
    <hyperlink ref="F764" r:id="rId59" display="https://podminky.urs.cz/item/CS_URS_2024_02/762841812"/>
    <hyperlink ref="F770" r:id="rId60" display="https://podminky.urs.cz/item/CS_URS_2024_02/713121121"/>
    <hyperlink ref="F779" r:id="rId61" display="https://podminky.urs.cz/item/CS_URS_2024_02/713122111"/>
    <hyperlink ref="F786" r:id="rId62" display="https://podminky.urs.cz/item/CS_URS_2024_02/713122123"/>
    <hyperlink ref="F789" r:id="rId63" display="https://podminky.urs.cz/item/CS_URS_2024_02/713122141"/>
    <hyperlink ref="F791" r:id="rId64" display="https://podminky.urs.cz/item/CS_URS_2024_02/713151111"/>
    <hyperlink ref="F799" r:id="rId65" display="https://podminky.urs.cz/item/CS_URS_2024_02/713151111"/>
    <hyperlink ref="F809" r:id="rId66" display="https://podminky.urs.cz/item/CS_URS_2024_02/998713202"/>
    <hyperlink ref="F812" r:id="rId67" display="https://podminky.urs.cz/item/CS_URS_2024_02/763131751"/>
    <hyperlink ref="F818" r:id="rId68" display="https://podminky.urs.cz/item/CS_URS_2024_02/763161710"/>
    <hyperlink ref="F822" r:id="rId69" display="https://podminky.urs.cz/item/CS_URS_2024_02/763182411"/>
    <hyperlink ref="F825" r:id="rId70" display="https://podminky.urs.cz/item/CS_URS_2024_02/998763512"/>
    <hyperlink ref="F828" r:id="rId71" display="https://podminky.urs.cz/item/CS_URS_2024_02/764002851"/>
    <hyperlink ref="F841" r:id="rId72" display="https://podminky.urs.cz/item/CS_URS_2024_02/764216605"/>
    <hyperlink ref="F854" r:id="rId73" display="https://podminky.urs.cz/item/CS_URS_2024_02/764216665"/>
    <hyperlink ref="F868" r:id="rId74" display="https://podminky.urs.cz/item/CS_URS_2024_02/998764202"/>
    <hyperlink ref="F871" r:id="rId75" display="https://podminky.urs.cz/item/CS_URS_2024_02/766660022"/>
    <hyperlink ref="F876" r:id="rId76" display="https://podminky.urs.cz/item/CS_URS_2024_02/766660411"/>
    <hyperlink ref="F886" r:id="rId77" display="https://podminky.urs.cz/item/CS_URS_2024_02/766660717"/>
    <hyperlink ref="F896" r:id="rId78" display="https://podminky.urs.cz/item/CS_URS_2024_02/766660729"/>
    <hyperlink ref="F901" r:id="rId79" display="https://podminky.urs.cz/item/CS_URS_2024_02/766660734"/>
    <hyperlink ref="F906" r:id="rId80" display="https://podminky.urs.cz/item/CS_URS_2024_02/998766202"/>
    <hyperlink ref="F910" r:id="rId81" display="https://podminky.urs.cz/item/CS_URS_2024_02/767821112"/>
    <hyperlink ref="F913" r:id="rId82" display="https://podminky.urs.cz/item/CS_URS_2024_02/767893115"/>
    <hyperlink ref="F920" r:id="rId83" display="https://podminky.urs.cz/item/CS_URS_2024_02/998767312"/>
    <hyperlink ref="F923" r:id="rId84" display="https://podminky.urs.cz/item/CS_URS_2024_02/783301303"/>
    <hyperlink ref="F931" r:id="rId85" display="https://podminky.urs.cz/item/CS_URS_2024_02/783301313"/>
    <hyperlink ref="F933" r:id="rId86" display="https://podminky.urs.cz/item/CS_URS_2024_02/783317101"/>
    <hyperlink ref="F935" r:id="rId87" display="https://podminky.urs.cz/item/CS_URS_2024_02/783322101"/>
    <hyperlink ref="F937" r:id="rId88" display="https://podminky.urs.cz/item/CS_URS_2024_02/783334201"/>
    <hyperlink ref="F940" r:id="rId89" display="https://podminky.urs.cz/item/CS_URS_2024_02/784121007"/>
    <hyperlink ref="F946" r:id="rId90" display="https://podminky.urs.cz/item/CS_URS_2024_02/784181101"/>
    <hyperlink ref="F951" r:id="rId91" display="https://podminky.urs.cz/item/CS_URS_2024_02/784181107"/>
    <hyperlink ref="F957" r:id="rId92" display="https://podminky.urs.cz/item/CS_URS_2024_02/784221111"/>
    <hyperlink ref="F962" r:id="rId93" display="https://podminky.urs.cz/item/CS_URS_2024_02/78422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943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ROUND((SUM(BE92:BE272)),  2)</f>
        <v>0</v>
      </c>
      <c r="G33" s="39"/>
      <c r="H33" s="39"/>
      <c r="I33" s="124">
        <v>0.20999999999999999</v>
      </c>
      <c r="J33" s="123">
        <f>ROUND(((SUM(BE92:BE272))*I33),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ROUND((SUM(BF92:BF272)),  2)</f>
        <v>0</v>
      </c>
      <c r="G34" s="39"/>
      <c r="H34" s="39"/>
      <c r="I34" s="124">
        <v>0.12</v>
      </c>
      <c r="J34" s="123">
        <f>ROUND(((SUM(BF92:BF272))*I34),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ROUND((SUM(BG92:BG272)),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ROUND((SUM(BH92:BH272)),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ROUND((SUM(BI92:BI272)),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02 - sanace suterénu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111</v>
      </c>
      <c r="E60" s="136"/>
      <c r="F60" s="136"/>
      <c r="G60" s="136"/>
      <c r="H60" s="136"/>
      <c r="I60" s="136"/>
      <c r="J60" s="137">
        <f>J93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944</v>
      </c>
      <c r="E61" s="140"/>
      <c r="F61" s="140"/>
      <c r="G61" s="140"/>
      <c r="H61" s="140"/>
      <c r="I61" s="140"/>
      <c r="J61" s="141">
        <f>J94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8"/>
      <c r="C62" s="10"/>
      <c r="D62" s="139" t="s">
        <v>945</v>
      </c>
      <c r="E62" s="140"/>
      <c r="F62" s="140"/>
      <c r="G62" s="140"/>
      <c r="H62" s="140"/>
      <c r="I62" s="140"/>
      <c r="J62" s="141">
        <f>J129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112</v>
      </c>
      <c r="E63" s="140"/>
      <c r="F63" s="140"/>
      <c r="G63" s="140"/>
      <c r="H63" s="140"/>
      <c r="I63" s="140"/>
      <c r="J63" s="141">
        <f>J135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946</v>
      </c>
      <c r="E64" s="140"/>
      <c r="F64" s="140"/>
      <c r="G64" s="140"/>
      <c r="H64" s="140"/>
      <c r="I64" s="140"/>
      <c r="J64" s="141">
        <f>J139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113</v>
      </c>
      <c r="E65" s="140"/>
      <c r="F65" s="140"/>
      <c r="G65" s="140"/>
      <c r="H65" s="140"/>
      <c r="I65" s="140"/>
      <c r="J65" s="141">
        <f>J150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947</v>
      </c>
      <c r="E66" s="140"/>
      <c r="F66" s="140"/>
      <c r="G66" s="140"/>
      <c r="H66" s="140"/>
      <c r="I66" s="140"/>
      <c r="J66" s="141">
        <f>J170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114</v>
      </c>
      <c r="E67" s="140"/>
      <c r="F67" s="140"/>
      <c r="G67" s="140"/>
      <c r="H67" s="140"/>
      <c r="I67" s="140"/>
      <c r="J67" s="141">
        <f>J201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115</v>
      </c>
      <c r="E68" s="140"/>
      <c r="F68" s="140"/>
      <c r="G68" s="140"/>
      <c r="H68" s="140"/>
      <c r="I68" s="140"/>
      <c r="J68" s="141">
        <f>J210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116</v>
      </c>
      <c r="E69" s="140"/>
      <c r="F69" s="140"/>
      <c r="G69" s="140"/>
      <c r="H69" s="140"/>
      <c r="I69" s="140"/>
      <c r="J69" s="141">
        <f>J220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4"/>
      <c r="C70" s="9"/>
      <c r="D70" s="135" t="s">
        <v>121</v>
      </c>
      <c r="E70" s="136"/>
      <c r="F70" s="136"/>
      <c r="G70" s="136"/>
      <c r="H70" s="136"/>
      <c r="I70" s="136"/>
      <c r="J70" s="137">
        <f>J223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8"/>
      <c r="C71" s="10"/>
      <c r="D71" s="139" t="s">
        <v>948</v>
      </c>
      <c r="E71" s="140"/>
      <c r="F71" s="140"/>
      <c r="G71" s="140"/>
      <c r="H71" s="140"/>
      <c r="I71" s="140"/>
      <c r="J71" s="141">
        <f>J224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949</v>
      </c>
      <c r="E72" s="140"/>
      <c r="F72" s="140"/>
      <c r="G72" s="140"/>
      <c r="H72" s="140"/>
      <c r="I72" s="140"/>
      <c r="J72" s="141">
        <f>J254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129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39"/>
      <c r="D82" s="39"/>
      <c r="E82" s="116" t="str">
        <f>E7</f>
        <v>Regenerace bytového fondu Mírová Osada – V. etapa, ul. Koněvova 22, 24, 26</v>
      </c>
      <c r="F82" s="33"/>
      <c r="G82" s="33"/>
      <c r="H82" s="33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104</v>
      </c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63" t="str">
        <f>E9</f>
        <v>02 - sanace suterénu</v>
      </c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39"/>
      <c r="E86" s="39"/>
      <c r="F86" s="28" t="str">
        <f>F12</f>
        <v>Koněvova 249/22</v>
      </c>
      <c r="G86" s="39"/>
      <c r="H86" s="39"/>
      <c r="I86" s="33" t="s">
        <v>23</v>
      </c>
      <c r="J86" s="65" t="str">
        <f>IF(J12="","",J12)</f>
        <v>4. 1. 2021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39"/>
      <c r="E88" s="39"/>
      <c r="F88" s="28" t="str">
        <f>E15</f>
        <v>městský obvod Slezská Ostrava</v>
      </c>
      <c r="G88" s="39"/>
      <c r="H88" s="39"/>
      <c r="I88" s="33" t="s">
        <v>31</v>
      </c>
      <c r="J88" s="37" t="str">
        <f>E21</f>
        <v xml:space="preserve">Made 4 BIM s.r.o. 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39"/>
      <c r="E89" s="39"/>
      <c r="F89" s="28" t="str">
        <f>IF(E18="","",E18)</f>
        <v>Vyplň údaj</v>
      </c>
      <c r="G89" s="39"/>
      <c r="H89" s="39"/>
      <c r="I89" s="33" t="s">
        <v>34</v>
      </c>
      <c r="J89" s="37" t="str">
        <f>E24</f>
        <v xml:space="preserve">Made 4 BIM s.r.o. 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42"/>
      <c r="B91" s="143"/>
      <c r="C91" s="144" t="s">
        <v>130</v>
      </c>
      <c r="D91" s="145" t="s">
        <v>56</v>
      </c>
      <c r="E91" s="145" t="s">
        <v>52</v>
      </c>
      <c r="F91" s="145" t="s">
        <v>53</v>
      </c>
      <c r="G91" s="145" t="s">
        <v>131</v>
      </c>
      <c r="H91" s="145" t="s">
        <v>132</v>
      </c>
      <c r="I91" s="145" t="s">
        <v>133</v>
      </c>
      <c r="J91" s="145" t="s">
        <v>109</v>
      </c>
      <c r="K91" s="146" t="s">
        <v>134</v>
      </c>
      <c r="L91" s="147"/>
      <c r="M91" s="81" t="s">
        <v>3</v>
      </c>
      <c r="N91" s="82" t="s">
        <v>41</v>
      </c>
      <c r="O91" s="82" t="s">
        <v>135</v>
      </c>
      <c r="P91" s="82" t="s">
        <v>136</v>
      </c>
      <c r="Q91" s="82" t="s">
        <v>137</v>
      </c>
      <c r="R91" s="82" t="s">
        <v>138</v>
      </c>
      <c r="S91" s="82" t="s">
        <v>139</v>
      </c>
      <c r="T91" s="83" t="s">
        <v>140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="2" customFormat="1" ht="22.8" customHeight="1">
      <c r="A92" s="39"/>
      <c r="B92" s="40"/>
      <c r="C92" s="88" t="s">
        <v>141</v>
      </c>
      <c r="D92" s="39"/>
      <c r="E92" s="39"/>
      <c r="F92" s="39"/>
      <c r="G92" s="39"/>
      <c r="H92" s="39"/>
      <c r="I92" s="39"/>
      <c r="J92" s="148">
        <f>BK92</f>
        <v>0</v>
      </c>
      <c r="K92" s="39"/>
      <c r="L92" s="40"/>
      <c r="M92" s="84"/>
      <c r="N92" s="69"/>
      <c r="O92" s="85"/>
      <c r="P92" s="149">
        <f>P93+P223</f>
        <v>0</v>
      </c>
      <c r="Q92" s="85"/>
      <c r="R92" s="149">
        <f>R93+R223</f>
        <v>42.932685319999997</v>
      </c>
      <c r="S92" s="85"/>
      <c r="T92" s="150">
        <f>T93+T223</f>
        <v>32.061678000000001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70</v>
      </c>
      <c r="AU92" s="20" t="s">
        <v>110</v>
      </c>
      <c r="BK92" s="151">
        <f>BK93+BK223</f>
        <v>0</v>
      </c>
    </row>
    <row r="93" s="12" customFormat="1" ht="25.92" customHeight="1">
      <c r="A93" s="12"/>
      <c r="B93" s="152"/>
      <c r="C93" s="12"/>
      <c r="D93" s="153" t="s">
        <v>70</v>
      </c>
      <c r="E93" s="154" t="s">
        <v>142</v>
      </c>
      <c r="F93" s="154" t="s">
        <v>143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P94+P135+P139+P150+P170+P201+P210+P220</f>
        <v>0</v>
      </c>
      <c r="Q93" s="158"/>
      <c r="R93" s="159">
        <f>R94+R135+R139+R150+R170+R201+R210+R220</f>
        <v>41.3486233</v>
      </c>
      <c r="S93" s="158"/>
      <c r="T93" s="160">
        <f>T94+T135+T139+T150+T170+T201+T210+T220</f>
        <v>30.9925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79</v>
      </c>
      <c r="AT93" s="161" t="s">
        <v>70</v>
      </c>
      <c r="AU93" s="161" t="s">
        <v>71</v>
      </c>
      <c r="AY93" s="153" t="s">
        <v>144</v>
      </c>
      <c r="BK93" s="162">
        <f>BK94+BK135+BK139+BK150+BK170+BK201+BK210+BK220</f>
        <v>0</v>
      </c>
    </row>
    <row r="94" s="12" customFormat="1" ht="22.8" customHeight="1">
      <c r="A94" s="12"/>
      <c r="B94" s="152"/>
      <c r="C94" s="12"/>
      <c r="D94" s="153" t="s">
        <v>70</v>
      </c>
      <c r="E94" s="163" t="s">
        <v>79</v>
      </c>
      <c r="F94" s="163" t="s">
        <v>950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P95+SUM(P96:P129)</f>
        <v>0</v>
      </c>
      <c r="Q94" s="158"/>
      <c r="R94" s="159">
        <f>R95+SUM(R96:R129)</f>
        <v>0.093623999999999999</v>
      </c>
      <c r="S94" s="158"/>
      <c r="T94" s="160">
        <f>T95+SUM(T96:T129)</f>
        <v>12.3675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79</v>
      </c>
      <c r="AT94" s="161" t="s">
        <v>70</v>
      </c>
      <c r="AU94" s="161" t="s">
        <v>79</v>
      </c>
      <c r="AY94" s="153" t="s">
        <v>144</v>
      </c>
      <c r="BK94" s="162">
        <f>BK95+SUM(BK96:BK129)</f>
        <v>0</v>
      </c>
    </row>
    <row r="95" s="2" customFormat="1" ht="76.35" customHeight="1">
      <c r="A95" s="39"/>
      <c r="B95" s="165"/>
      <c r="C95" s="166" t="s">
        <v>79</v>
      </c>
      <c r="D95" s="166" t="s">
        <v>147</v>
      </c>
      <c r="E95" s="167" t="s">
        <v>951</v>
      </c>
      <c r="F95" s="168" t="s">
        <v>952</v>
      </c>
      <c r="G95" s="169" t="s">
        <v>163</v>
      </c>
      <c r="H95" s="170">
        <v>24.25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0.255</v>
      </c>
      <c r="T95" s="176">
        <f>S95*H95</f>
        <v>6.1837499999999999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152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152</v>
      </c>
      <c r="BM95" s="177" t="s">
        <v>953</v>
      </c>
    </row>
    <row r="96" s="2" customFormat="1">
      <c r="A96" s="39"/>
      <c r="B96" s="40"/>
      <c r="C96" s="39"/>
      <c r="D96" s="179" t="s">
        <v>155</v>
      </c>
      <c r="E96" s="39"/>
      <c r="F96" s="180" t="s">
        <v>954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14" customFormat="1">
      <c r="A97" s="14"/>
      <c r="B97" s="192"/>
      <c r="C97" s="14"/>
      <c r="D97" s="185" t="s">
        <v>157</v>
      </c>
      <c r="E97" s="193" t="s">
        <v>3</v>
      </c>
      <c r="F97" s="194" t="s">
        <v>955</v>
      </c>
      <c r="G97" s="14"/>
      <c r="H97" s="195">
        <v>18.5</v>
      </c>
      <c r="I97" s="196"/>
      <c r="J97" s="14"/>
      <c r="K97" s="14"/>
      <c r="L97" s="192"/>
      <c r="M97" s="197"/>
      <c r="N97" s="198"/>
      <c r="O97" s="198"/>
      <c r="P97" s="198"/>
      <c r="Q97" s="198"/>
      <c r="R97" s="198"/>
      <c r="S97" s="198"/>
      <c r="T97" s="19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3" t="s">
        <v>157</v>
      </c>
      <c r="AU97" s="193" t="s">
        <v>153</v>
      </c>
      <c r="AV97" s="14" t="s">
        <v>153</v>
      </c>
      <c r="AW97" s="14" t="s">
        <v>33</v>
      </c>
      <c r="AX97" s="14" t="s">
        <v>71</v>
      </c>
      <c r="AY97" s="193" t="s">
        <v>144</v>
      </c>
    </row>
    <row r="98" s="14" customFormat="1">
      <c r="A98" s="14"/>
      <c r="B98" s="192"/>
      <c r="C98" s="14"/>
      <c r="D98" s="185" t="s">
        <v>157</v>
      </c>
      <c r="E98" s="193" t="s">
        <v>3</v>
      </c>
      <c r="F98" s="194" t="s">
        <v>956</v>
      </c>
      <c r="G98" s="14"/>
      <c r="H98" s="195">
        <v>5.75</v>
      </c>
      <c r="I98" s="196"/>
      <c r="J98" s="14"/>
      <c r="K98" s="14"/>
      <c r="L98" s="192"/>
      <c r="M98" s="197"/>
      <c r="N98" s="198"/>
      <c r="O98" s="198"/>
      <c r="P98" s="198"/>
      <c r="Q98" s="198"/>
      <c r="R98" s="198"/>
      <c r="S98" s="198"/>
      <c r="T98" s="19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3" t="s">
        <v>157</v>
      </c>
      <c r="AU98" s="193" t="s">
        <v>153</v>
      </c>
      <c r="AV98" s="14" t="s">
        <v>153</v>
      </c>
      <c r="AW98" s="14" t="s">
        <v>33</v>
      </c>
      <c r="AX98" s="14" t="s">
        <v>71</v>
      </c>
      <c r="AY98" s="193" t="s">
        <v>144</v>
      </c>
    </row>
    <row r="99" s="15" customFormat="1">
      <c r="A99" s="15"/>
      <c r="B99" s="201"/>
      <c r="C99" s="15"/>
      <c r="D99" s="185" t="s">
        <v>157</v>
      </c>
      <c r="E99" s="202" t="s">
        <v>3</v>
      </c>
      <c r="F99" s="203" t="s">
        <v>181</v>
      </c>
      <c r="G99" s="15"/>
      <c r="H99" s="204">
        <v>24.25</v>
      </c>
      <c r="I99" s="205"/>
      <c r="J99" s="15"/>
      <c r="K99" s="15"/>
      <c r="L99" s="201"/>
      <c r="M99" s="206"/>
      <c r="N99" s="207"/>
      <c r="O99" s="207"/>
      <c r="P99" s="207"/>
      <c r="Q99" s="207"/>
      <c r="R99" s="207"/>
      <c r="S99" s="207"/>
      <c r="T99" s="20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02" t="s">
        <v>157</v>
      </c>
      <c r="AU99" s="202" t="s">
        <v>153</v>
      </c>
      <c r="AV99" s="15" t="s">
        <v>152</v>
      </c>
      <c r="AW99" s="15" t="s">
        <v>33</v>
      </c>
      <c r="AX99" s="15" t="s">
        <v>79</v>
      </c>
      <c r="AY99" s="202" t="s">
        <v>144</v>
      </c>
    </row>
    <row r="100" s="2" customFormat="1" ht="55.5" customHeight="1">
      <c r="A100" s="39"/>
      <c r="B100" s="165"/>
      <c r="C100" s="166" t="s">
        <v>153</v>
      </c>
      <c r="D100" s="166" t="s">
        <v>147</v>
      </c>
      <c r="E100" s="167" t="s">
        <v>957</v>
      </c>
      <c r="F100" s="168" t="s">
        <v>958</v>
      </c>
      <c r="G100" s="169" t="s">
        <v>959</v>
      </c>
      <c r="H100" s="170">
        <v>62.399999999999999</v>
      </c>
      <c r="I100" s="171"/>
      <c r="J100" s="172">
        <f>ROUND(I100*H100,2)</f>
        <v>0</v>
      </c>
      <c r="K100" s="168" t="s">
        <v>151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152</v>
      </c>
      <c r="AT100" s="177" t="s">
        <v>147</v>
      </c>
      <c r="AU100" s="177" t="s">
        <v>153</v>
      </c>
      <c r="AY100" s="20" t="s">
        <v>144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153</v>
      </c>
      <c r="BK100" s="178">
        <f>ROUND(I100*H100,2)</f>
        <v>0</v>
      </c>
      <c r="BL100" s="20" t="s">
        <v>152</v>
      </c>
      <c r="BM100" s="177" t="s">
        <v>960</v>
      </c>
    </row>
    <row r="101" s="2" customFormat="1">
      <c r="A101" s="39"/>
      <c r="B101" s="40"/>
      <c r="C101" s="39"/>
      <c r="D101" s="179" t="s">
        <v>155</v>
      </c>
      <c r="E101" s="39"/>
      <c r="F101" s="180" t="s">
        <v>961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155</v>
      </c>
      <c r="AU101" s="20" t="s">
        <v>153</v>
      </c>
    </row>
    <row r="102" s="14" customFormat="1">
      <c r="A102" s="14"/>
      <c r="B102" s="192"/>
      <c r="C102" s="14"/>
      <c r="D102" s="185" t="s">
        <v>157</v>
      </c>
      <c r="E102" s="193" t="s">
        <v>3</v>
      </c>
      <c r="F102" s="194" t="s">
        <v>962</v>
      </c>
      <c r="G102" s="14"/>
      <c r="H102" s="195">
        <v>62.399999999999999</v>
      </c>
      <c r="I102" s="196"/>
      <c r="J102" s="14"/>
      <c r="K102" s="14"/>
      <c r="L102" s="192"/>
      <c r="M102" s="197"/>
      <c r="N102" s="198"/>
      <c r="O102" s="198"/>
      <c r="P102" s="198"/>
      <c r="Q102" s="198"/>
      <c r="R102" s="198"/>
      <c r="S102" s="198"/>
      <c r="T102" s="19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3" t="s">
        <v>157</v>
      </c>
      <c r="AU102" s="193" t="s">
        <v>153</v>
      </c>
      <c r="AV102" s="14" t="s">
        <v>153</v>
      </c>
      <c r="AW102" s="14" t="s">
        <v>33</v>
      </c>
      <c r="AX102" s="14" t="s">
        <v>79</v>
      </c>
      <c r="AY102" s="193" t="s">
        <v>144</v>
      </c>
    </row>
    <row r="103" s="2" customFormat="1" ht="37.8" customHeight="1">
      <c r="A103" s="39"/>
      <c r="B103" s="165"/>
      <c r="C103" s="166" t="s">
        <v>145</v>
      </c>
      <c r="D103" s="166" t="s">
        <v>147</v>
      </c>
      <c r="E103" s="167" t="s">
        <v>963</v>
      </c>
      <c r="F103" s="168" t="s">
        <v>964</v>
      </c>
      <c r="G103" s="169" t="s">
        <v>163</v>
      </c>
      <c r="H103" s="170">
        <v>93.599999999999994</v>
      </c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0.00084000000000000003</v>
      </c>
      <c r="R103" s="175">
        <f>Q103*H103</f>
        <v>0.078623999999999999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152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152</v>
      </c>
      <c r="BM103" s="177" t="s">
        <v>965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966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4" customFormat="1">
      <c r="A105" s="14"/>
      <c r="B105" s="192"/>
      <c r="C105" s="14"/>
      <c r="D105" s="185" t="s">
        <v>157</v>
      </c>
      <c r="E105" s="193" t="s">
        <v>3</v>
      </c>
      <c r="F105" s="194" t="s">
        <v>967</v>
      </c>
      <c r="G105" s="14"/>
      <c r="H105" s="195">
        <v>93.599999999999994</v>
      </c>
      <c r="I105" s="196"/>
      <c r="J105" s="14"/>
      <c r="K105" s="14"/>
      <c r="L105" s="192"/>
      <c r="M105" s="197"/>
      <c r="N105" s="198"/>
      <c r="O105" s="198"/>
      <c r="P105" s="198"/>
      <c r="Q105" s="198"/>
      <c r="R105" s="198"/>
      <c r="S105" s="198"/>
      <c r="T105" s="19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3" t="s">
        <v>157</v>
      </c>
      <c r="AU105" s="193" t="s">
        <v>153</v>
      </c>
      <c r="AV105" s="14" t="s">
        <v>153</v>
      </c>
      <c r="AW105" s="14" t="s">
        <v>33</v>
      </c>
      <c r="AX105" s="14" t="s">
        <v>79</v>
      </c>
      <c r="AY105" s="193" t="s">
        <v>144</v>
      </c>
    </row>
    <row r="106" s="2" customFormat="1" ht="44.25" customHeight="1">
      <c r="A106" s="39"/>
      <c r="B106" s="165"/>
      <c r="C106" s="166" t="s">
        <v>152</v>
      </c>
      <c r="D106" s="166" t="s">
        <v>147</v>
      </c>
      <c r="E106" s="167" t="s">
        <v>968</v>
      </c>
      <c r="F106" s="168" t="s">
        <v>969</v>
      </c>
      <c r="G106" s="169" t="s">
        <v>163</v>
      </c>
      <c r="H106" s="170">
        <v>93.599999999999994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152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152</v>
      </c>
      <c r="BM106" s="177" t="s">
        <v>970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971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14" customFormat="1">
      <c r="A108" s="14"/>
      <c r="B108" s="192"/>
      <c r="C108" s="14"/>
      <c r="D108" s="185" t="s">
        <v>157</v>
      </c>
      <c r="E108" s="193" t="s">
        <v>3</v>
      </c>
      <c r="F108" s="194" t="s">
        <v>967</v>
      </c>
      <c r="G108" s="14"/>
      <c r="H108" s="195">
        <v>93.599999999999994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157</v>
      </c>
      <c r="AU108" s="193" t="s">
        <v>153</v>
      </c>
      <c r="AV108" s="14" t="s">
        <v>153</v>
      </c>
      <c r="AW108" s="14" t="s">
        <v>33</v>
      </c>
      <c r="AX108" s="14" t="s">
        <v>79</v>
      </c>
      <c r="AY108" s="193" t="s">
        <v>144</v>
      </c>
    </row>
    <row r="109" s="2" customFormat="1" ht="62.7" customHeight="1">
      <c r="A109" s="39"/>
      <c r="B109" s="165"/>
      <c r="C109" s="166" t="s">
        <v>196</v>
      </c>
      <c r="D109" s="166" t="s">
        <v>147</v>
      </c>
      <c r="E109" s="167" t="s">
        <v>972</v>
      </c>
      <c r="F109" s="168" t="s">
        <v>973</v>
      </c>
      <c r="G109" s="169" t="s">
        <v>959</v>
      </c>
      <c r="H109" s="170">
        <v>24</v>
      </c>
      <c r="I109" s="171"/>
      <c r="J109" s="172">
        <f>ROUND(I109*H109,2)</f>
        <v>0</v>
      </c>
      <c r="K109" s="168" t="s">
        <v>151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152</v>
      </c>
      <c r="AT109" s="177" t="s">
        <v>147</v>
      </c>
      <c r="AU109" s="177" t="s">
        <v>153</v>
      </c>
      <c r="AY109" s="20" t="s">
        <v>144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153</v>
      </c>
      <c r="BK109" s="178">
        <f>ROUND(I109*H109,2)</f>
        <v>0</v>
      </c>
      <c r="BL109" s="20" t="s">
        <v>152</v>
      </c>
      <c r="BM109" s="177" t="s">
        <v>974</v>
      </c>
    </row>
    <row r="110" s="2" customFormat="1">
      <c r="A110" s="39"/>
      <c r="B110" s="40"/>
      <c r="C110" s="39"/>
      <c r="D110" s="179" t="s">
        <v>155</v>
      </c>
      <c r="E110" s="39"/>
      <c r="F110" s="180" t="s">
        <v>975</v>
      </c>
      <c r="G110" s="39"/>
      <c r="H110" s="39"/>
      <c r="I110" s="181"/>
      <c r="J110" s="39"/>
      <c r="K110" s="39"/>
      <c r="L110" s="40"/>
      <c r="M110" s="182"/>
      <c r="N110" s="183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155</v>
      </c>
      <c r="AU110" s="20" t="s">
        <v>153</v>
      </c>
    </row>
    <row r="111" s="14" customFormat="1">
      <c r="A111" s="14"/>
      <c r="B111" s="192"/>
      <c r="C111" s="14"/>
      <c r="D111" s="185" t="s">
        <v>157</v>
      </c>
      <c r="E111" s="193" t="s">
        <v>3</v>
      </c>
      <c r="F111" s="194" t="s">
        <v>976</v>
      </c>
      <c r="G111" s="14"/>
      <c r="H111" s="195">
        <v>24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157</v>
      </c>
      <c r="AU111" s="193" t="s">
        <v>153</v>
      </c>
      <c r="AV111" s="14" t="s">
        <v>153</v>
      </c>
      <c r="AW111" s="14" t="s">
        <v>33</v>
      </c>
      <c r="AX111" s="14" t="s">
        <v>79</v>
      </c>
      <c r="AY111" s="193" t="s">
        <v>144</v>
      </c>
    </row>
    <row r="112" s="2" customFormat="1" ht="66.75" customHeight="1">
      <c r="A112" s="39"/>
      <c r="B112" s="165"/>
      <c r="C112" s="166" t="s">
        <v>159</v>
      </c>
      <c r="D112" s="166" t="s">
        <v>147</v>
      </c>
      <c r="E112" s="167" t="s">
        <v>977</v>
      </c>
      <c r="F112" s="168" t="s">
        <v>978</v>
      </c>
      <c r="G112" s="169" t="s">
        <v>959</v>
      </c>
      <c r="H112" s="170">
        <v>120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152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152</v>
      </c>
      <c r="BM112" s="177" t="s">
        <v>979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980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14" customFormat="1">
      <c r="A114" s="14"/>
      <c r="B114" s="192"/>
      <c r="C114" s="14"/>
      <c r="D114" s="185" t="s">
        <v>157</v>
      </c>
      <c r="E114" s="193" t="s">
        <v>3</v>
      </c>
      <c r="F114" s="194" t="s">
        <v>976</v>
      </c>
      <c r="G114" s="14"/>
      <c r="H114" s="195">
        <v>24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157</v>
      </c>
      <c r="AU114" s="193" t="s">
        <v>153</v>
      </c>
      <c r="AV114" s="14" t="s">
        <v>153</v>
      </c>
      <c r="AW114" s="14" t="s">
        <v>33</v>
      </c>
      <c r="AX114" s="14" t="s">
        <v>71</v>
      </c>
      <c r="AY114" s="193" t="s">
        <v>144</v>
      </c>
    </row>
    <row r="115" s="14" customFormat="1">
      <c r="A115" s="14"/>
      <c r="B115" s="192"/>
      <c r="C115" s="14"/>
      <c r="D115" s="185" t="s">
        <v>157</v>
      </c>
      <c r="E115" s="193" t="s">
        <v>3</v>
      </c>
      <c r="F115" s="194" t="s">
        <v>981</v>
      </c>
      <c r="G115" s="14"/>
      <c r="H115" s="195">
        <v>120</v>
      </c>
      <c r="I115" s="196"/>
      <c r="J115" s="14"/>
      <c r="K115" s="14"/>
      <c r="L115" s="192"/>
      <c r="M115" s="197"/>
      <c r="N115" s="198"/>
      <c r="O115" s="198"/>
      <c r="P115" s="198"/>
      <c r="Q115" s="198"/>
      <c r="R115" s="198"/>
      <c r="S115" s="198"/>
      <c r="T115" s="19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3" t="s">
        <v>157</v>
      </c>
      <c r="AU115" s="193" t="s">
        <v>153</v>
      </c>
      <c r="AV115" s="14" t="s">
        <v>153</v>
      </c>
      <c r="AW115" s="14" t="s">
        <v>33</v>
      </c>
      <c r="AX115" s="14" t="s">
        <v>79</v>
      </c>
      <c r="AY115" s="193" t="s">
        <v>144</v>
      </c>
    </row>
    <row r="116" s="2" customFormat="1" ht="44.25" customHeight="1">
      <c r="A116" s="39"/>
      <c r="B116" s="165"/>
      <c r="C116" s="166" t="s">
        <v>214</v>
      </c>
      <c r="D116" s="166" t="s">
        <v>147</v>
      </c>
      <c r="E116" s="167" t="s">
        <v>982</v>
      </c>
      <c r="F116" s="168" t="s">
        <v>983</v>
      </c>
      <c r="G116" s="169" t="s">
        <v>543</v>
      </c>
      <c r="H116" s="170">
        <v>24</v>
      </c>
      <c r="I116" s="171"/>
      <c r="J116" s="172">
        <f>ROUND(I116*H116,2)</f>
        <v>0</v>
      </c>
      <c r="K116" s="168" t="s">
        <v>151</v>
      </c>
      <c r="L116" s="40"/>
      <c r="M116" s="173" t="s">
        <v>3</v>
      </c>
      <c r="N116" s="174" t="s">
        <v>43</v>
      </c>
      <c r="O116" s="73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152</v>
      </c>
      <c r="AT116" s="177" t="s">
        <v>147</v>
      </c>
      <c r="AU116" s="177" t="s">
        <v>153</v>
      </c>
      <c r="AY116" s="20" t="s">
        <v>144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153</v>
      </c>
      <c r="BK116" s="178">
        <f>ROUND(I116*H116,2)</f>
        <v>0</v>
      </c>
      <c r="BL116" s="20" t="s">
        <v>152</v>
      </c>
      <c r="BM116" s="177" t="s">
        <v>984</v>
      </c>
    </row>
    <row r="117" s="2" customFormat="1">
      <c r="A117" s="39"/>
      <c r="B117" s="40"/>
      <c r="C117" s="39"/>
      <c r="D117" s="179" t="s">
        <v>155</v>
      </c>
      <c r="E117" s="39"/>
      <c r="F117" s="180" t="s">
        <v>985</v>
      </c>
      <c r="G117" s="39"/>
      <c r="H117" s="39"/>
      <c r="I117" s="181"/>
      <c r="J117" s="39"/>
      <c r="K117" s="39"/>
      <c r="L117" s="40"/>
      <c r="M117" s="182"/>
      <c r="N117" s="183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155</v>
      </c>
      <c r="AU117" s="20" t="s">
        <v>153</v>
      </c>
    </row>
    <row r="118" s="14" customFormat="1">
      <c r="A118" s="14"/>
      <c r="B118" s="192"/>
      <c r="C118" s="14"/>
      <c r="D118" s="185" t="s">
        <v>157</v>
      </c>
      <c r="E118" s="193" t="s">
        <v>3</v>
      </c>
      <c r="F118" s="194" t="s">
        <v>976</v>
      </c>
      <c r="G118" s="14"/>
      <c r="H118" s="195">
        <v>24</v>
      </c>
      <c r="I118" s="196"/>
      <c r="J118" s="14"/>
      <c r="K118" s="14"/>
      <c r="L118" s="192"/>
      <c r="M118" s="197"/>
      <c r="N118" s="198"/>
      <c r="O118" s="198"/>
      <c r="P118" s="198"/>
      <c r="Q118" s="198"/>
      <c r="R118" s="198"/>
      <c r="S118" s="198"/>
      <c r="T118" s="19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3" t="s">
        <v>157</v>
      </c>
      <c r="AU118" s="193" t="s">
        <v>153</v>
      </c>
      <c r="AV118" s="14" t="s">
        <v>153</v>
      </c>
      <c r="AW118" s="14" t="s">
        <v>33</v>
      </c>
      <c r="AX118" s="14" t="s">
        <v>79</v>
      </c>
      <c r="AY118" s="193" t="s">
        <v>144</v>
      </c>
    </row>
    <row r="119" s="2" customFormat="1" ht="44.25" customHeight="1">
      <c r="A119" s="39"/>
      <c r="B119" s="165"/>
      <c r="C119" s="166" t="s">
        <v>219</v>
      </c>
      <c r="D119" s="166" t="s">
        <v>147</v>
      </c>
      <c r="E119" s="167" t="s">
        <v>986</v>
      </c>
      <c r="F119" s="168" t="s">
        <v>987</v>
      </c>
      <c r="G119" s="169" t="s">
        <v>959</v>
      </c>
      <c r="H119" s="170">
        <v>38.399999999999999</v>
      </c>
      <c r="I119" s="171"/>
      <c r="J119" s="172">
        <f>ROUND(I119*H119,2)</f>
        <v>0</v>
      </c>
      <c r="K119" s="168" t="s">
        <v>151</v>
      </c>
      <c r="L119" s="40"/>
      <c r="M119" s="173" t="s">
        <v>3</v>
      </c>
      <c r="N119" s="174" t="s">
        <v>43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152</v>
      </c>
      <c r="AT119" s="177" t="s">
        <v>147</v>
      </c>
      <c r="AU119" s="177" t="s">
        <v>153</v>
      </c>
      <c r="AY119" s="20" t="s">
        <v>144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153</v>
      </c>
      <c r="BK119" s="178">
        <f>ROUND(I119*H119,2)</f>
        <v>0</v>
      </c>
      <c r="BL119" s="20" t="s">
        <v>152</v>
      </c>
      <c r="BM119" s="177" t="s">
        <v>988</v>
      </c>
    </row>
    <row r="120" s="2" customFormat="1">
      <c r="A120" s="39"/>
      <c r="B120" s="40"/>
      <c r="C120" s="39"/>
      <c r="D120" s="179" t="s">
        <v>155</v>
      </c>
      <c r="E120" s="39"/>
      <c r="F120" s="180" t="s">
        <v>989</v>
      </c>
      <c r="G120" s="39"/>
      <c r="H120" s="39"/>
      <c r="I120" s="181"/>
      <c r="J120" s="39"/>
      <c r="K120" s="39"/>
      <c r="L120" s="40"/>
      <c r="M120" s="182"/>
      <c r="N120" s="18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155</v>
      </c>
      <c r="AU120" s="20" t="s">
        <v>153</v>
      </c>
    </row>
    <row r="121" s="14" customFormat="1">
      <c r="A121" s="14"/>
      <c r="B121" s="192"/>
      <c r="C121" s="14"/>
      <c r="D121" s="185" t="s">
        <v>157</v>
      </c>
      <c r="E121" s="193" t="s">
        <v>3</v>
      </c>
      <c r="F121" s="194" t="s">
        <v>990</v>
      </c>
      <c r="G121" s="14"/>
      <c r="H121" s="195">
        <v>38.399999999999999</v>
      </c>
      <c r="I121" s="196"/>
      <c r="J121" s="14"/>
      <c r="K121" s="14"/>
      <c r="L121" s="192"/>
      <c r="M121" s="197"/>
      <c r="N121" s="198"/>
      <c r="O121" s="198"/>
      <c r="P121" s="198"/>
      <c r="Q121" s="198"/>
      <c r="R121" s="198"/>
      <c r="S121" s="198"/>
      <c r="T121" s="19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3" t="s">
        <v>157</v>
      </c>
      <c r="AU121" s="193" t="s">
        <v>153</v>
      </c>
      <c r="AV121" s="14" t="s">
        <v>153</v>
      </c>
      <c r="AW121" s="14" t="s">
        <v>33</v>
      </c>
      <c r="AX121" s="14" t="s">
        <v>79</v>
      </c>
      <c r="AY121" s="193" t="s">
        <v>144</v>
      </c>
    </row>
    <row r="122" s="2" customFormat="1" ht="37.8" customHeight="1">
      <c r="A122" s="39"/>
      <c r="B122" s="165"/>
      <c r="C122" s="166" t="s">
        <v>224</v>
      </c>
      <c r="D122" s="166" t="s">
        <v>147</v>
      </c>
      <c r="E122" s="167" t="s">
        <v>991</v>
      </c>
      <c r="F122" s="168" t="s">
        <v>992</v>
      </c>
      <c r="G122" s="169" t="s">
        <v>163</v>
      </c>
      <c r="H122" s="170">
        <v>300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152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152</v>
      </c>
      <c r="BM122" s="177" t="s">
        <v>993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994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14" customFormat="1">
      <c r="A124" s="14"/>
      <c r="B124" s="192"/>
      <c r="C124" s="14"/>
      <c r="D124" s="185" t="s">
        <v>157</v>
      </c>
      <c r="E124" s="193" t="s">
        <v>3</v>
      </c>
      <c r="F124" s="194" t="s">
        <v>995</v>
      </c>
      <c r="G124" s="14"/>
      <c r="H124" s="195">
        <v>300</v>
      </c>
      <c r="I124" s="196"/>
      <c r="J124" s="14"/>
      <c r="K124" s="14"/>
      <c r="L124" s="192"/>
      <c r="M124" s="197"/>
      <c r="N124" s="198"/>
      <c r="O124" s="198"/>
      <c r="P124" s="198"/>
      <c r="Q124" s="198"/>
      <c r="R124" s="198"/>
      <c r="S124" s="198"/>
      <c r="T124" s="19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3" t="s">
        <v>157</v>
      </c>
      <c r="AU124" s="193" t="s">
        <v>153</v>
      </c>
      <c r="AV124" s="14" t="s">
        <v>153</v>
      </c>
      <c r="AW124" s="14" t="s">
        <v>33</v>
      </c>
      <c r="AX124" s="14" t="s">
        <v>79</v>
      </c>
      <c r="AY124" s="193" t="s">
        <v>144</v>
      </c>
    </row>
    <row r="125" s="2" customFormat="1" ht="16.5" customHeight="1">
      <c r="A125" s="39"/>
      <c r="B125" s="165"/>
      <c r="C125" s="209" t="s">
        <v>229</v>
      </c>
      <c r="D125" s="209" t="s">
        <v>230</v>
      </c>
      <c r="E125" s="210" t="s">
        <v>996</v>
      </c>
      <c r="F125" s="211" t="s">
        <v>997</v>
      </c>
      <c r="G125" s="212" t="s">
        <v>998</v>
      </c>
      <c r="H125" s="213">
        <v>15</v>
      </c>
      <c r="I125" s="214"/>
      <c r="J125" s="215">
        <f>ROUND(I125*H125,2)</f>
        <v>0</v>
      </c>
      <c r="K125" s="211" t="s">
        <v>151</v>
      </c>
      <c r="L125" s="216"/>
      <c r="M125" s="217" t="s">
        <v>3</v>
      </c>
      <c r="N125" s="218" t="s">
        <v>43</v>
      </c>
      <c r="O125" s="73"/>
      <c r="P125" s="175">
        <f>O125*H125</f>
        <v>0</v>
      </c>
      <c r="Q125" s="175">
        <v>0.001</v>
      </c>
      <c r="R125" s="175">
        <f>Q125*H125</f>
        <v>0.014999999999999999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219</v>
      </c>
      <c r="AT125" s="177" t="s">
        <v>230</v>
      </c>
      <c r="AU125" s="177" t="s">
        <v>153</v>
      </c>
      <c r="AY125" s="20" t="s">
        <v>144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153</v>
      </c>
      <c r="BK125" s="178">
        <f>ROUND(I125*H125,2)</f>
        <v>0</v>
      </c>
      <c r="BL125" s="20" t="s">
        <v>152</v>
      </c>
      <c r="BM125" s="177" t="s">
        <v>999</v>
      </c>
    </row>
    <row r="126" s="14" customFormat="1">
      <c r="A126" s="14"/>
      <c r="B126" s="192"/>
      <c r="C126" s="14"/>
      <c r="D126" s="185" t="s">
        <v>157</v>
      </c>
      <c r="E126" s="193" t="s">
        <v>3</v>
      </c>
      <c r="F126" s="194" t="s">
        <v>1000</v>
      </c>
      <c r="G126" s="14"/>
      <c r="H126" s="195">
        <v>15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157</v>
      </c>
      <c r="AU126" s="193" t="s">
        <v>153</v>
      </c>
      <c r="AV126" s="14" t="s">
        <v>153</v>
      </c>
      <c r="AW126" s="14" t="s">
        <v>33</v>
      </c>
      <c r="AX126" s="14" t="s">
        <v>79</v>
      </c>
      <c r="AY126" s="193" t="s">
        <v>144</v>
      </c>
    </row>
    <row r="127" s="2" customFormat="1" ht="33" customHeight="1">
      <c r="A127" s="39"/>
      <c r="B127" s="165"/>
      <c r="C127" s="166" t="s">
        <v>235</v>
      </c>
      <c r="D127" s="166" t="s">
        <v>147</v>
      </c>
      <c r="E127" s="167" t="s">
        <v>1001</v>
      </c>
      <c r="F127" s="168" t="s">
        <v>1002</v>
      </c>
      <c r="G127" s="169" t="s">
        <v>163</v>
      </c>
      <c r="H127" s="170">
        <v>300</v>
      </c>
      <c r="I127" s="171"/>
      <c r="J127" s="172">
        <f>ROUND(I127*H127,2)</f>
        <v>0</v>
      </c>
      <c r="K127" s="168" t="s">
        <v>151</v>
      </c>
      <c r="L127" s="40"/>
      <c r="M127" s="173" t="s">
        <v>3</v>
      </c>
      <c r="N127" s="174" t="s">
        <v>43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152</v>
      </c>
      <c r="AT127" s="177" t="s">
        <v>147</v>
      </c>
      <c r="AU127" s="177" t="s">
        <v>153</v>
      </c>
      <c r="AY127" s="20" t="s">
        <v>144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153</v>
      </c>
      <c r="BK127" s="178">
        <f>ROUND(I127*H127,2)</f>
        <v>0</v>
      </c>
      <c r="BL127" s="20" t="s">
        <v>152</v>
      </c>
      <c r="BM127" s="177" t="s">
        <v>1003</v>
      </c>
    </row>
    <row r="128" s="2" customFormat="1">
      <c r="A128" s="39"/>
      <c r="B128" s="40"/>
      <c r="C128" s="39"/>
      <c r="D128" s="179" t="s">
        <v>155</v>
      </c>
      <c r="E128" s="39"/>
      <c r="F128" s="180" t="s">
        <v>1004</v>
      </c>
      <c r="G128" s="39"/>
      <c r="H128" s="39"/>
      <c r="I128" s="181"/>
      <c r="J128" s="39"/>
      <c r="K128" s="39"/>
      <c r="L128" s="40"/>
      <c r="M128" s="182"/>
      <c r="N128" s="18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155</v>
      </c>
      <c r="AU128" s="20" t="s">
        <v>153</v>
      </c>
    </row>
    <row r="129" s="12" customFormat="1" ht="20.88" customHeight="1">
      <c r="A129" s="12"/>
      <c r="B129" s="152"/>
      <c r="C129" s="12"/>
      <c r="D129" s="153" t="s">
        <v>70</v>
      </c>
      <c r="E129" s="163" t="s">
        <v>235</v>
      </c>
      <c r="F129" s="163" t="s">
        <v>1005</v>
      </c>
      <c r="G129" s="12"/>
      <c r="H129" s="12"/>
      <c r="I129" s="155"/>
      <c r="J129" s="164">
        <f>BK129</f>
        <v>0</v>
      </c>
      <c r="K129" s="12"/>
      <c r="L129" s="152"/>
      <c r="M129" s="157"/>
      <c r="N129" s="158"/>
      <c r="O129" s="158"/>
      <c r="P129" s="159">
        <f>SUM(P130:P134)</f>
        <v>0</v>
      </c>
      <c r="Q129" s="158"/>
      <c r="R129" s="159">
        <f>SUM(R130:R134)</f>
        <v>0</v>
      </c>
      <c r="S129" s="158"/>
      <c r="T129" s="160">
        <f>SUM(T130:T134)</f>
        <v>6.1837499999999999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79</v>
      </c>
      <c r="AT129" s="161" t="s">
        <v>70</v>
      </c>
      <c r="AU129" s="161" t="s">
        <v>153</v>
      </c>
      <c r="AY129" s="153" t="s">
        <v>144</v>
      </c>
      <c r="BK129" s="162">
        <f>SUM(BK130:BK134)</f>
        <v>0</v>
      </c>
    </row>
    <row r="130" s="2" customFormat="1" ht="78" customHeight="1">
      <c r="A130" s="39"/>
      <c r="B130" s="165"/>
      <c r="C130" s="166" t="s">
        <v>9</v>
      </c>
      <c r="D130" s="166" t="s">
        <v>147</v>
      </c>
      <c r="E130" s="167" t="s">
        <v>1006</v>
      </c>
      <c r="F130" s="168" t="s">
        <v>1007</v>
      </c>
      <c r="G130" s="169" t="s">
        <v>163</v>
      </c>
      <c r="H130" s="170">
        <v>24.25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0.255</v>
      </c>
      <c r="T130" s="176">
        <f>S130*H130</f>
        <v>6.1837499999999999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152</v>
      </c>
      <c r="AT130" s="177" t="s">
        <v>147</v>
      </c>
      <c r="AU130" s="177" t="s">
        <v>145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152</v>
      </c>
      <c r="BM130" s="177" t="s">
        <v>1008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1009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145</v>
      </c>
    </row>
    <row r="132" s="14" customFormat="1">
      <c r="A132" s="14"/>
      <c r="B132" s="192"/>
      <c r="C132" s="14"/>
      <c r="D132" s="185" t="s">
        <v>157</v>
      </c>
      <c r="E132" s="193" t="s">
        <v>3</v>
      </c>
      <c r="F132" s="194" t="s">
        <v>955</v>
      </c>
      <c r="G132" s="14"/>
      <c r="H132" s="195">
        <v>18.5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157</v>
      </c>
      <c r="AU132" s="193" t="s">
        <v>145</v>
      </c>
      <c r="AV132" s="14" t="s">
        <v>153</v>
      </c>
      <c r="AW132" s="14" t="s">
        <v>33</v>
      </c>
      <c r="AX132" s="14" t="s">
        <v>71</v>
      </c>
      <c r="AY132" s="193" t="s">
        <v>144</v>
      </c>
    </row>
    <row r="133" s="14" customFormat="1">
      <c r="A133" s="14"/>
      <c r="B133" s="192"/>
      <c r="C133" s="14"/>
      <c r="D133" s="185" t="s">
        <v>157</v>
      </c>
      <c r="E133" s="193" t="s">
        <v>3</v>
      </c>
      <c r="F133" s="194" t="s">
        <v>956</v>
      </c>
      <c r="G133" s="14"/>
      <c r="H133" s="195">
        <v>5.75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157</v>
      </c>
      <c r="AU133" s="193" t="s">
        <v>145</v>
      </c>
      <c r="AV133" s="14" t="s">
        <v>153</v>
      </c>
      <c r="AW133" s="14" t="s">
        <v>33</v>
      </c>
      <c r="AX133" s="14" t="s">
        <v>71</v>
      </c>
      <c r="AY133" s="193" t="s">
        <v>144</v>
      </c>
    </row>
    <row r="134" s="15" customFormat="1">
      <c r="A134" s="15"/>
      <c r="B134" s="201"/>
      <c r="C134" s="15"/>
      <c r="D134" s="185" t="s">
        <v>157</v>
      </c>
      <c r="E134" s="202" t="s">
        <v>3</v>
      </c>
      <c r="F134" s="203" t="s">
        <v>181</v>
      </c>
      <c r="G134" s="15"/>
      <c r="H134" s="204">
        <v>24.25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157</v>
      </c>
      <c r="AU134" s="202" t="s">
        <v>145</v>
      </c>
      <c r="AV134" s="15" t="s">
        <v>152</v>
      </c>
      <c r="AW134" s="15" t="s">
        <v>33</v>
      </c>
      <c r="AX134" s="15" t="s">
        <v>79</v>
      </c>
      <c r="AY134" s="202" t="s">
        <v>144</v>
      </c>
    </row>
    <row r="135" s="12" customFormat="1" ht="22.8" customHeight="1">
      <c r="A135" s="12"/>
      <c r="B135" s="152"/>
      <c r="C135" s="12"/>
      <c r="D135" s="153" t="s">
        <v>70</v>
      </c>
      <c r="E135" s="163" t="s">
        <v>145</v>
      </c>
      <c r="F135" s="163" t="s">
        <v>146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SUM(P136:P138)</f>
        <v>0</v>
      </c>
      <c r="Q135" s="158"/>
      <c r="R135" s="159">
        <f>SUM(R136:R138)</f>
        <v>0.086099999999999996</v>
      </c>
      <c r="S135" s="158"/>
      <c r="T135" s="160">
        <f>SUM(T136:T138)</f>
        <v>0.0042000000000000006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70</v>
      </c>
      <c r="AU135" s="161" t="s">
        <v>79</v>
      </c>
      <c r="AY135" s="153" t="s">
        <v>144</v>
      </c>
      <c r="BK135" s="162">
        <f>SUM(BK136:BK138)</f>
        <v>0</v>
      </c>
    </row>
    <row r="136" s="2" customFormat="1" ht="37.8" customHeight="1">
      <c r="A136" s="39"/>
      <c r="B136" s="165"/>
      <c r="C136" s="166" t="s">
        <v>244</v>
      </c>
      <c r="D136" s="166" t="s">
        <v>147</v>
      </c>
      <c r="E136" s="167" t="s">
        <v>1010</v>
      </c>
      <c r="F136" s="168" t="s">
        <v>1011</v>
      </c>
      <c r="G136" s="169" t="s">
        <v>199</v>
      </c>
      <c r="H136" s="170">
        <v>105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0.00081999999999999998</v>
      </c>
      <c r="R136" s="175">
        <f>Q136*H136</f>
        <v>0.086099999999999996</v>
      </c>
      <c r="S136" s="175">
        <v>4.0000000000000003E-05</v>
      </c>
      <c r="T136" s="176">
        <f>S136*H136</f>
        <v>0.0042000000000000006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152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152</v>
      </c>
      <c r="BM136" s="177" t="s">
        <v>1012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1013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14" customFormat="1">
      <c r="A138" s="14"/>
      <c r="B138" s="192"/>
      <c r="C138" s="14"/>
      <c r="D138" s="185" t="s">
        <v>157</v>
      </c>
      <c r="E138" s="193" t="s">
        <v>3</v>
      </c>
      <c r="F138" s="194" t="s">
        <v>1014</v>
      </c>
      <c r="G138" s="14"/>
      <c r="H138" s="195">
        <v>105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157</v>
      </c>
      <c r="AU138" s="193" t="s">
        <v>153</v>
      </c>
      <c r="AV138" s="14" t="s">
        <v>153</v>
      </c>
      <c r="AW138" s="14" t="s">
        <v>33</v>
      </c>
      <c r="AX138" s="14" t="s">
        <v>79</v>
      </c>
      <c r="AY138" s="193" t="s">
        <v>144</v>
      </c>
    </row>
    <row r="139" s="12" customFormat="1" ht="22.8" customHeight="1">
      <c r="A139" s="12"/>
      <c r="B139" s="152"/>
      <c r="C139" s="12"/>
      <c r="D139" s="153" t="s">
        <v>70</v>
      </c>
      <c r="E139" s="163" t="s">
        <v>196</v>
      </c>
      <c r="F139" s="163" t="s">
        <v>1015</v>
      </c>
      <c r="G139" s="12"/>
      <c r="H139" s="12"/>
      <c r="I139" s="155"/>
      <c r="J139" s="164">
        <f>BK139</f>
        <v>0</v>
      </c>
      <c r="K139" s="12"/>
      <c r="L139" s="152"/>
      <c r="M139" s="157"/>
      <c r="N139" s="158"/>
      <c r="O139" s="158"/>
      <c r="P139" s="159">
        <f>SUM(P140:P149)</f>
        <v>0</v>
      </c>
      <c r="Q139" s="158"/>
      <c r="R139" s="159">
        <f>SUM(R140:R149)</f>
        <v>9.7400125000000006</v>
      </c>
      <c r="S139" s="158"/>
      <c r="T139" s="16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3" t="s">
        <v>79</v>
      </c>
      <c r="AT139" s="161" t="s">
        <v>70</v>
      </c>
      <c r="AU139" s="161" t="s">
        <v>79</v>
      </c>
      <c r="AY139" s="153" t="s">
        <v>144</v>
      </c>
      <c r="BK139" s="162">
        <f>SUM(BK140:BK149)</f>
        <v>0</v>
      </c>
    </row>
    <row r="140" s="2" customFormat="1" ht="37.8" customHeight="1">
      <c r="A140" s="39"/>
      <c r="B140" s="165"/>
      <c r="C140" s="166" t="s">
        <v>249</v>
      </c>
      <c r="D140" s="166" t="s">
        <v>147</v>
      </c>
      <c r="E140" s="167" t="s">
        <v>1016</v>
      </c>
      <c r="F140" s="168" t="s">
        <v>1017</v>
      </c>
      <c r="G140" s="169" t="s">
        <v>163</v>
      </c>
      <c r="H140" s="170">
        <v>24.25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0.16192000000000001</v>
      </c>
      <c r="R140" s="175">
        <f>Q140*H140</f>
        <v>3.9265600000000003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152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152</v>
      </c>
      <c r="BM140" s="177" t="s">
        <v>1018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1019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14" customFormat="1">
      <c r="A142" s="14"/>
      <c r="B142" s="192"/>
      <c r="C142" s="14"/>
      <c r="D142" s="185" t="s">
        <v>157</v>
      </c>
      <c r="E142" s="193" t="s">
        <v>3</v>
      </c>
      <c r="F142" s="194" t="s">
        <v>955</v>
      </c>
      <c r="G142" s="14"/>
      <c r="H142" s="195">
        <v>18.5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157</v>
      </c>
      <c r="AU142" s="193" t="s">
        <v>153</v>
      </c>
      <c r="AV142" s="14" t="s">
        <v>153</v>
      </c>
      <c r="AW142" s="14" t="s">
        <v>33</v>
      </c>
      <c r="AX142" s="14" t="s">
        <v>71</v>
      </c>
      <c r="AY142" s="193" t="s">
        <v>144</v>
      </c>
    </row>
    <row r="143" s="14" customFormat="1">
      <c r="A143" s="14"/>
      <c r="B143" s="192"/>
      <c r="C143" s="14"/>
      <c r="D143" s="185" t="s">
        <v>157</v>
      </c>
      <c r="E143" s="193" t="s">
        <v>3</v>
      </c>
      <c r="F143" s="194" t="s">
        <v>956</v>
      </c>
      <c r="G143" s="14"/>
      <c r="H143" s="195">
        <v>5.75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157</v>
      </c>
      <c r="AU143" s="193" t="s">
        <v>153</v>
      </c>
      <c r="AV143" s="14" t="s">
        <v>153</v>
      </c>
      <c r="AW143" s="14" t="s">
        <v>33</v>
      </c>
      <c r="AX143" s="14" t="s">
        <v>71</v>
      </c>
      <c r="AY143" s="193" t="s">
        <v>144</v>
      </c>
    </row>
    <row r="144" s="15" customFormat="1">
      <c r="A144" s="15"/>
      <c r="B144" s="201"/>
      <c r="C144" s="15"/>
      <c r="D144" s="185" t="s">
        <v>157</v>
      </c>
      <c r="E144" s="202" t="s">
        <v>3</v>
      </c>
      <c r="F144" s="203" t="s">
        <v>181</v>
      </c>
      <c r="G144" s="15"/>
      <c r="H144" s="204">
        <v>24.25</v>
      </c>
      <c r="I144" s="205"/>
      <c r="J144" s="15"/>
      <c r="K144" s="15"/>
      <c r="L144" s="201"/>
      <c r="M144" s="206"/>
      <c r="N144" s="207"/>
      <c r="O144" s="207"/>
      <c r="P144" s="207"/>
      <c r="Q144" s="207"/>
      <c r="R144" s="207"/>
      <c r="S144" s="207"/>
      <c r="T144" s="2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2" t="s">
        <v>157</v>
      </c>
      <c r="AU144" s="202" t="s">
        <v>153</v>
      </c>
      <c r="AV144" s="15" t="s">
        <v>152</v>
      </c>
      <c r="AW144" s="15" t="s">
        <v>33</v>
      </c>
      <c r="AX144" s="15" t="s">
        <v>79</v>
      </c>
      <c r="AY144" s="202" t="s">
        <v>144</v>
      </c>
    </row>
    <row r="145" s="2" customFormat="1" ht="33" customHeight="1">
      <c r="A145" s="39"/>
      <c r="B145" s="165"/>
      <c r="C145" s="166" t="s">
        <v>271</v>
      </c>
      <c r="D145" s="166" t="s">
        <v>147</v>
      </c>
      <c r="E145" s="167" t="s">
        <v>1020</v>
      </c>
      <c r="F145" s="168" t="s">
        <v>1021</v>
      </c>
      <c r="G145" s="169" t="s">
        <v>163</v>
      </c>
      <c r="H145" s="170">
        <v>24.25</v>
      </c>
      <c r="I145" s="171"/>
      <c r="J145" s="172">
        <f>ROUND(I145*H145,2)</f>
        <v>0</v>
      </c>
      <c r="K145" s="168" t="s">
        <v>151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0.23973</v>
      </c>
      <c r="R145" s="175">
        <f>Q145*H145</f>
        <v>5.8134525000000004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152</v>
      </c>
      <c r="AT145" s="177" t="s">
        <v>147</v>
      </c>
      <c r="AU145" s="177" t="s">
        <v>153</v>
      </c>
      <c r="AY145" s="20" t="s">
        <v>144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153</v>
      </c>
      <c r="BK145" s="178">
        <f>ROUND(I145*H145,2)</f>
        <v>0</v>
      </c>
      <c r="BL145" s="20" t="s">
        <v>152</v>
      </c>
      <c r="BM145" s="177" t="s">
        <v>1022</v>
      </c>
    </row>
    <row r="146" s="2" customFormat="1">
      <c r="A146" s="39"/>
      <c r="B146" s="40"/>
      <c r="C146" s="39"/>
      <c r="D146" s="179" t="s">
        <v>155</v>
      </c>
      <c r="E146" s="39"/>
      <c r="F146" s="180" t="s">
        <v>1023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155</v>
      </c>
      <c r="AU146" s="20" t="s">
        <v>153</v>
      </c>
    </row>
    <row r="147" s="14" customFormat="1">
      <c r="A147" s="14"/>
      <c r="B147" s="192"/>
      <c r="C147" s="14"/>
      <c r="D147" s="185" t="s">
        <v>157</v>
      </c>
      <c r="E147" s="193" t="s">
        <v>3</v>
      </c>
      <c r="F147" s="194" t="s">
        <v>955</v>
      </c>
      <c r="G147" s="14"/>
      <c r="H147" s="195">
        <v>18.5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157</v>
      </c>
      <c r="AU147" s="193" t="s">
        <v>153</v>
      </c>
      <c r="AV147" s="14" t="s">
        <v>153</v>
      </c>
      <c r="AW147" s="14" t="s">
        <v>33</v>
      </c>
      <c r="AX147" s="14" t="s">
        <v>71</v>
      </c>
      <c r="AY147" s="193" t="s">
        <v>144</v>
      </c>
    </row>
    <row r="148" s="14" customFormat="1">
      <c r="A148" s="14"/>
      <c r="B148" s="192"/>
      <c r="C148" s="14"/>
      <c r="D148" s="185" t="s">
        <v>157</v>
      </c>
      <c r="E148" s="193" t="s">
        <v>3</v>
      </c>
      <c r="F148" s="194" t="s">
        <v>956</v>
      </c>
      <c r="G148" s="14"/>
      <c r="H148" s="195">
        <v>5.75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157</v>
      </c>
      <c r="AU148" s="193" t="s">
        <v>153</v>
      </c>
      <c r="AV148" s="14" t="s">
        <v>153</v>
      </c>
      <c r="AW148" s="14" t="s">
        <v>33</v>
      </c>
      <c r="AX148" s="14" t="s">
        <v>71</v>
      </c>
      <c r="AY148" s="193" t="s">
        <v>144</v>
      </c>
    </row>
    <row r="149" s="15" customFormat="1">
      <c r="A149" s="15"/>
      <c r="B149" s="201"/>
      <c r="C149" s="15"/>
      <c r="D149" s="185" t="s">
        <v>157</v>
      </c>
      <c r="E149" s="202" t="s">
        <v>3</v>
      </c>
      <c r="F149" s="203" t="s">
        <v>181</v>
      </c>
      <c r="G149" s="15"/>
      <c r="H149" s="204">
        <v>24.25</v>
      </c>
      <c r="I149" s="205"/>
      <c r="J149" s="15"/>
      <c r="K149" s="15"/>
      <c r="L149" s="201"/>
      <c r="M149" s="206"/>
      <c r="N149" s="207"/>
      <c r="O149" s="207"/>
      <c r="P149" s="207"/>
      <c r="Q149" s="207"/>
      <c r="R149" s="207"/>
      <c r="S149" s="207"/>
      <c r="T149" s="2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2" t="s">
        <v>157</v>
      </c>
      <c r="AU149" s="202" t="s">
        <v>153</v>
      </c>
      <c r="AV149" s="15" t="s">
        <v>152</v>
      </c>
      <c r="AW149" s="15" t="s">
        <v>33</v>
      </c>
      <c r="AX149" s="15" t="s">
        <v>79</v>
      </c>
      <c r="AY149" s="202" t="s">
        <v>144</v>
      </c>
    </row>
    <row r="150" s="12" customFormat="1" ht="22.8" customHeight="1">
      <c r="A150" s="12"/>
      <c r="B150" s="152"/>
      <c r="C150" s="12"/>
      <c r="D150" s="153" t="s">
        <v>70</v>
      </c>
      <c r="E150" s="163" t="s">
        <v>159</v>
      </c>
      <c r="F150" s="163" t="s">
        <v>160</v>
      </c>
      <c r="G150" s="12"/>
      <c r="H150" s="12"/>
      <c r="I150" s="155"/>
      <c r="J150" s="164">
        <f>BK150</f>
        <v>0</v>
      </c>
      <c r="K150" s="12"/>
      <c r="L150" s="152"/>
      <c r="M150" s="157"/>
      <c r="N150" s="158"/>
      <c r="O150" s="158"/>
      <c r="P150" s="159">
        <f>SUM(P151:P169)</f>
        <v>0</v>
      </c>
      <c r="Q150" s="158"/>
      <c r="R150" s="159">
        <f>SUM(R151:R169)</f>
        <v>1.9458560000000003</v>
      </c>
      <c r="S150" s="158"/>
      <c r="T150" s="160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79</v>
      </c>
      <c r="AT150" s="161" t="s">
        <v>70</v>
      </c>
      <c r="AU150" s="161" t="s">
        <v>79</v>
      </c>
      <c r="AY150" s="153" t="s">
        <v>144</v>
      </c>
      <c r="BK150" s="162">
        <f>SUM(BK151:BK169)</f>
        <v>0</v>
      </c>
    </row>
    <row r="151" s="2" customFormat="1" ht="37.8" customHeight="1">
      <c r="A151" s="39"/>
      <c r="B151" s="165"/>
      <c r="C151" s="166" t="s">
        <v>278</v>
      </c>
      <c r="D151" s="166" t="s">
        <v>147</v>
      </c>
      <c r="E151" s="167" t="s">
        <v>1024</v>
      </c>
      <c r="F151" s="168" t="s">
        <v>1025</v>
      </c>
      <c r="G151" s="169" t="s">
        <v>199</v>
      </c>
      <c r="H151" s="170">
        <v>50.600000000000001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152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152</v>
      </c>
      <c r="BM151" s="177" t="s">
        <v>1026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1027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13" customFormat="1">
      <c r="A153" s="13"/>
      <c r="B153" s="184"/>
      <c r="C153" s="13"/>
      <c r="D153" s="185" t="s">
        <v>157</v>
      </c>
      <c r="E153" s="186" t="s">
        <v>3</v>
      </c>
      <c r="F153" s="187" t="s">
        <v>1028</v>
      </c>
      <c r="G153" s="13"/>
      <c r="H153" s="186" t="s">
        <v>3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157</v>
      </c>
      <c r="AU153" s="186" t="s">
        <v>153</v>
      </c>
      <c r="AV153" s="13" t="s">
        <v>79</v>
      </c>
      <c r="AW153" s="13" t="s">
        <v>33</v>
      </c>
      <c r="AX153" s="13" t="s">
        <v>71</v>
      </c>
      <c r="AY153" s="186" t="s">
        <v>144</v>
      </c>
    </row>
    <row r="154" s="14" customFormat="1">
      <c r="A154" s="14"/>
      <c r="B154" s="192"/>
      <c r="C154" s="14"/>
      <c r="D154" s="185" t="s">
        <v>157</v>
      </c>
      <c r="E154" s="193" t="s">
        <v>3</v>
      </c>
      <c r="F154" s="194" t="s">
        <v>1029</v>
      </c>
      <c r="G154" s="14"/>
      <c r="H154" s="195">
        <v>50.600000000000001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157</v>
      </c>
      <c r="AU154" s="193" t="s">
        <v>153</v>
      </c>
      <c r="AV154" s="14" t="s">
        <v>153</v>
      </c>
      <c r="AW154" s="14" t="s">
        <v>33</v>
      </c>
      <c r="AX154" s="14" t="s">
        <v>79</v>
      </c>
      <c r="AY154" s="193" t="s">
        <v>144</v>
      </c>
    </row>
    <row r="155" s="2" customFormat="1" ht="24.15" customHeight="1">
      <c r="A155" s="39"/>
      <c r="B155" s="165"/>
      <c r="C155" s="166" t="s">
        <v>284</v>
      </c>
      <c r="D155" s="166" t="s">
        <v>147</v>
      </c>
      <c r="E155" s="167" t="s">
        <v>250</v>
      </c>
      <c r="F155" s="168" t="s">
        <v>251</v>
      </c>
      <c r="G155" s="169" t="s">
        <v>163</v>
      </c>
      <c r="H155" s="170">
        <v>127.59999999999999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0.00025999999999999998</v>
      </c>
      <c r="R155" s="175">
        <f>Q155*H155</f>
        <v>0.033175999999999997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152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152</v>
      </c>
      <c r="BM155" s="177" t="s">
        <v>1030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253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24.15" customHeight="1">
      <c r="A157" s="39"/>
      <c r="B157" s="165"/>
      <c r="C157" s="166" t="s">
        <v>289</v>
      </c>
      <c r="D157" s="166" t="s">
        <v>147</v>
      </c>
      <c r="E157" s="167" t="s">
        <v>458</v>
      </c>
      <c r="F157" s="168" t="s">
        <v>459</v>
      </c>
      <c r="G157" s="169" t="s">
        <v>163</v>
      </c>
      <c r="H157" s="170">
        <v>91.079999999999998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0.021000000000000001</v>
      </c>
      <c r="R157" s="175">
        <f>Q157*H157</f>
        <v>1.9126800000000002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152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152</v>
      </c>
      <c r="BM157" s="177" t="s">
        <v>1031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461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13" customFormat="1">
      <c r="A159" s="13"/>
      <c r="B159" s="184"/>
      <c r="C159" s="13"/>
      <c r="D159" s="185" t="s">
        <v>157</v>
      </c>
      <c r="E159" s="186" t="s">
        <v>3</v>
      </c>
      <c r="F159" s="187" t="s">
        <v>1032</v>
      </c>
      <c r="G159" s="13"/>
      <c r="H159" s="186" t="s">
        <v>3</v>
      </c>
      <c r="I159" s="188"/>
      <c r="J159" s="13"/>
      <c r="K159" s="13"/>
      <c r="L159" s="184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157</v>
      </c>
      <c r="AU159" s="186" t="s">
        <v>153</v>
      </c>
      <c r="AV159" s="13" t="s">
        <v>79</v>
      </c>
      <c r="AW159" s="13" t="s">
        <v>33</v>
      </c>
      <c r="AX159" s="13" t="s">
        <v>71</v>
      </c>
      <c r="AY159" s="186" t="s">
        <v>144</v>
      </c>
    </row>
    <row r="160" s="14" customFormat="1">
      <c r="A160" s="14"/>
      <c r="B160" s="192"/>
      <c r="C160" s="14"/>
      <c r="D160" s="185" t="s">
        <v>157</v>
      </c>
      <c r="E160" s="193" t="s">
        <v>3</v>
      </c>
      <c r="F160" s="194" t="s">
        <v>1033</v>
      </c>
      <c r="G160" s="14"/>
      <c r="H160" s="195">
        <v>91.079999999999998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157</v>
      </c>
      <c r="AU160" s="193" t="s">
        <v>153</v>
      </c>
      <c r="AV160" s="14" t="s">
        <v>153</v>
      </c>
      <c r="AW160" s="14" t="s">
        <v>33</v>
      </c>
      <c r="AX160" s="14" t="s">
        <v>79</v>
      </c>
      <c r="AY160" s="193" t="s">
        <v>144</v>
      </c>
    </row>
    <row r="161" s="2" customFormat="1" ht="24.15" customHeight="1">
      <c r="A161" s="39"/>
      <c r="B161" s="165"/>
      <c r="C161" s="166" t="s">
        <v>305</v>
      </c>
      <c r="D161" s="166" t="s">
        <v>147</v>
      </c>
      <c r="E161" s="167" t="s">
        <v>500</v>
      </c>
      <c r="F161" s="168" t="s">
        <v>501</v>
      </c>
      <c r="G161" s="169" t="s">
        <v>163</v>
      </c>
      <c r="H161" s="170">
        <v>91.079999999999998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152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152</v>
      </c>
      <c r="BM161" s="177" t="s">
        <v>1034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503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14" customFormat="1">
      <c r="A163" s="14"/>
      <c r="B163" s="192"/>
      <c r="C163" s="14"/>
      <c r="D163" s="185" t="s">
        <v>157</v>
      </c>
      <c r="E163" s="193" t="s">
        <v>3</v>
      </c>
      <c r="F163" s="194" t="s">
        <v>1033</v>
      </c>
      <c r="G163" s="14"/>
      <c r="H163" s="195">
        <v>91.079999999999998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157</v>
      </c>
      <c r="AU163" s="193" t="s">
        <v>153</v>
      </c>
      <c r="AV163" s="14" t="s">
        <v>153</v>
      </c>
      <c r="AW163" s="14" t="s">
        <v>33</v>
      </c>
      <c r="AX163" s="14" t="s">
        <v>79</v>
      </c>
      <c r="AY163" s="193" t="s">
        <v>144</v>
      </c>
    </row>
    <row r="164" s="2" customFormat="1" ht="37.8" customHeight="1">
      <c r="A164" s="39"/>
      <c r="B164" s="165"/>
      <c r="C164" s="166" t="s">
        <v>310</v>
      </c>
      <c r="D164" s="166" t="s">
        <v>147</v>
      </c>
      <c r="E164" s="167" t="s">
        <v>1035</v>
      </c>
      <c r="F164" s="168" t="s">
        <v>1036</v>
      </c>
      <c r="G164" s="169" t="s">
        <v>163</v>
      </c>
      <c r="H164" s="170">
        <v>91.079999999999998</v>
      </c>
      <c r="I164" s="171"/>
      <c r="J164" s="172">
        <f>ROUND(I164*H164,2)</f>
        <v>0</v>
      </c>
      <c r="K164" s="168" t="s">
        <v>151</v>
      </c>
      <c r="L164" s="40"/>
      <c r="M164" s="173" t="s">
        <v>3</v>
      </c>
      <c r="N164" s="174" t="s">
        <v>43</v>
      </c>
      <c r="O164" s="73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152</v>
      </c>
      <c r="AT164" s="177" t="s">
        <v>147</v>
      </c>
      <c r="AU164" s="177" t="s">
        <v>153</v>
      </c>
      <c r="AY164" s="20" t="s">
        <v>144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153</v>
      </c>
      <c r="BK164" s="178">
        <f>ROUND(I164*H164,2)</f>
        <v>0</v>
      </c>
      <c r="BL164" s="20" t="s">
        <v>152</v>
      </c>
      <c r="BM164" s="177" t="s">
        <v>1037</v>
      </c>
    </row>
    <row r="165" s="2" customFormat="1">
      <c r="A165" s="39"/>
      <c r="B165" s="40"/>
      <c r="C165" s="39"/>
      <c r="D165" s="179" t="s">
        <v>155</v>
      </c>
      <c r="E165" s="39"/>
      <c r="F165" s="180" t="s">
        <v>1038</v>
      </c>
      <c r="G165" s="39"/>
      <c r="H165" s="39"/>
      <c r="I165" s="181"/>
      <c r="J165" s="39"/>
      <c r="K165" s="39"/>
      <c r="L165" s="40"/>
      <c r="M165" s="182"/>
      <c r="N165" s="183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155</v>
      </c>
      <c r="AU165" s="20" t="s">
        <v>153</v>
      </c>
    </row>
    <row r="166" s="14" customFormat="1">
      <c r="A166" s="14"/>
      <c r="B166" s="192"/>
      <c r="C166" s="14"/>
      <c r="D166" s="185" t="s">
        <v>157</v>
      </c>
      <c r="E166" s="193" t="s">
        <v>3</v>
      </c>
      <c r="F166" s="194" t="s">
        <v>1033</v>
      </c>
      <c r="G166" s="14"/>
      <c r="H166" s="195">
        <v>91.079999999999998</v>
      </c>
      <c r="I166" s="196"/>
      <c r="J166" s="14"/>
      <c r="K166" s="14"/>
      <c r="L166" s="192"/>
      <c r="M166" s="197"/>
      <c r="N166" s="198"/>
      <c r="O166" s="198"/>
      <c r="P166" s="198"/>
      <c r="Q166" s="198"/>
      <c r="R166" s="198"/>
      <c r="S166" s="198"/>
      <c r="T166" s="19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3" t="s">
        <v>157</v>
      </c>
      <c r="AU166" s="193" t="s">
        <v>153</v>
      </c>
      <c r="AV166" s="14" t="s">
        <v>153</v>
      </c>
      <c r="AW166" s="14" t="s">
        <v>33</v>
      </c>
      <c r="AX166" s="14" t="s">
        <v>79</v>
      </c>
      <c r="AY166" s="193" t="s">
        <v>144</v>
      </c>
    </row>
    <row r="167" s="2" customFormat="1" ht="24.15" customHeight="1">
      <c r="A167" s="39"/>
      <c r="B167" s="165"/>
      <c r="C167" s="166" t="s">
        <v>8</v>
      </c>
      <c r="D167" s="166" t="s">
        <v>147</v>
      </c>
      <c r="E167" s="167" t="s">
        <v>1039</v>
      </c>
      <c r="F167" s="168" t="s">
        <v>1040</v>
      </c>
      <c r="G167" s="169" t="s">
        <v>163</v>
      </c>
      <c r="H167" s="170">
        <v>91.079999999999998</v>
      </c>
      <c r="I167" s="171"/>
      <c r="J167" s="172">
        <f>ROUND(I167*H167,2)</f>
        <v>0</v>
      </c>
      <c r="K167" s="168" t="s">
        <v>151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152</v>
      </c>
      <c r="AT167" s="177" t="s">
        <v>147</v>
      </c>
      <c r="AU167" s="177" t="s">
        <v>153</v>
      </c>
      <c r="AY167" s="20" t="s">
        <v>144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153</v>
      </c>
      <c r="BK167" s="178">
        <f>ROUND(I167*H167,2)</f>
        <v>0</v>
      </c>
      <c r="BL167" s="20" t="s">
        <v>152</v>
      </c>
      <c r="BM167" s="177" t="s">
        <v>1041</v>
      </c>
    </row>
    <row r="168" s="2" customFormat="1">
      <c r="A168" s="39"/>
      <c r="B168" s="40"/>
      <c r="C168" s="39"/>
      <c r="D168" s="179" t="s">
        <v>155</v>
      </c>
      <c r="E168" s="39"/>
      <c r="F168" s="180" t="s">
        <v>1042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155</v>
      </c>
      <c r="AU168" s="20" t="s">
        <v>153</v>
      </c>
    </row>
    <row r="169" s="14" customFormat="1">
      <c r="A169" s="14"/>
      <c r="B169" s="192"/>
      <c r="C169" s="14"/>
      <c r="D169" s="185" t="s">
        <v>157</v>
      </c>
      <c r="E169" s="193" t="s">
        <v>3</v>
      </c>
      <c r="F169" s="194" t="s">
        <v>1033</v>
      </c>
      <c r="G169" s="14"/>
      <c r="H169" s="195">
        <v>91.079999999999998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157</v>
      </c>
      <c r="AU169" s="193" t="s">
        <v>153</v>
      </c>
      <c r="AV169" s="14" t="s">
        <v>153</v>
      </c>
      <c r="AW169" s="14" t="s">
        <v>33</v>
      </c>
      <c r="AX169" s="14" t="s">
        <v>79</v>
      </c>
      <c r="AY169" s="193" t="s">
        <v>144</v>
      </c>
    </row>
    <row r="170" s="12" customFormat="1" ht="22.8" customHeight="1">
      <c r="A170" s="12"/>
      <c r="B170" s="152"/>
      <c r="C170" s="12"/>
      <c r="D170" s="153" t="s">
        <v>70</v>
      </c>
      <c r="E170" s="163" t="s">
        <v>219</v>
      </c>
      <c r="F170" s="163" t="s">
        <v>1043</v>
      </c>
      <c r="G170" s="12"/>
      <c r="H170" s="12"/>
      <c r="I170" s="155"/>
      <c r="J170" s="164">
        <f>BK170</f>
        <v>0</v>
      </c>
      <c r="K170" s="12"/>
      <c r="L170" s="152"/>
      <c r="M170" s="157"/>
      <c r="N170" s="158"/>
      <c r="O170" s="158"/>
      <c r="P170" s="159">
        <f>SUM(P171:P200)</f>
        <v>0</v>
      </c>
      <c r="Q170" s="158"/>
      <c r="R170" s="159">
        <f>SUM(R171:R200)</f>
        <v>29.477640000000001</v>
      </c>
      <c r="S170" s="158"/>
      <c r="T170" s="160">
        <f>SUM(T171:T200)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3" t="s">
        <v>79</v>
      </c>
      <c r="AT170" s="161" t="s">
        <v>70</v>
      </c>
      <c r="AU170" s="161" t="s">
        <v>79</v>
      </c>
      <c r="AY170" s="153" t="s">
        <v>144</v>
      </c>
      <c r="BK170" s="162">
        <f>SUM(BK171:BK200)</f>
        <v>0</v>
      </c>
    </row>
    <row r="171" s="2" customFormat="1" ht="16.5" customHeight="1">
      <c r="A171" s="39"/>
      <c r="B171" s="165"/>
      <c r="C171" s="166" t="s">
        <v>319</v>
      </c>
      <c r="D171" s="166" t="s">
        <v>147</v>
      </c>
      <c r="E171" s="167" t="s">
        <v>1044</v>
      </c>
      <c r="F171" s="168" t="s">
        <v>1045</v>
      </c>
      <c r="G171" s="169" t="s">
        <v>959</v>
      </c>
      <c r="H171" s="170">
        <v>4.7999999999999998</v>
      </c>
      <c r="I171" s="171"/>
      <c r="J171" s="172">
        <f>ROUND(I171*H171,2)</f>
        <v>0</v>
      </c>
      <c r="K171" s="168" t="s">
        <v>151</v>
      </c>
      <c r="L171" s="40"/>
      <c r="M171" s="173" t="s">
        <v>3</v>
      </c>
      <c r="N171" s="174" t="s">
        <v>43</v>
      </c>
      <c r="O171" s="73"/>
      <c r="P171" s="175">
        <f>O171*H171</f>
        <v>0</v>
      </c>
      <c r="Q171" s="175">
        <v>2.3010199999999998</v>
      </c>
      <c r="R171" s="175">
        <f>Q171*H171</f>
        <v>11.044896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152</v>
      </c>
      <c r="AT171" s="177" t="s">
        <v>147</v>
      </c>
      <c r="AU171" s="177" t="s">
        <v>153</v>
      </c>
      <c r="AY171" s="20" t="s">
        <v>144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153</v>
      </c>
      <c r="BK171" s="178">
        <f>ROUND(I171*H171,2)</f>
        <v>0</v>
      </c>
      <c r="BL171" s="20" t="s">
        <v>152</v>
      </c>
      <c r="BM171" s="177" t="s">
        <v>1046</v>
      </c>
    </row>
    <row r="172" s="2" customFormat="1">
      <c r="A172" s="39"/>
      <c r="B172" s="40"/>
      <c r="C172" s="39"/>
      <c r="D172" s="179" t="s">
        <v>155</v>
      </c>
      <c r="E172" s="39"/>
      <c r="F172" s="180" t="s">
        <v>1047</v>
      </c>
      <c r="G172" s="39"/>
      <c r="H172" s="39"/>
      <c r="I172" s="181"/>
      <c r="J172" s="39"/>
      <c r="K172" s="39"/>
      <c r="L172" s="40"/>
      <c r="M172" s="182"/>
      <c r="N172" s="18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155</v>
      </c>
      <c r="AU172" s="20" t="s">
        <v>153</v>
      </c>
    </row>
    <row r="173" s="14" customFormat="1">
      <c r="A173" s="14"/>
      <c r="B173" s="192"/>
      <c r="C173" s="14"/>
      <c r="D173" s="185" t="s">
        <v>157</v>
      </c>
      <c r="E173" s="193" t="s">
        <v>3</v>
      </c>
      <c r="F173" s="194" t="s">
        <v>1048</v>
      </c>
      <c r="G173" s="14"/>
      <c r="H173" s="195">
        <v>4.7999999999999998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157</v>
      </c>
      <c r="AU173" s="193" t="s">
        <v>153</v>
      </c>
      <c r="AV173" s="14" t="s">
        <v>153</v>
      </c>
      <c r="AW173" s="14" t="s">
        <v>33</v>
      </c>
      <c r="AX173" s="14" t="s">
        <v>79</v>
      </c>
      <c r="AY173" s="193" t="s">
        <v>144</v>
      </c>
    </row>
    <row r="174" s="2" customFormat="1" ht="62.7" customHeight="1">
      <c r="A174" s="39"/>
      <c r="B174" s="165"/>
      <c r="C174" s="166" t="s">
        <v>324</v>
      </c>
      <c r="D174" s="166" t="s">
        <v>147</v>
      </c>
      <c r="E174" s="167" t="s">
        <v>1049</v>
      </c>
      <c r="F174" s="168" t="s">
        <v>1050</v>
      </c>
      <c r="G174" s="169" t="s">
        <v>199</v>
      </c>
      <c r="H174" s="170">
        <v>63</v>
      </c>
      <c r="I174" s="171"/>
      <c r="J174" s="172">
        <f>ROUND(I174*H174,2)</f>
        <v>0</v>
      </c>
      <c r="K174" s="168" t="s">
        <v>151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0.28714000000000001</v>
      </c>
      <c r="R174" s="175">
        <f>Q174*H174</f>
        <v>18.08982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152</v>
      </c>
      <c r="AT174" s="177" t="s">
        <v>147</v>
      </c>
      <c r="AU174" s="177" t="s">
        <v>153</v>
      </c>
      <c r="AY174" s="20" t="s">
        <v>144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153</v>
      </c>
      <c r="BK174" s="178">
        <f>ROUND(I174*H174,2)</f>
        <v>0</v>
      </c>
      <c r="BL174" s="20" t="s">
        <v>152</v>
      </c>
      <c r="BM174" s="177" t="s">
        <v>1051</v>
      </c>
    </row>
    <row r="175" s="2" customFormat="1">
      <c r="A175" s="39"/>
      <c r="B175" s="40"/>
      <c r="C175" s="39"/>
      <c r="D175" s="179" t="s">
        <v>155</v>
      </c>
      <c r="E175" s="39"/>
      <c r="F175" s="180" t="s">
        <v>1052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155</v>
      </c>
      <c r="AU175" s="20" t="s">
        <v>153</v>
      </c>
    </row>
    <row r="176" s="13" customFormat="1">
      <c r="A176" s="13"/>
      <c r="B176" s="184"/>
      <c r="C176" s="13"/>
      <c r="D176" s="185" t="s">
        <v>157</v>
      </c>
      <c r="E176" s="186" t="s">
        <v>3</v>
      </c>
      <c r="F176" s="187" t="s">
        <v>1053</v>
      </c>
      <c r="G176" s="13"/>
      <c r="H176" s="186" t="s">
        <v>3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157</v>
      </c>
      <c r="AU176" s="186" t="s">
        <v>153</v>
      </c>
      <c r="AV176" s="13" t="s">
        <v>79</v>
      </c>
      <c r="AW176" s="13" t="s">
        <v>33</v>
      </c>
      <c r="AX176" s="13" t="s">
        <v>71</v>
      </c>
      <c r="AY176" s="186" t="s">
        <v>144</v>
      </c>
    </row>
    <row r="177" s="14" customFormat="1">
      <c r="A177" s="14"/>
      <c r="B177" s="192"/>
      <c r="C177" s="14"/>
      <c r="D177" s="185" t="s">
        <v>157</v>
      </c>
      <c r="E177" s="193" t="s">
        <v>3</v>
      </c>
      <c r="F177" s="194" t="s">
        <v>462</v>
      </c>
      <c r="G177" s="14"/>
      <c r="H177" s="195">
        <v>48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157</v>
      </c>
      <c r="AU177" s="193" t="s">
        <v>153</v>
      </c>
      <c r="AV177" s="14" t="s">
        <v>153</v>
      </c>
      <c r="AW177" s="14" t="s">
        <v>33</v>
      </c>
      <c r="AX177" s="14" t="s">
        <v>71</v>
      </c>
      <c r="AY177" s="193" t="s">
        <v>144</v>
      </c>
    </row>
    <row r="178" s="13" customFormat="1">
      <c r="A178" s="13"/>
      <c r="B178" s="184"/>
      <c r="C178" s="13"/>
      <c r="D178" s="185" t="s">
        <v>157</v>
      </c>
      <c r="E178" s="186" t="s">
        <v>3</v>
      </c>
      <c r="F178" s="187" t="s">
        <v>1054</v>
      </c>
      <c r="G178" s="13"/>
      <c r="H178" s="186" t="s">
        <v>3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157</v>
      </c>
      <c r="AU178" s="186" t="s">
        <v>153</v>
      </c>
      <c r="AV178" s="13" t="s">
        <v>79</v>
      </c>
      <c r="AW178" s="13" t="s">
        <v>33</v>
      </c>
      <c r="AX178" s="13" t="s">
        <v>71</v>
      </c>
      <c r="AY178" s="186" t="s">
        <v>144</v>
      </c>
    </row>
    <row r="179" s="14" customFormat="1">
      <c r="A179" s="14"/>
      <c r="B179" s="192"/>
      <c r="C179" s="14"/>
      <c r="D179" s="185" t="s">
        <v>157</v>
      </c>
      <c r="E179" s="193" t="s">
        <v>3</v>
      </c>
      <c r="F179" s="194" t="s">
        <v>271</v>
      </c>
      <c r="G179" s="14"/>
      <c r="H179" s="195">
        <v>15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157</v>
      </c>
      <c r="AU179" s="193" t="s">
        <v>153</v>
      </c>
      <c r="AV179" s="14" t="s">
        <v>153</v>
      </c>
      <c r="AW179" s="14" t="s">
        <v>33</v>
      </c>
      <c r="AX179" s="14" t="s">
        <v>71</v>
      </c>
      <c r="AY179" s="193" t="s">
        <v>144</v>
      </c>
    </row>
    <row r="180" s="15" customFormat="1">
      <c r="A180" s="15"/>
      <c r="B180" s="201"/>
      <c r="C180" s="15"/>
      <c r="D180" s="185" t="s">
        <v>157</v>
      </c>
      <c r="E180" s="202" t="s">
        <v>3</v>
      </c>
      <c r="F180" s="203" t="s">
        <v>181</v>
      </c>
      <c r="G180" s="15"/>
      <c r="H180" s="204">
        <v>63</v>
      </c>
      <c r="I180" s="205"/>
      <c r="J180" s="15"/>
      <c r="K180" s="15"/>
      <c r="L180" s="201"/>
      <c r="M180" s="206"/>
      <c r="N180" s="207"/>
      <c r="O180" s="207"/>
      <c r="P180" s="207"/>
      <c r="Q180" s="207"/>
      <c r="R180" s="207"/>
      <c r="S180" s="207"/>
      <c r="T180" s="20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2" t="s">
        <v>157</v>
      </c>
      <c r="AU180" s="202" t="s">
        <v>153</v>
      </c>
      <c r="AV180" s="15" t="s">
        <v>152</v>
      </c>
      <c r="AW180" s="15" t="s">
        <v>33</v>
      </c>
      <c r="AX180" s="15" t="s">
        <v>79</v>
      </c>
      <c r="AY180" s="202" t="s">
        <v>144</v>
      </c>
    </row>
    <row r="181" s="2" customFormat="1" ht="37.8" customHeight="1">
      <c r="A181" s="39"/>
      <c r="B181" s="165"/>
      <c r="C181" s="166" t="s">
        <v>329</v>
      </c>
      <c r="D181" s="166" t="s">
        <v>147</v>
      </c>
      <c r="E181" s="167" t="s">
        <v>1055</v>
      </c>
      <c r="F181" s="168" t="s">
        <v>1056</v>
      </c>
      <c r="G181" s="169" t="s">
        <v>150</v>
      </c>
      <c r="H181" s="170">
        <v>4</v>
      </c>
      <c r="I181" s="171"/>
      <c r="J181" s="172">
        <f>ROUND(I181*H181,2)</f>
        <v>0</v>
      </c>
      <c r="K181" s="168" t="s">
        <v>151</v>
      </c>
      <c r="L181" s="40"/>
      <c r="M181" s="173" t="s">
        <v>3</v>
      </c>
      <c r="N181" s="174" t="s">
        <v>43</v>
      </c>
      <c r="O181" s="73"/>
      <c r="P181" s="175">
        <f>O181*H181</f>
        <v>0</v>
      </c>
      <c r="Q181" s="175">
        <v>0.058029999999999998</v>
      </c>
      <c r="R181" s="175">
        <f>Q181*H181</f>
        <v>0.23211999999999999</v>
      </c>
      <c r="S181" s="175">
        <v>0</v>
      </c>
      <c r="T181" s="17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7" t="s">
        <v>152</v>
      </c>
      <c r="AT181" s="177" t="s">
        <v>147</v>
      </c>
      <c r="AU181" s="177" t="s">
        <v>153</v>
      </c>
      <c r="AY181" s="20" t="s">
        <v>144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20" t="s">
        <v>153</v>
      </c>
      <c r="BK181" s="178">
        <f>ROUND(I181*H181,2)</f>
        <v>0</v>
      </c>
      <c r="BL181" s="20" t="s">
        <v>152</v>
      </c>
      <c r="BM181" s="177" t="s">
        <v>1057</v>
      </c>
    </row>
    <row r="182" s="2" customFormat="1">
      <c r="A182" s="39"/>
      <c r="B182" s="40"/>
      <c r="C182" s="39"/>
      <c r="D182" s="179" t="s">
        <v>155</v>
      </c>
      <c r="E182" s="39"/>
      <c r="F182" s="180" t="s">
        <v>1058</v>
      </c>
      <c r="G182" s="39"/>
      <c r="H182" s="39"/>
      <c r="I182" s="181"/>
      <c r="J182" s="39"/>
      <c r="K182" s="39"/>
      <c r="L182" s="40"/>
      <c r="M182" s="182"/>
      <c r="N182" s="183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155</v>
      </c>
      <c r="AU182" s="20" t="s">
        <v>153</v>
      </c>
    </row>
    <row r="183" s="2" customFormat="1" ht="37.8" customHeight="1">
      <c r="A183" s="39"/>
      <c r="B183" s="165"/>
      <c r="C183" s="166" t="s">
        <v>334</v>
      </c>
      <c r="D183" s="166" t="s">
        <v>147</v>
      </c>
      <c r="E183" s="167" t="s">
        <v>1059</v>
      </c>
      <c r="F183" s="168" t="s">
        <v>1060</v>
      </c>
      <c r="G183" s="169" t="s">
        <v>150</v>
      </c>
      <c r="H183" s="170">
        <v>4</v>
      </c>
      <c r="I183" s="171"/>
      <c r="J183" s="172">
        <f>ROUND(I183*H183,2)</f>
        <v>0</v>
      </c>
      <c r="K183" s="168" t="s">
        <v>151</v>
      </c>
      <c r="L183" s="40"/>
      <c r="M183" s="173" t="s">
        <v>3</v>
      </c>
      <c r="N183" s="174" t="s">
        <v>43</v>
      </c>
      <c r="O183" s="73"/>
      <c r="P183" s="175">
        <f>O183*H183</f>
        <v>0</v>
      </c>
      <c r="Q183" s="175">
        <v>0.01515</v>
      </c>
      <c r="R183" s="175">
        <f>Q183*H183</f>
        <v>0.060600000000000001</v>
      </c>
      <c r="S183" s="175">
        <v>0</v>
      </c>
      <c r="T183" s="17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7" t="s">
        <v>152</v>
      </c>
      <c r="AT183" s="177" t="s">
        <v>147</v>
      </c>
      <c r="AU183" s="177" t="s">
        <v>153</v>
      </c>
      <c r="AY183" s="20" t="s">
        <v>144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20" t="s">
        <v>153</v>
      </c>
      <c r="BK183" s="178">
        <f>ROUND(I183*H183,2)</f>
        <v>0</v>
      </c>
      <c r="BL183" s="20" t="s">
        <v>152</v>
      </c>
      <c r="BM183" s="177" t="s">
        <v>1061</v>
      </c>
    </row>
    <row r="184" s="2" customFormat="1">
      <c r="A184" s="39"/>
      <c r="B184" s="40"/>
      <c r="C184" s="39"/>
      <c r="D184" s="179" t="s">
        <v>155</v>
      </c>
      <c r="E184" s="39"/>
      <c r="F184" s="180" t="s">
        <v>1062</v>
      </c>
      <c r="G184" s="39"/>
      <c r="H184" s="39"/>
      <c r="I184" s="181"/>
      <c r="J184" s="39"/>
      <c r="K184" s="39"/>
      <c r="L184" s="40"/>
      <c r="M184" s="182"/>
      <c r="N184" s="18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155</v>
      </c>
      <c r="AU184" s="20" t="s">
        <v>153</v>
      </c>
    </row>
    <row r="185" s="2" customFormat="1" ht="37.8" customHeight="1">
      <c r="A185" s="39"/>
      <c r="B185" s="165"/>
      <c r="C185" s="166" t="s">
        <v>339</v>
      </c>
      <c r="D185" s="166" t="s">
        <v>147</v>
      </c>
      <c r="E185" s="167" t="s">
        <v>1063</v>
      </c>
      <c r="F185" s="168" t="s">
        <v>1064</v>
      </c>
      <c r="G185" s="169" t="s">
        <v>150</v>
      </c>
      <c r="H185" s="170">
        <v>4</v>
      </c>
      <c r="I185" s="171"/>
      <c r="J185" s="172">
        <f>ROUND(I185*H185,2)</f>
        <v>0</v>
      </c>
      <c r="K185" s="168" t="s">
        <v>151</v>
      </c>
      <c r="L185" s="40"/>
      <c r="M185" s="173" t="s">
        <v>3</v>
      </c>
      <c r="N185" s="174" t="s">
        <v>43</v>
      </c>
      <c r="O185" s="73"/>
      <c r="P185" s="175">
        <f>O185*H185</f>
        <v>0</v>
      </c>
      <c r="Q185" s="175">
        <v>0.0020300000000000001</v>
      </c>
      <c r="R185" s="175">
        <f>Q185*H185</f>
        <v>0.0081200000000000005</v>
      </c>
      <c r="S185" s="175">
        <v>0</v>
      </c>
      <c r="T185" s="17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7" t="s">
        <v>152</v>
      </c>
      <c r="AT185" s="177" t="s">
        <v>147</v>
      </c>
      <c r="AU185" s="177" t="s">
        <v>153</v>
      </c>
      <c r="AY185" s="20" t="s">
        <v>144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0" t="s">
        <v>153</v>
      </c>
      <c r="BK185" s="178">
        <f>ROUND(I185*H185,2)</f>
        <v>0</v>
      </c>
      <c r="BL185" s="20" t="s">
        <v>152</v>
      </c>
      <c r="BM185" s="177" t="s">
        <v>1065</v>
      </c>
    </row>
    <row r="186" s="2" customFormat="1">
      <c r="A186" s="39"/>
      <c r="B186" s="40"/>
      <c r="C186" s="39"/>
      <c r="D186" s="179" t="s">
        <v>155</v>
      </c>
      <c r="E186" s="39"/>
      <c r="F186" s="180" t="s">
        <v>1066</v>
      </c>
      <c r="G186" s="39"/>
      <c r="H186" s="39"/>
      <c r="I186" s="181"/>
      <c r="J186" s="39"/>
      <c r="K186" s="39"/>
      <c r="L186" s="40"/>
      <c r="M186" s="182"/>
      <c r="N186" s="183"/>
      <c r="O186" s="73"/>
      <c r="P186" s="73"/>
      <c r="Q186" s="73"/>
      <c r="R186" s="73"/>
      <c r="S186" s="73"/>
      <c r="T186" s="7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0" t="s">
        <v>155</v>
      </c>
      <c r="AU186" s="20" t="s">
        <v>153</v>
      </c>
    </row>
    <row r="187" s="2" customFormat="1" ht="49.05" customHeight="1">
      <c r="A187" s="39"/>
      <c r="B187" s="165"/>
      <c r="C187" s="166" t="s">
        <v>344</v>
      </c>
      <c r="D187" s="166" t="s">
        <v>147</v>
      </c>
      <c r="E187" s="167" t="s">
        <v>1067</v>
      </c>
      <c r="F187" s="168" t="s">
        <v>1068</v>
      </c>
      <c r="G187" s="169" t="s">
        <v>199</v>
      </c>
      <c r="H187" s="170">
        <v>63</v>
      </c>
      <c r="I187" s="171"/>
      <c r="J187" s="172">
        <f>ROUND(I187*H187,2)</f>
        <v>0</v>
      </c>
      <c r="K187" s="168" t="s">
        <v>151</v>
      </c>
      <c r="L187" s="40"/>
      <c r="M187" s="173" t="s">
        <v>3</v>
      </c>
      <c r="N187" s="174" t="s">
        <v>43</v>
      </c>
      <c r="O187" s="73"/>
      <c r="P187" s="175">
        <f>O187*H187</f>
        <v>0</v>
      </c>
      <c r="Q187" s="175">
        <v>2.0000000000000002E-05</v>
      </c>
      <c r="R187" s="175">
        <f>Q187*H187</f>
        <v>0.0012600000000000001</v>
      </c>
      <c r="S187" s="175">
        <v>0</v>
      </c>
      <c r="T187" s="17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7" t="s">
        <v>152</v>
      </c>
      <c r="AT187" s="177" t="s">
        <v>147</v>
      </c>
      <c r="AU187" s="177" t="s">
        <v>153</v>
      </c>
      <c r="AY187" s="20" t="s">
        <v>144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20" t="s">
        <v>153</v>
      </c>
      <c r="BK187" s="178">
        <f>ROUND(I187*H187,2)</f>
        <v>0</v>
      </c>
      <c r="BL187" s="20" t="s">
        <v>152</v>
      </c>
      <c r="BM187" s="177" t="s">
        <v>1069</v>
      </c>
    </row>
    <row r="188" s="2" customFormat="1">
      <c r="A188" s="39"/>
      <c r="B188" s="40"/>
      <c r="C188" s="39"/>
      <c r="D188" s="179" t="s">
        <v>155</v>
      </c>
      <c r="E188" s="39"/>
      <c r="F188" s="180" t="s">
        <v>1070</v>
      </c>
      <c r="G188" s="39"/>
      <c r="H188" s="39"/>
      <c r="I188" s="181"/>
      <c r="J188" s="39"/>
      <c r="K188" s="39"/>
      <c r="L188" s="40"/>
      <c r="M188" s="182"/>
      <c r="N188" s="183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155</v>
      </c>
      <c r="AU188" s="20" t="s">
        <v>153</v>
      </c>
    </row>
    <row r="189" s="13" customFormat="1">
      <c r="A189" s="13"/>
      <c r="B189" s="184"/>
      <c r="C189" s="13"/>
      <c r="D189" s="185" t="s">
        <v>157</v>
      </c>
      <c r="E189" s="186" t="s">
        <v>3</v>
      </c>
      <c r="F189" s="187" t="s">
        <v>1053</v>
      </c>
      <c r="G189" s="13"/>
      <c r="H189" s="186" t="s">
        <v>3</v>
      </c>
      <c r="I189" s="188"/>
      <c r="J189" s="13"/>
      <c r="K189" s="13"/>
      <c r="L189" s="184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157</v>
      </c>
      <c r="AU189" s="186" t="s">
        <v>153</v>
      </c>
      <c r="AV189" s="13" t="s">
        <v>79</v>
      </c>
      <c r="AW189" s="13" t="s">
        <v>33</v>
      </c>
      <c r="AX189" s="13" t="s">
        <v>71</v>
      </c>
      <c r="AY189" s="186" t="s">
        <v>144</v>
      </c>
    </row>
    <row r="190" s="14" customFormat="1">
      <c r="A190" s="14"/>
      <c r="B190" s="192"/>
      <c r="C190" s="14"/>
      <c r="D190" s="185" t="s">
        <v>157</v>
      </c>
      <c r="E190" s="193" t="s">
        <v>3</v>
      </c>
      <c r="F190" s="194" t="s">
        <v>462</v>
      </c>
      <c r="G190" s="14"/>
      <c r="H190" s="195">
        <v>48</v>
      </c>
      <c r="I190" s="196"/>
      <c r="J190" s="14"/>
      <c r="K190" s="14"/>
      <c r="L190" s="192"/>
      <c r="M190" s="197"/>
      <c r="N190" s="198"/>
      <c r="O190" s="198"/>
      <c r="P190" s="198"/>
      <c r="Q190" s="198"/>
      <c r="R190" s="198"/>
      <c r="S190" s="198"/>
      <c r="T190" s="19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3" t="s">
        <v>157</v>
      </c>
      <c r="AU190" s="193" t="s">
        <v>153</v>
      </c>
      <c r="AV190" s="14" t="s">
        <v>153</v>
      </c>
      <c r="AW190" s="14" t="s">
        <v>33</v>
      </c>
      <c r="AX190" s="14" t="s">
        <v>71</v>
      </c>
      <c r="AY190" s="193" t="s">
        <v>144</v>
      </c>
    </row>
    <row r="191" s="13" customFormat="1">
      <c r="A191" s="13"/>
      <c r="B191" s="184"/>
      <c r="C191" s="13"/>
      <c r="D191" s="185" t="s">
        <v>157</v>
      </c>
      <c r="E191" s="186" t="s">
        <v>3</v>
      </c>
      <c r="F191" s="187" t="s">
        <v>1054</v>
      </c>
      <c r="G191" s="13"/>
      <c r="H191" s="186" t="s">
        <v>3</v>
      </c>
      <c r="I191" s="188"/>
      <c r="J191" s="13"/>
      <c r="K191" s="13"/>
      <c r="L191" s="184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157</v>
      </c>
      <c r="AU191" s="186" t="s">
        <v>153</v>
      </c>
      <c r="AV191" s="13" t="s">
        <v>79</v>
      </c>
      <c r="AW191" s="13" t="s">
        <v>33</v>
      </c>
      <c r="AX191" s="13" t="s">
        <v>71</v>
      </c>
      <c r="AY191" s="186" t="s">
        <v>144</v>
      </c>
    </row>
    <row r="192" s="14" customFormat="1">
      <c r="A192" s="14"/>
      <c r="B192" s="192"/>
      <c r="C192" s="14"/>
      <c r="D192" s="185" t="s">
        <v>157</v>
      </c>
      <c r="E192" s="193" t="s">
        <v>3</v>
      </c>
      <c r="F192" s="194" t="s">
        <v>271</v>
      </c>
      <c r="G192" s="14"/>
      <c r="H192" s="195">
        <v>15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157</v>
      </c>
      <c r="AU192" s="193" t="s">
        <v>153</v>
      </c>
      <c r="AV192" s="14" t="s">
        <v>153</v>
      </c>
      <c r="AW192" s="14" t="s">
        <v>33</v>
      </c>
      <c r="AX192" s="14" t="s">
        <v>71</v>
      </c>
      <c r="AY192" s="193" t="s">
        <v>144</v>
      </c>
    </row>
    <row r="193" s="15" customFormat="1">
      <c r="A193" s="15"/>
      <c r="B193" s="201"/>
      <c r="C193" s="15"/>
      <c r="D193" s="185" t="s">
        <v>157</v>
      </c>
      <c r="E193" s="202" t="s">
        <v>3</v>
      </c>
      <c r="F193" s="203" t="s">
        <v>181</v>
      </c>
      <c r="G193" s="15"/>
      <c r="H193" s="204">
        <v>63</v>
      </c>
      <c r="I193" s="205"/>
      <c r="J193" s="15"/>
      <c r="K193" s="15"/>
      <c r="L193" s="201"/>
      <c r="M193" s="206"/>
      <c r="N193" s="207"/>
      <c r="O193" s="207"/>
      <c r="P193" s="207"/>
      <c r="Q193" s="207"/>
      <c r="R193" s="207"/>
      <c r="S193" s="207"/>
      <c r="T193" s="20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2" t="s">
        <v>157</v>
      </c>
      <c r="AU193" s="202" t="s">
        <v>153</v>
      </c>
      <c r="AV193" s="15" t="s">
        <v>152</v>
      </c>
      <c r="AW193" s="15" t="s">
        <v>33</v>
      </c>
      <c r="AX193" s="15" t="s">
        <v>79</v>
      </c>
      <c r="AY193" s="202" t="s">
        <v>144</v>
      </c>
    </row>
    <row r="194" s="2" customFormat="1" ht="24.15" customHeight="1">
      <c r="A194" s="39"/>
      <c r="B194" s="165"/>
      <c r="C194" s="209" t="s">
        <v>349</v>
      </c>
      <c r="D194" s="209" t="s">
        <v>230</v>
      </c>
      <c r="E194" s="210" t="s">
        <v>1071</v>
      </c>
      <c r="F194" s="211" t="s">
        <v>1072</v>
      </c>
      <c r="G194" s="212" t="s">
        <v>163</v>
      </c>
      <c r="H194" s="213">
        <v>136.08000000000001</v>
      </c>
      <c r="I194" s="214"/>
      <c r="J194" s="215">
        <f>ROUND(I194*H194,2)</f>
        <v>0</v>
      </c>
      <c r="K194" s="211" t="s">
        <v>151</v>
      </c>
      <c r="L194" s="216"/>
      <c r="M194" s="217" t="s">
        <v>3</v>
      </c>
      <c r="N194" s="218" t="s">
        <v>43</v>
      </c>
      <c r="O194" s="73"/>
      <c r="P194" s="175">
        <f>O194*H194</f>
        <v>0</v>
      </c>
      <c r="Q194" s="175">
        <v>0.00029999999999999997</v>
      </c>
      <c r="R194" s="175">
        <f>Q194*H194</f>
        <v>0.040823999999999999</v>
      </c>
      <c r="S194" s="175">
        <v>0</v>
      </c>
      <c r="T194" s="17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7" t="s">
        <v>219</v>
      </c>
      <c r="AT194" s="177" t="s">
        <v>230</v>
      </c>
      <c r="AU194" s="177" t="s">
        <v>153</v>
      </c>
      <c r="AY194" s="20" t="s">
        <v>144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20" t="s">
        <v>153</v>
      </c>
      <c r="BK194" s="178">
        <f>ROUND(I194*H194,2)</f>
        <v>0</v>
      </c>
      <c r="BL194" s="20" t="s">
        <v>152</v>
      </c>
      <c r="BM194" s="177" t="s">
        <v>1073</v>
      </c>
    </row>
    <row r="195" s="13" customFormat="1">
      <c r="A195" s="13"/>
      <c r="B195" s="184"/>
      <c r="C195" s="13"/>
      <c r="D195" s="185" t="s">
        <v>157</v>
      </c>
      <c r="E195" s="186" t="s">
        <v>3</v>
      </c>
      <c r="F195" s="187" t="s">
        <v>1053</v>
      </c>
      <c r="G195" s="13"/>
      <c r="H195" s="186" t="s">
        <v>3</v>
      </c>
      <c r="I195" s="188"/>
      <c r="J195" s="13"/>
      <c r="K195" s="13"/>
      <c r="L195" s="184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157</v>
      </c>
      <c r="AU195" s="186" t="s">
        <v>153</v>
      </c>
      <c r="AV195" s="13" t="s">
        <v>79</v>
      </c>
      <c r="AW195" s="13" t="s">
        <v>33</v>
      </c>
      <c r="AX195" s="13" t="s">
        <v>71</v>
      </c>
      <c r="AY195" s="186" t="s">
        <v>144</v>
      </c>
    </row>
    <row r="196" s="14" customFormat="1">
      <c r="A196" s="14"/>
      <c r="B196" s="192"/>
      <c r="C196" s="14"/>
      <c r="D196" s="185" t="s">
        <v>157</v>
      </c>
      <c r="E196" s="193" t="s">
        <v>3</v>
      </c>
      <c r="F196" s="194" t="s">
        <v>1074</v>
      </c>
      <c r="G196" s="14"/>
      <c r="H196" s="195">
        <v>86.400000000000006</v>
      </c>
      <c r="I196" s="196"/>
      <c r="J196" s="14"/>
      <c r="K196" s="14"/>
      <c r="L196" s="192"/>
      <c r="M196" s="197"/>
      <c r="N196" s="198"/>
      <c r="O196" s="198"/>
      <c r="P196" s="198"/>
      <c r="Q196" s="198"/>
      <c r="R196" s="198"/>
      <c r="S196" s="198"/>
      <c r="T196" s="19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3" t="s">
        <v>157</v>
      </c>
      <c r="AU196" s="193" t="s">
        <v>153</v>
      </c>
      <c r="AV196" s="14" t="s">
        <v>153</v>
      </c>
      <c r="AW196" s="14" t="s">
        <v>33</v>
      </c>
      <c r="AX196" s="14" t="s">
        <v>71</v>
      </c>
      <c r="AY196" s="193" t="s">
        <v>144</v>
      </c>
    </row>
    <row r="197" s="13" customFormat="1">
      <c r="A197" s="13"/>
      <c r="B197" s="184"/>
      <c r="C197" s="13"/>
      <c r="D197" s="185" t="s">
        <v>157</v>
      </c>
      <c r="E197" s="186" t="s">
        <v>3</v>
      </c>
      <c r="F197" s="187" t="s">
        <v>1054</v>
      </c>
      <c r="G197" s="13"/>
      <c r="H197" s="186" t="s">
        <v>3</v>
      </c>
      <c r="I197" s="188"/>
      <c r="J197" s="13"/>
      <c r="K197" s="13"/>
      <c r="L197" s="184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157</v>
      </c>
      <c r="AU197" s="186" t="s">
        <v>153</v>
      </c>
      <c r="AV197" s="13" t="s">
        <v>79</v>
      </c>
      <c r="AW197" s="13" t="s">
        <v>33</v>
      </c>
      <c r="AX197" s="13" t="s">
        <v>71</v>
      </c>
      <c r="AY197" s="186" t="s">
        <v>144</v>
      </c>
    </row>
    <row r="198" s="14" customFormat="1">
      <c r="A198" s="14"/>
      <c r="B198" s="192"/>
      <c r="C198" s="14"/>
      <c r="D198" s="185" t="s">
        <v>157</v>
      </c>
      <c r="E198" s="193" t="s">
        <v>3</v>
      </c>
      <c r="F198" s="194" t="s">
        <v>1075</v>
      </c>
      <c r="G198" s="14"/>
      <c r="H198" s="195">
        <v>27</v>
      </c>
      <c r="I198" s="196"/>
      <c r="J198" s="14"/>
      <c r="K198" s="14"/>
      <c r="L198" s="192"/>
      <c r="M198" s="197"/>
      <c r="N198" s="198"/>
      <c r="O198" s="198"/>
      <c r="P198" s="198"/>
      <c r="Q198" s="198"/>
      <c r="R198" s="198"/>
      <c r="S198" s="198"/>
      <c r="T198" s="19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3" t="s">
        <v>157</v>
      </c>
      <c r="AU198" s="193" t="s">
        <v>153</v>
      </c>
      <c r="AV198" s="14" t="s">
        <v>153</v>
      </c>
      <c r="AW198" s="14" t="s">
        <v>33</v>
      </c>
      <c r="AX198" s="14" t="s">
        <v>71</v>
      </c>
      <c r="AY198" s="193" t="s">
        <v>144</v>
      </c>
    </row>
    <row r="199" s="15" customFormat="1">
      <c r="A199" s="15"/>
      <c r="B199" s="201"/>
      <c r="C199" s="15"/>
      <c r="D199" s="185" t="s">
        <v>157</v>
      </c>
      <c r="E199" s="202" t="s">
        <v>3</v>
      </c>
      <c r="F199" s="203" t="s">
        <v>181</v>
      </c>
      <c r="G199" s="15"/>
      <c r="H199" s="204">
        <v>113.40000000000001</v>
      </c>
      <c r="I199" s="205"/>
      <c r="J199" s="15"/>
      <c r="K199" s="15"/>
      <c r="L199" s="201"/>
      <c r="M199" s="206"/>
      <c r="N199" s="207"/>
      <c r="O199" s="207"/>
      <c r="P199" s="207"/>
      <c r="Q199" s="207"/>
      <c r="R199" s="207"/>
      <c r="S199" s="207"/>
      <c r="T199" s="20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2" t="s">
        <v>157</v>
      </c>
      <c r="AU199" s="202" t="s">
        <v>153</v>
      </c>
      <c r="AV199" s="15" t="s">
        <v>152</v>
      </c>
      <c r="AW199" s="15" t="s">
        <v>33</v>
      </c>
      <c r="AX199" s="15" t="s">
        <v>79</v>
      </c>
      <c r="AY199" s="202" t="s">
        <v>144</v>
      </c>
    </row>
    <row r="200" s="14" customFormat="1">
      <c r="A200" s="14"/>
      <c r="B200" s="192"/>
      <c r="C200" s="14"/>
      <c r="D200" s="185" t="s">
        <v>157</v>
      </c>
      <c r="E200" s="14"/>
      <c r="F200" s="194" t="s">
        <v>1076</v>
      </c>
      <c r="G200" s="14"/>
      <c r="H200" s="195">
        <v>136.08000000000001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157</v>
      </c>
      <c r="AU200" s="193" t="s">
        <v>153</v>
      </c>
      <c r="AV200" s="14" t="s">
        <v>153</v>
      </c>
      <c r="AW200" s="14" t="s">
        <v>4</v>
      </c>
      <c r="AX200" s="14" t="s">
        <v>79</v>
      </c>
      <c r="AY200" s="193" t="s">
        <v>144</v>
      </c>
    </row>
    <row r="201" s="12" customFormat="1" ht="22.8" customHeight="1">
      <c r="A201" s="12"/>
      <c r="B201" s="152"/>
      <c r="C201" s="12"/>
      <c r="D201" s="153" t="s">
        <v>70</v>
      </c>
      <c r="E201" s="163" t="s">
        <v>224</v>
      </c>
      <c r="F201" s="163" t="s">
        <v>506</v>
      </c>
      <c r="G201" s="12"/>
      <c r="H201" s="12"/>
      <c r="I201" s="155"/>
      <c r="J201" s="164">
        <f>BK201</f>
        <v>0</v>
      </c>
      <c r="K201" s="12"/>
      <c r="L201" s="152"/>
      <c r="M201" s="157"/>
      <c r="N201" s="158"/>
      <c r="O201" s="158"/>
      <c r="P201" s="159">
        <f>SUM(P202:P209)</f>
        <v>0</v>
      </c>
      <c r="Q201" s="158"/>
      <c r="R201" s="159">
        <f>SUM(R202:R209)</f>
        <v>0.0053908000000000011</v>
      </c>
      <c r="S201" s="158"/>
      <c r="T201" s="160">
        <f>SUM(T202:T209)</f>
        <v>18.620799999999999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3" t="s">
        <v>79</v>
      </c>
      <c r="AT201" s="161" t="s">
        <v>70</v>
      </c>
      <c r="AU201" s="161" t="s">
        <v>79</v>
      </c>
      <c r="AY201" s="153" t="s">
        <v>144</v>
      </c>
      <c r="BK201" s="162">
        <f>SUM(BK202:BK209)</f>
        <v>0</v>
      </c>
    </row>
    <row r="202" s="2" customFormat="1" ht="37.8" customHeight="1">
      <c r="A202" s="39"/>
      <c r="B202" s="165"/>
      <c r="C202" s="166" t="s">
        <v>354</v>
      </c>
      <c r="D202" s="166" t="s">
        <v>147</v>
      </c>
      <c r="E202" s="167" t="s">
        <v>508</v>
      </c>
      <c r="F202" s="168" t="s">
        <v>509</v>
      </c>
      <c r="G202" s="169" t="s">
        <v>163</v>
      </c>
      <c r="H202" s="170">
        <v>134.77000000000001</v>
      </c>
      <c r="I202" s="171"/>
      <c r="J202" s="172">
        <f>ROUND(I202*H202,2)</f>
        <v>0</v>
      </c>
      <c r="K202" s="168" t="s">
        <v>151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4.0000000000000003E-05</v>
      </c>
      <c r="R202" s="175">
        <f>Q202*H202</f>
        <v>0.0053908000000000011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152</v>
      </c>
      <c r="AT202" s="177" t="s">
        <v>147</v>
      </c>
      <c r="AU202" s="177" t="s">
        <v>153</v>
      </c>
      <c r="AY202" s="20" t="s">
        <v>144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153</v>
      </c>
      <c r="BK202" s="178">
        <f>ROUND(I202*H202,2)</f>
        <v>0</v>
      </c>
      <c r="BL202" s="20" t="s">
        <v>152</v>
      </c>
      <c r="BM202" s="177" t="s">
        <v>1077</v>
      </c>
    </row>
    <row r="203" s="2" customFormat="1">
      <c r="A203" s="39"/>
      <c r="B203" s="40"/>
      <c r="C203" s="39"/>
      <c r="D203" s="179" t="s">
        <v>155</v>
      </c>
      <c r="E203" s="39"/>
      <c r="F203" s="180" t="s">
        <v>511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155</v>
      </c>
      <c r="AU203" s="20" t="s">
        <v>153</v>
      </c>
    </row>
    <row r="204" s="13" customFormat="1">
      <c r="A204" s="13"/>
      <c r="B204" s="184"/>
      <c r="C204" s="13"/>
      <c r="D204" s="185" t="s">
        <v>157</v>
      </c>
      <c r="E204" s="186" t="s">
        <v>3</v>
      </c>
      <c r="F204" s="187" t="s">
        <v>1078</v>
      </c>
      <c r="G204" s="13"/>
      <c r="H204" s="186" t="s">
        <v>3</v>
      </c>
      <c r="I204" s="188"/>
      <c r="J204" s="13"/>
      <c r="K204" s="13"/>
      <c r="L204" s="184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157</v>
      </c>
      <c r="AU204" s="186" t="s">
        <v>153</v>
      </c>
      <c r="AV204" s="13" t="s">
        <v>79</v>
      </c>
      <c r="AW204" s="13" t="s">
        <v>33</v>
      </c>
      <c r="AX204" s="13" t="s">
        <v>71</v>
      </c>
      <c r="AY204" s="186" t="s">
        <v>144</v>
      </c>
    </row>
    <row r="205" s="14" customFormat="1">
      <c r="A205" s="14"/>
      <c r="B205" s="192"/>
      <c r="C205" s="14"/>
      <c r="D205" s="185" t="s">
        <v>157</v>
      </c>
      <c r="E205" s="193" t="s">
        <v>3</v>
      </c>
      <c r="F205" s="194" t="s">
        <v>1079</v>
      </c>
      <c r="G205" s="14"/>
      <c r="H205" s="195">
        <v>134.77000000000001</v>
      </c>
      <c r="I205" s="196"/>
      <c r="J205" s="14"/>
      <c r="K205" s="14"/>
      <c r="L205" s="192"/>
      <c r="M205" s="197"/>
      <c r="N205" s="198"/>
      <c r="O205" s="198"/>
      <c r="P205" s="198"/>
      <c r="Q205" s="198"/>
      <c r="R205" s="198"/>
      <c r="S205" s="198"/>
      <c r="T205" s="19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3" t="s">
        <v>157</v>
      </c>
      <c r="AU205" s="193" t="s">
        <v>153</v>
      </c>
      <c r="AV205" s="14" t="s">
        <v>153</v>
      </c>
      <c r="AW205" s="14" t="s">
        <v>33</v>
      </c>
      <c r="AX205" s="14" t="s">
        <v>79</v>
      </c>
      <c r="AY205" s="193" t="s">
        <v>144</v>
      </c>
    </row>
    <row r="206" s="2" customFormat="1" ht="44.25" customHeight="1">
      <c r="A206" s="39"/>
      <c r="B206" s="165"/>
      <c r="C206" s="166" t="s">
        <v>100</v>
      </c>
      <c r="D206" s="166" t="s">
        <v>147</v>
      </c>
      <c r="E206" s="167" t="s">
        <v>1080</v>
      </c>
      <c r="F206" s="168" t="s">
        <v>1081</v>
      </c>
      <c r="G206" s="169" t="s">
        <v>163</v>
      </c>
      <c r="H206" s="170">
        <v>404.80000000000001</v>
      </c>
      <c r="I206" s="171"/>
      <c r="J206" s="172">
        <f>ROUND(I206*H206,2)</f>
        <v>0</v>
      </c>
      <c r="K206" s="168" t="s">
        <v>151</v>
      </c>
      <c r="L206" s="40"/>
      <c r="M206" s="173" t="s">
        <v>3</v>
      </c>
      <c r="N206" s="174" t="s">
        <v>43</v>
      </c>
      <c r="O206" s="73"/>
      <c r="P206" s="175">
        <f>O206*H206</f>
        <v>0</v>
      </c>
      <c r="Q206" s="175">
        <v>0</v>
      </c>
      <c r="R206" s="175">
        <f>Q206*H206</f>
        <v>0</v>
      </c>
      <c r="S206" s="175">
        <v>0.045999999999999999</v>
      </c>
      <c r="T206" s="176">
        <f>S206*H206</f>
        <v>18.620799999999999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7" t="s">
        <v>152</v>
      </c>
      <c r="AT206" s="177" t="s">
        <v>147</v>
      </c>
      <c r="AU206" s="177" t="s">
        <v>153</v>
      </c>
      <c r="AY206" s="20" t="s">
        <v>144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20" t="s">
        <v>153</v>
      </c>
      <c r="BK206" s="178">
        <f>ROUND(I206*H206,2)</f>
        <v>0</v>
      </c>
      <c r="BL206" s="20" t="s">
        <v>152</v>
      </c>
      <c r="BM206" s="177" t="s">
        <v>1082</v>
      </c>
    </row>
    <row r="207" s="2" customFormat="1">
      <c r="A207" s="39"/>
      <c r="B207" s="40"/>
      <c r="C207" s="39"/>
      <c r="D207" s="179" t="s">
        <v>155</v>
      </c>
      <c r="E207" s="39"/>
      <c r="F207" s="180" t="s">
        <v>1083</v>
      </c>
      <c r="G207" s="39"/>
      <c r="H207" s="39"/>
      <c r="I207" s="181"/>
      <c r="J207" s="39"/>
      <c r="K207" s="39"/>
      <c r="L207" s="40"/>
      <c r="M207" s="182"/>
      <c r="N207" s="183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155</v>
      </c>
      <c r="AU207" s="20" t="s">
        <v>153</v>
      </c>
    </row>
    <row r="208" s="13" customFormat="1">
      <c r="A208" s="13"/>
      <c r="B208" s="184"/>
      <c r="C208" s="13"/>
      <c r="D208" s="185" t="s">
        <v>157</v>
      </c>
      <c r="E208" s="186" t="s">
        <v>3</v>
      </c>
      <c r="F208" s="187" t="s">
        <v>1084</v>
      </c>
      <c r="G208" s="13"/>
      <c r="H208" s="186" t="s">
        <v>3</v>
      </c>
      <c r="I208" s="188"/>
      <c r="J208" s="13"/>
      <c r="K208" s="13"/>
      <c r="L208" s="184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157</v>
      </c>
      <c r="AU208" s="186" t="s">
        <v>153</v>
      </c>
      <c r="AV208" s="13" t="s">
        <v>79</v>
      </c>
      <c r="AW208" s="13" t="s">
        <v>33</v>
      </c>
      <c r="AX208" s="13" t="s">
        <v>71</v>
      </c>
      <c r="AY208" s="186" t="s">
        <v>144</v>
      </c>
    </row>
    <row r="209" s="14" customFormat="1">
      <c r="A209" s="14"/>
      <c r="B209" s="192"/>
      <c r="C209" s="14"/>
      <c r="D209" s="185" t="s">
        <v>157</v>
      </c>
      <c r="E209" s="193" t="s">
        <v>3</v>
      </c>
      <c r="F209" s="194" t="s">
        <v>1085</v>
      </c>
      <c r="G209" s="14"/>
      <c r="H209" s="195">
        <v>404.80000000000001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157</v>
      </c>
      <c r="AU209" s="193" t="s">
        <v>153</v>
      </c>
      <c r="AV209" s="14" t="s">
        <v>153</v>
      </c>
      <c r="AW209" s="14" t="s">
        <v>33</v>
      </c>
      <c r="AX209" s="14" t="s">
        <v>79</v>
      </c>
      <c r="AY209" s="193" t="s">
        <v>144</v>
      </c>
    </row>
    <row r="210" s="12" customFormat="1" ht="22.8" customHeight="1">
      <c r="A210" s="12"/>
      <c r="B210" s="152"/>
      <c r="C210" s="12"/>
      <c r="D210" s="153" t="s">
        <v>70</v>
      </c>
      <c r="E210" s="163" t="s">
        <v>538</v>
      </c>
      <c r="F210" s="163" t="s">
        <v>539</v>
      </c>
      <c r="G210" s="12"/>
      <c r="H210" s="12"/>
      <c r="I210" s="155"/>
      <c r="J210" s="164">
        <f>BK210</f>
        <v>0</v>
      </c>
      <c r="K210" s="12"/>
      <c r="L210" s="152"/>
      <c r="M210" s="157"/>
      <c r="N210" s="158"/>
      <c r="O210" s="158"/>
      <c r="P210" s="159">
        <f>SUM(P211:P219)</f>
        <v>0</v>
      </c>
      <c r="Q210" s="158"/>
      <c r="R210" s="159">
        <f>SUM(R211:R219)</f>
        <v>0</v>
      </c>
      <c r="S210" s="158"/>
      <c r="T210" s="160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3" t="s">
        <v>79</v>
      </c>
      <c r="AT210" s="161" t="s">
        <v>70</v>
      </c>
      <c r="AU210" s="161" t="s">
        <v>79</v>
      </c>
      <c r="AY210" s="153" t="s">
        <v>144</v>
      </c>
      <c r="BK210" s="162">
        <f>SUM(BK211:BK219)</f>
        <v>0</v>
      </c>
    </row>
    <row r="211" s="2" customFormat="1" ht="37.8" customHeight="1">
      <c r="A211" s="39"/>
      <c r="B211" s="165"/>
      <c r="C211" s="166" t="s">
        <v>364</v>
      </c>
      <c r="D211" s="166" t="s">
        <v>147</v>
      </c>
      <c r="E211" s="167" t="s">
        <v>1086</v>
      </c>
      <c r="F211" s="168" t="s">
        <v>1087</v>
      </c>
      <c r="G211" s="169" t="s">
        <v>543</v>
      </c>
      <c r="H211" s="170">
        <v>42.933</v>
      </c>
      <c r="I211" s="171"/>
      <c r="J211" s="172">
        <f>ROUND(I211*H211,2)</f>
        <v>0</v>
      </c>
      <c r="K211" s="168" t="s">
        <v>151</v>
      </c>
      <c r="L211" s="40"/>
      <c r="M211" s="173" t="s">
        <v>3</v>
      </c>
      <c r="N211" s="174" t="s">
        <v>43</v>
      </c>
      <c r="O211" s="73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152</v>
      </c>
      <c r="AT211" s="177" t="s">
        <v>147</v>
      </c>
      <c r="AU211" s="177" t="s">
        <v>153</v>
      </c>
      <c r="AY211" s="20" t="s">
        <v>144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153</v>
      </c>
      <c r="BK211" s="178">
        <f>ROUND(I211*H211,2)</f>
        <v>0</v>
      </c>
      <c r="BL211" s="20" t="s">
        <v>152</v>
      </c>
      <c r="BM211" s="177" t="s">
        <v>1088</v>
      </c>
    </row>
    <row r="212" s="2" customFormat="1">
      <c r="A212" s="39"/>
      <c r="B212" s="40"/>
      <c r="C212" s="39"/>
      <c r="D212" s="179" t="s">
        <v>155</v>
      </c>
      <c r="E212" s="39"/>
      <c r="F212" s="180" t="s">
        <v>1089</v>
      </c>
      <c r="G212" s="39"/>
      <c r="H212" s="39"/>
      <c r="I212" s="181"/>
      <c r="J212" s="39"/>
      <c r="K212" s="39"/>
      <c r="L212" s="40"/>
      <c r="M212" s="182"/>
      <c r="N212" s="18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155</v>
      </c>
      <c r="AU212" s="20" t="s">
        <v>153</v>
      </c>
    </row>
    <row r="213" s="2" customFormat="1" ht="33" customHeight="1">
      <c r="A213" s="39"/>
      <c r="B213" s="165"/>
      <c r="C213" s="166" t="s">
        <v>373</v>
      </c>
      <c r="D213" s="166" t="s">
        <v>147</v>
      </c>
      <c r="E213" s="167" t="s">
        <v>547</v>
      </c>
      <c r="F213" s="168" t="s">
        <v>548</v>
      </c>
      <c r="G213" s="169" t="s">
        <v>543</v>
      </c>
      <c r="H213" s="170">
        <v>42.933</v>
      </c>
      <c r="I213" s="171"/>
      <c r="J213" s="172">
        <f>ROUND(I213*H213,2)</f>
        <v>0</v>
      </c>
      <c r="K213" s="168" t="s">
        <v>151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152</v>
      </c>
      <c r="AT213" s="177" t="s">
        <v>147</v>
      </c>
      <c r="AU213" s="177" t="s">
        <v>153</v>
      </c>
      <c r="AY213" s="20" t="s">
        <v>144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153</v>
      </c>
      <c r="BK213" s="178">
        <f>ROUND(I213*H213,2)</f>
        <v>0</v>
      </c>
      <c r="BL213" s="20" t="s">
        <v>152</v>
      </c>
      <c r="BM213" s="177" t="s">
        <v>1090</v>
      </c>
    </row>
    <row r="214" s="2" customFormat="1">
      <c r="A214" s="39"/>
      <c r="B214" s="40"/>
      <c r="C214" s="39"/>
      <c r="D214" s="179" t="s">
        <v>155</v>
      </c>
      <c r="E214" s="39"/>
      <c r="F214" s="180" t="s">
        <v>550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155</v>
      </c>
      <c r="AU214" s="20" t="s">
        <v>153</v>
      </c>
    </row>
    <row r="215" s="2" customFormat="1" ht="44.25" customHeight="1">
      <c r="A215" s="39"/>
      <c r="B215" s="165"/>
      <c r="C215" s="166" t="s">
        <v>378</v>
      </c>
      <c r="D215" s="166" t="s">
        <v>147</v>
      </c>
      <c r="E215" s="167" t="s">
        <v>552</v>
      </c>
      <c r="F215" s="168" t="s">
        <v>553</v>
      </c>
      <c r="G215" s="169" t="s">
        <v>543</v>
      </c>
      <c r="H215" s="170">
        <v>601.06200000000001</v>
      </c>
      <c r="I215" s="171"/>
      <c r="J215" s="172">
        <f>ROUND(I215*H215,2)</f>
        <v>0</v>
      </c>
      <c r="K215" s="168" t="s">
        <v>151</v>
      </c>
      <c r="L215" s="40"/>
      <c r="M215" s="173" t="s">
        <v>3</v>
      </c>
      <c r="N215" s="174" t="s">
        <v>43</v>
      </c>
      <c r="O215" s="73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152</v>
      </c>
      <c r="AT215" s="177" t="s">
        <v>147</v>
      </c>
      <c r="AU215" s="177" t="s">
        <v>153</v>
      </c>
      <c r="AY215" s="20" t="s">
        <v>144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153</v>
      </c>
      <c r="BK215" s="178">
        <f>ROUND(I215*H215,2)</f>
        <v>0</v>
      </c>
      <c r="BL215" s="20" t="s">
        <v>152</v>
      </c>
      <c r="BM215" s="177" t="s">
        <v>1091</v>
      </c>
    </row>
    <row r="216" s="2" customFormat="1">
      <c r="A216" s="39"/>
      <c r="B216" s="40"/>
      <c r="C216" s="39"/>
      <c r="D216" s="179" t="s">
        <v>155</v>
      </c>
      <c r="E216" s="39"/>
      <c r="F216" s="180" t="s">
        <v>555</v>
      </c>
      <c r="G216" s="39"/>
      <c r="H216" s="39"/>
      <c r="I216" s="181"/>
      <c r="J216" s="39"/>
      <c r="K216" s="39"/>
      <c r="L216" s="40"/>
      <c r="M216" s="182"/>
      <c r="N216" s="183"/>
      <c r="O216" s="73"/>
      <c r="P216" s="73"/>
      <c r="Q216" s="73"/>
      <c r="R216" s="73"/>
      <c r="S216" s="73"/>
      <c r="T216" s="7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20" t="s">
        <v>155</v>
      </c>
      <c r="AU216" s="20" t="s">
        <v>153</v>
      </c>
    </row>
    <row r="217" s="14" customFormat="1">
      <c r="A217" s="14"/>
      <c r="B217" s="192"/>
      <c r="C217" s="14"/>
      <c r="D217" s="185" t="s">
        <v>157</v>
      </c>
      <c r="E217" s="14"/>
      <c r="F217" s="194" t="s">
        <v>1092</v>
      </c>
      <c r="G217" s="14"/>
      <c r="H217" s="195">
        <v>601.06200000000001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157</v>
      </c>
      <c r="AU217" s="193" t="s">
        <v>153</v>
      </c>
      <c r="AV217" s="14" t="s">
        <v>153</v>
      </c>
      <c r="AW217" s="14" t="s">
        <v>4</v>
      </c>
      <c r="AX217" s="14" t="s">
        <v>79</v>
      </c>
      <c r="AY217" s="193" t="s">
        <v>144</v>
      </c>
    </row>
    <row r="218" s="2" customFormat="1" ht="44.25" customHeight="1">
      <c r="A218" s="39"/>
      <c r="B218" s="165"/>
      <c r="C218" s="166" t="s">
        <v>383</v>
      </c>
      <c r="D218" s="166" t="s">
        <v>147</v>
      </c>
      <c r="E218" s="167" t="s">
        <v>558</v>
      </c>
      <c r="F218" s="168" t="s">
        <v>559</v>
      </c>
      <c r="G218" s="169" t="s">
        <v>543</v>
      </c>
      <c r="H218" s="170">
        <v>42.933</v>
      </c>
      <c r="I218" s="171"/>
      <c r="J218" s="172">
        <f>ROUND(I218*H218,2)</f>
        <v>0</v>
      </c>
      <c r="K218" s="168" t="s">
        <v>151</v>
      </c>
      <c r="L218" s="40"/>
      <c r="M218" s="173" t="s">
        <v>3</v>
      </c>
      <c r="N218" s="174" t="s">
        <v>43</v>
      </c>
      <c r="O218" s="73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152</v>
      </c>
      <c r="AT218" s="177" t="s">
        <v>147</v>
      </c>
      <c r="AU218" s="177" t="s">
        <v>153</v>
      </c>
      <c r="AY218" s="20" t="s">
        <v>144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153</v>
      </c>
      <c r="BK218" s="178">
        <f>ROUND(I218*H218,2)</f>
        <v>0</v>
      </c>
      <c r="BL218" s="20" t="s">
        <v>152</v>
      </c>
      <c r="BM218" s="177" t="s">
        <v>1093</v>
      </c>
    </row>
    <row r="219" s="2" customFormat="1">
      <c r="A219" s="39"/>
      <c r="B219" s="40"/>
      <c r="C219" s="39"/>
      <c r="D219" s="179" t="s">
        <v>155</v>
      </c>
      <c r="E219" s="39"/>
      <c r="F219" s="180" t="s">
        <v>561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155</v>
      </c>
      <c r="AU219" s="20" t="s">
        <v>153</v>
      </c>
    </row>
    <row r="220" s="12" customFormat="1" ht="22.8" customHeight="1">
      <c r="A220" s="12"/>
      <c r="B220" s="152"/>
      <c r="C220" s="12"/>
      <c r="D220" s="153" t="s">
        <v>70</v>
      </c>
      <c r="E220" s="163" t="s">
        <v>562</v>
      </c>
      <c r="F220" s="163" t="s">
        <v>563</v>
      </c>
      <c r="G220" s="12"/>
      <c r="H220" s="12"/>
      <c r="I220" s="155"/>
      <c r="J220" s="164">
        <f>BK220</f>
        <v>0</v>
      </c>
      <c r="K220" s="12"/>
      <c r="L220" s="152"/>
      <c r="M220" s="157"/>
      <c r="N220" s="158"/>
      <c r="O220" s="158"/>
      <c r="P220" s="159">
        <f>SUM(P221:P222)</f>
        <v>0</v>
      </c>
      <c r="Q220" s="158"/>
      <c r="R220" s="159">
        <f>SUM(R221:R222)</f>
        <v>0</v>
      </c>
      <c r="S220" s="158"/>
      <c r="T220" s="16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3" t="s">
        <v>79</v>
      </c>
      <c r="AT220" s="161" t="s">
        <v>70</v>
      </c>
      <c r="AU220" s="161" t="s">
        <v>79</v>
      </c>
      <c r="AY220" s="153" t="s">
        <v>144</v>
      </c>
      <c r="BK220" s="162">
        <f>SUM(BK221:BK222)</f>
        <v>0</v>
      </c>
    </row>
    <row r="221" s="2" customFormat="1" ht="55.5" customHeight="1">
      <c r="A221" s="39"/>
      <c r="B221" s="165"/>
      <c r="C221" s="166" t="s">
        <v>385</v>
      </c>
      <c r="D221" s="166" t="s">
        <v>147</v>
      </c>
      <c r="E221" s="167" t="s">
        <v>1094</v>
      </c>
      <c r="F221" s="168" t="s">
        <v>1095</v>
      </c>
      <c r="G221" s="169" t="s">
        <v>543</v>
      </c>
      <c r="H221" s="170">
        <v>42.933</v>
      </c>
      <c r="I221" s="171"/>
      <c r="J221" s="172">
        <f>ROUND(I221*H221,2)</f>
        <v>0</v>
      </c>
      <c r="K221" s="168" t="s">
        <v>151</v>
      </c>
      <c r="L221" s="40"/>
      <c r="M221" s="173" t="s">
        <v>3</v>
      </c>
      <c r="N221" s="174" t="s">
        <v>43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152</v>
      </c>
      <c r="AT221" s="177" t="s">
        <v>147</v>
      </c>
      <c r="AU221" s="177" t="s">
        <v>153</v>
      </c>
      <c r="AY221" s="20" t="s">
        <v>144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153</v>
      </c>
      <c r="BK221" s="178">
        <f>ROUND(I221*H221,2)</f>
        <v>0</v>
      </c>
      <c r="BL221" s="20" t="s">
        <v>152</v>
      </c>
      <c r="BM221" s="177" t="s">
        <v>1096</v>
      </c>
    </row>
    <row r="222" s="2" customFormat="1">
      <c r="A222" s="39"/>
      <c r="B222" s="40"/>
      <c r="C222" s="39"/>
      <c r="D222" s="179" t="s">
        <v>155</v>
      </c>
      <c r="E222" s="39"/>
      <c r="F222" s="180" t="s">
        <v>1097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155</v>
      </c>
      <c r="AU222" s="20" t="s">
        <v>153</v>
      </c>
    </row>
    <row r="223" s="12" customFormat="1" ht="25.92" customHeight="1">
      <c r="A223" s="12"/>
      <c r="B223" s="152"/>
      <c r="C223" s="12"/>
      <c r="D223" s="153" t="s">
        <v>70</v>
      </c>
      <c r="E223" s="154" t="s">
        <v>667</v>
      </c>
      <c r="F223" s="154" t="s">
        <v>668</v>
      </c>
      <c r="G223" s="12"/>
      <c r="H223" s="12"/>
      <c r="I223" s="155"/>
      <c r="J223" s="156">
        <f>BK223</f>
        <v>0</v>
      </c>
      <c r="K223" s="12"/>
      <c r="L223" s="152"/>
      <c r="M223" s="157"/>
      <c r="N223" s="158"/>
      <c r="O223" s="158"/>
      <c r="P223" s="159">
        <f>P224+P254</f>
        <v>0</v>
      </c>
      <c r="Q223" s="158"/>
      <c r="R223" s="159">
        <f>R224+R254</f>
        <v>1.5840620200000002</v>
      </c>
      <c r="S223" s="158"/>
      <c r="T223" s="160">
        <f>T224+T254</f>
        <v>1.069178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3" t="s">
        <v>153</v>
      </c>
      <c r="AT223" s="161" t="s">
        <v>70</v>
      </c>
      <c r="AU223" s="161" t="s">
        <v>71</v>
      </c>
      <c r="AY223" s="153" t="s">
        <v>144</v>
      </c>
      <c r="BK223" s="162">
        <f>BK224+BK254</f>
        <v>0</v>
      </c>
    </row>
    <row r="224" s="12" customFormat="1" ht="22.8" customHeight="1">
      <c r="A224" s="12"/>
      <c r="B224" s="152"/>
      <c r="C224" s="12"/>
      <c r="D224" s="153" t="s">
        <v>70</v>
      </c>
      <c r="E224" s="163" t="s">
        <v>1098</v>
      </c>
      <c r="F224" s="163" t="s">
        <v>1099</v>
      </c>
      <c r="G224" s="12"/>
      <c r="H224" s="12"/>
      <c r="I224" s="155"/>
      <c r="J224" s="164">
        <f>BK224</f>
        <v>0</v>
      </c>
      <c r="K224" s="12"/>
      <c r="L224" s="152"/>
      <c r="M224" s="157"/>
      <c r="N224" s="158"/>
      <c r="O224" s="158"/>
      <c r="P224" s="159">
        <f>SUM(P225:P253)</f>
        <v>0</v>
      </c>
      <c r="Q224" s="158"/>
      <c r="R224" s="159">
        <f>SUM(R225:R253)</f>
        <v>1.3593392000000002</v>
      </c>
      <c r="S224" s="158"/>
      <c r="T224" s="160">
        <f>SUM(T225:T253)</f>
        <v>1.069178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3" t="s">
        <v>153</v>
      </c>
      <c r="AT224" s="161" t="s">
        <v>70</v>
      </c>
      <c r="AU224" s="161" t="s">
        <v>79</v>
      </c>
      <c r="AY224" s="153" t="s">
        <v>144</v>
      </c>
      <c r="BK224" s="162">
        <f>SUM(BK225:BK253)</f>
        <v>0</v>
      </c>
    </row>
    <row r="225" s="2" customFormat="1" ht="33" customHeight="1">
      <c r="A225" s="39"/>
      <c r="B225" s="165"/>
      <c r="C225" s="166" t="s">
        <v>388</v>
      </c>
      <c r="D225" s="166" t="s">
        <v>147</v>
      </c>
      <c r="E225" s="167" t="s">
        <v>1100</v>
      </c>
      <c r="F225" s="168" t="s">
        <v>1101</v>
      </c>
      <c r="G225" s="169" t="s">
        <v>163</v>
      </c>
      <c r="H225" s="170">
        <v>91.079999999999998</v>
      </c>
      <c r="I225" s="171"/>
      <c r="J225" s="172">
        <f>ROUND(I225*H225,2)</f>
        <v>0</v>
      </c>
      <c r="K225" s="168" t="s">
        <v>151</v>
      </c>
      <c r="L225" s="40"/>
      <c r="M225" s="173" t="s">
        <v>3</v>
      </c>
      <c r="N225" s="174" t="s">
        <v>43</v>
      </c>
      <c r="O225" s="73"/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7" t="s">
        <v>278</v>
      </c>
      <c r="AT225" s="177" t="s">
        <v>147</v>
      </c>
      <c r="AU225" s="177" t="s">
        <v>153</v>
      </c>
      <c r="AY225" s="20" t="s">
        <v>144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20" t="s">
        <v>153</v>
      </c>
      <c r="BK225" s="178">
        <f>ROUND(I225*H225,2)</f>
        <v>0</v>
      </c>
      <c r="BL225" s="20" t="s">
        <v>278</v>
      </c>
      <c r="BM225" s="177" t="s">
        <v>1102</v>
      </c>
    </row>
    <row r="226" s="2" customFormat="1">
      <c r="A226" s="39"/>
      <c r="B226" s="40"/>
      <c r="C226" s="39"/>
      <c r="D226" s="179" t="s">
        <v>155</v>
      </c>
      <c r="E226" s="39"/>
      <c r="F226" s="180" t="s">
        <v>1103</v>
      </c>
      <c r="G226" s="39"/>
      <c r="H226" s="39"/>
      <c r="I226" s="181"/>
      <c r="J226" s="39"/>
      <c r="K226" s="39"/>
      <c r="L226" s="40"/>
      <c r="M226" s="182"/>
      <c r="N226" s="183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155</v>
      </c>
      <c r="AU226" s="20" t="s">
        <v>153</v>
      </c>
    </row>
    <row r="227" s="14" customFormat="1">
      <c r="A227" s="14"/>
      <c r="B227" s="192"/>
      <c r="C227" s="14"/>
      <c r="D227" s="185" t="s">
        <v>157</v>
      </c>
      <c r="E227" s="193" t="s">
        <v>3</v>
      </c>
      <c r="F227" s="194" t="s">
        <v>1033</v>
      </c>
      <c r="G227" s="14"/>
      <c r="H227" s="195">
        <v>91.079999999999998</v>
      </c>
      <c r="I227" s="196"/>
      <c r="J227" s="14"/>
      <c r="K227" s="14"/>
      <c r="L227" s="192"/>
      <c r="M227" s="197"/>
      <c r="N227" s="198"/>
      <c r="O227" s="198"/>
      <c r="P227" s="198"/>
      <c r="Q227" s="198"/>
      <c r="R227" s="198"/>
      <c r="S227" s="198"/>
      <c r="T227" s="19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3" t="s">
        <v>157</v>
      </c>
      <c r="AU227" s="193" t="s">
        <v>153</v>
      </c>
      <c r="AV227" s="14" t="s">
        <v>153</v>
      </c>
      <c r="AW227" s="14" t="s">
        <v>33</v>
      </c>
      <c r="AX227" s="14" t="s">
        <v>79</v>
      </c>
      <c r="AY227" s="193" t="s">
        <v>144</v>
      </c>
    </row>
    <row r="228" s="2" customFormat="1" ht="16.5" customHeight="1">
      <c r="A228" s="39"/>
      <c r="B228" s="165"/>
      <c r="C228" s="209" t="s">
        <v>396</v>
      </c>
      <c r="D228" s="209" t="s">
        <v>230</v>
      </c>
      <c r="E228" s="210" t="s">
        <v>1104</v>
      </c>
      <c r="F228" s="211" t="s">
        <v>1105</v>
      </c>
      <c r="G228" s="212" t="s">
        <v>543</v>
      </c>
      <c r="H228" s="213">
        <v>0.032000000000000001</v>
      </c>
      <c r="I228" s="214"/>
      <c r="J228" s="215">
        <f>ROUND(I228*H228,2)</f>
        <v>0</v>
      </c>
      <c r="K228" s="211" t="s">
        <v>151</v>
      </c>
      <c r="L228" s="216"/>
      <c r="M228" s="217" t="s">
        <v>3</v>
      </c>
      <c r="N228" s="218" t="s">
        <v>43</v>
      </c>
      <c r="O228" s="73"/>
      <c r="P228" s="175">
        <f>O228*H228</f>
        <v>0</v>
      </c>
      <c r="Q228" s="175">
        <v>1</v>
      </c>
      <c r="R228" s="175">
        <f>Q228*H228</f>
        <v>0.032000000000000001</v>
      </c>
      <c r="S228" s="175">
        <v>0</v>
      </c>
      <c r="T228" s="17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7" t="s">
        <v>373</v>
      </c>
      <c r="AT228" s="177" t="s">
        <v>230</v>
      </c>
      <c r="AU228" s="177" t="s">
        <v>153</v>
      </c>
      <c r="AY228" s="20" t="s">
        <v>144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20" t="s">
        <v>153</v>
      </c>
      <c r="BK228" s="178">
        <f>ROUND(I228*H228,2)</f>
        <v>0</v>
      </c>
      <c r="BL228" s="20" t="s">
        <v>278</v>
      </c>
      <c r="BM228" s="177" t="s">
        <v>1106</v>
      </c>
    </row>
    <row r="229" s="14" customFormat="1">
      <c r="A229" s="14"/>
      <c r="B229" s="192"/>
      <c r="C229" s="14"/>
      <c r="D229" s="185" t="s">
        <v>157</v>
      </c>
      <c r="E229" s="193" t="s">
        <v>3</v>
      </c>
      <c r="F229" s="194" t="s">
        <v>1107</v>
      </c>
      <c r="G229" s="14"/>
      <c r="H229" s="195">
        <v>0.032000000000000001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157</v>
      </c>
      <c r="AU229" s="193" t="s">
        <v>153</v>
      </c>
      <c r="AV229" s="14" t="s">
        <v>153</v>
      </c>
      <c r="AW229" s="14" t="s">
        <v>33</v>
      </c>
      <c r="AX229" s="14" t="s">
        <v>79</v>
      </c>
      <c r="AY229" s="193" t="s">
        <v>144</v>
      </c>
    </row>
    <row r="230" s="2" customFormat="1" ht="24.15" customHeight="1">
      <c r="A230" s="39"/>
      <c r="B230" s="165"/>
      <c r="C230" s="166" t="s">
        <v>399</v>
      </c>
      <c r="D230" s="166" t="s">
        <v>147</v>
      </c>
      <c r="E230" s="167" t="s">
        <v>1108</v>
      </c>
      <c r="F230" s="168" t="s">
        <v>1109</v>
      </c>
      <c r="G230" s="169" t="s">
        <v>163</v>
      </c>
      <c r="H230" s="170">
        <v>91.079999999999998</v>
      </c>
      <c r="I230" s="171"/>
      <c r="J230" s="172">
        <f>ROUND(I230*H230,2)</f>
        <v>0</v>
      </c>
      <c r="K230" s="168" t="s">
        <v>151</v>
      </c>
      <c r="L230" s="40"/>
      <c r="M230" s="173" t="s">
        <v>3</v>
      </c>
      <c r="N230" s="174" t="s">
        <v>43</v>
      </c>
      <c r="O230" s="73"/>
      <c r="P230" s="175">
        <f>O230*H230</f>
        <v>0</v>
      </c>
      <c r="Q230" s="175">
        <v>0.00040000000000000002</v>
      </c>
      <c r="R230" s="175">
        <f>Q230*H230</f>
        <v>0.036431999999999999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278</v>
      </c>
      <c r="AT230" s="177" t="s">
        <v>147</v>
      </c>
      <c r="AU230" s="177" t="s">
        <v>153</v>
      </c>
      <c r="AY230" s="20" t="s">
        <v>144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153</v>
      </c>
      <c r="BK230" s="178">
        <f>ROUND(I230*H230,2)</f>
        <v>0</v>
      </c>
      <c r="BL230" s="20" t="s">
        <v>278</v>
      </c>
      <c r="BM230" s="177" t="s">
        <v>1110</v>
      </c>
    </row>
    <row r="231" s="2" customFormat="1">
      <c r="A231" s="39"/>
      <c r="B231" s="40"/>
      <c r="C231" s="39"/>
      <c r="D231" s="179" t="s">
        <v>155</v>
      </c>
      <c r="E231" s="39"/>
      <c r="F231" s="180" t="s">
        <v>1111</v>
      </c>
      <c r="G231" s="39"/>
      <c r="H231" s="39"/>
      <c r="I231" s="181"/>
      <c r="J231" s="39"/>
      <c r="K231" s="39"/>
      <c r="L231" s="40"/>
      <c r="M231" s="182"/>
      <c r="N231" s="183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155</v>
      </c>
      <c r="AU231" s="20" t="s">
        <v>153</v>
      </c>
    </row>
    <row r="232" s="14" customFormat="1">
      <c r="A232" s="14"/>
      <c r="B232" s="192"/>
      <c r="C232" s="14"/>
      <c r="D232" s="185" t="s">
        <v>157</v>
      </c>
      <c r="E232" s="193" t="s">
        <v>3</v>
      </c>
      <c r="F232" s="194" t="s">
        <v>1033</v>
      </c>
      <c r="G232" s="14"/>
      <c r="H232" s="195">
        <v>91.079999999999998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157</v>
      </c>
      <c r="AU232" s="193" t="s">
        <v>153</v>
      </c>
      <c r="AV232" s="14" t="s">
        <v>153</v>
      </c>
      <c r="AW232" s="14" t="s">
        <v>33</v>
      </c>
      <c r="AX232" s="14" t="s">
        <v>79</v>
      </c>
      <c r="AY232" s="193" t="s">
        <v>144</v>
      </c>
    </row>
    <row r="233" s="2" customFormat="1" ht="49.05" customHeight="1">
      <c r="A233" s="39"/>
      <c r="B233" s="165"/>
      <c r="C233" s="209" t="s">
        <v>405</v>
      </c>
      <c r="D233" s="209" t="s">
        <v>230</v>
      </c>
      <c r="E233" s="210" t="s">
        <v>1112</v>
      </c>
      <c r="F233" s="211" t="s">
        <v>1113</v>
      </c>
      <c r="G233" s="212" t="s">
        <v>163</v>
      </c>
      <c r="H233" s="213">
        <v>109.29600000000001</v>
      </c>
      <c r="I233" s="214"/>
      <c r="J233" s="215">
        <f>ROUND(I233*H233,2)</f>
        <v>0</v>
      </c>
      <c r="K233" s="211" t="s">
        <v>151</v>
      </c>
      <c r="L233" s="216"/>
      <c r="M233" s="217" t="s">
        <v>3</v>
      </c>
      <c r="N233" s="218" t="s">
        <v>43</v>
      </c>
      <c r="O233" s="73"/>
      <c r="P233" s="175">
        <f>O233*H233</f>
        <v>0</v>
      </c>
      <c r="Q233" s="175">
        <v>0.0054000000000000003</v>
      </c>
      <c r="R233" s="175">
        <f>Q233*H233</f>
        <v>0.59019840000000001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373</v>
      </c>
      <c r="AT233" s="177" t="s">
        <v>230</v>
      </c>
      <c r="AU233" s="177" t="s">
        <v>153</v>
      </c>
      <c r="AY233" s="20" t="s">
        <v>144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153</v>
      </c>
      <c r="BK233" s="178">
        <f>ROUND(I233*H233,2)</f>
        <v>0</v>
      </c>
      <c r="BL233" s="20" t="s">
        <v>278</v>
      </c>
      <c r="BM233" s="177" t="s">
        <v>1114</v>
      </c>
    </row>
    <row r="234" s="14" customFormat="1">
      <c r="A234" s="14"/>
      <c r="B234" s="192"/>
      <c r="C234" s="14"/>
      <c r="D234" s="185" t="s">
        <v>157</v>
      </c>
      <c r="E234" s="193" t="s">
        <v>3</v>
      </c>
      <c r="F234" s="194" t="s">
        <v>1115</v>
      </c>
      <c r="G234" s="14"/>
      <c r="H234" s="195">
        <v>109.29600000000001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157</v>
      </c>
      <c r="AU234" s="193" t="s">
        <v>153</v>
      </c>
      <c r="AV234" s="14" t="s">
        <v>153</v>
      </c>
      <c r="AW234" s="14" t="s">
        <v>33</v>
      </c>
      <c r="AX234" s="14" t="s">
        <v>79</v>
      </c>
      <c r="AY234" s="193" t="s">
        <v>144</v>
      </c>
    </row>
    <row r="235" s="2" customFormat="1" ht="24.15" customHeight="1">
      <c r="A235" s="39"/>
      <c r="B235" s="165"/>
      <c r="C235" s="166" t="s">
        <v>411</v>
      </c>
      <c r="D235" s="166" t="s">
        <v>147</v>
      </c>
      <c r="E235" s="167" t="s">
        <v>1108</v>
      </c>
      <c r="F235" s="168" t="s">
        <v>1109</v>
      </c>
      <c r="G235" s="169" t="s">
        <v>163</v>
      </c>
      <c r="H235" s="170">
        <v>91.079999999999998</v>
      </c>
      <c r="I235" s="171"/>
      <c r="J235" s="172">
        <f>ROUND(I235*H235,2)</f>
        <v>0</v>
      </c>
      <c r="K235" s="168" t="s">
        <v>151</v>
      </c>
      <c r="L235" s="40"/>
      <c r="M235" s="173" t="s">
        <v>3</v>
      </c>
      <c r="N235" s="174" t="s">
        <v>43</v>
      </c>
      <c r="O235" s="73"/>
      <c r="P235" s="175">
        <f>O235*H235</f>
        <v>0</v>
      </c>
      <c r="Q235" s="175">
        <v>0.00040000000000000002</v>
      </c>
      <c r="R235" s="175">
        <f>Q235*H235</f>
        <v>0.036431999999999999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278</v>
      </c>
      <c r="AT235" s="177" t="s">
        <v>147</v>
      </c>
      <c r="AU235" s="177" t="s">
        <v>153</v>
      </c>
      <c r="AY235" s="20" t="s">
        <v>144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153</v>
      </c>
      <c r="BK235" s="178">
        <f>ROUND(I235*H235,2)</f>
        <v>0</v>
      </c>
      <c r="BL235" s="20" t="s">
        <v>278</v>
      </c>
      <c r="BM235" s="177" t="s">
        <v>1116</v>
      </c>
    </row>
    <row r="236" s="2" customFormat="1">
      <c r="A236" s="39"/>
      <c r="B236" s="40"/>
      <c r="C236" s="39"/>
      <c r="D236" s="179" t="s">
        <v>155</v>
      </c>
      <c r="E236" s="39"/>
      <c r="F236" s="180" t="s">
        <v>1111</v>
      </c>
      <c r="G236" s="39"/>
      <c r="H236" s="39"/>
      <c r="I236" s="181"/>
      <c r="J236" s="39"/>
      <c r="K236" s="39"/>
      <c r="L236" s="40"/>
      <c r="M236" s="182"/>
      <c r="N236" s="183"/>
      <c r="O236" s="73"/>
      <c r="P236" s="73"/>
      <c r="Q236" s="73"/>
      <c r="R236" s="73"/>
      <c r="S236" s="73"/>
      <c r="T236" s="7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0" t="s">
        <v>155</v>
      </c>
      <c r="AU236" s="20" t="s">
        <v>153</v>
      </c>
    </row>
    <row r="237" s="14" customFormat="1">
      <c r="A237" s="14"/>
      <c r="B237" s="192"/>
      <c r="C237" s="14"/>
      <c r="D237" s="185" t="s">
        <v>157</v>
      </c>
      <c r="E237" s="193" t="s">
        <v>3</v>
      </c>
      <c r="F237" s="194" t="s">
        <v>1033</v>
      </c>
      <c r="G237" s="14"/>
      <c r="H237" s="195">
        <v>91.079999999999998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157</v>
      </c>
      <c r="AU237" s="193" t="s">
        <v>153</v>
      </c>
      <c r="AV237" s="14" t="s">
        <v>153</v>
      </c>
      <c r="AW237" s="14" t="s">
        <v>33</v>
      </c>
      <c r="AX237" s="14" t="s">
        <v>79</v>
      </c>
      <c r="AY237" s="193" t="s">
        <v>144</v>
      </c>
    </row>
    <row r="238" s="2" customFormat="1" ht="49.05" customHeight="1">
      <c r="A238" s="39"/>
      <c r="B238" s="165"/>
      <c r="C238" s="209" t="s">
        <v>416</v>
      </c>
      <c r="D238" s="209" t="s">
        <v>230</v>
      </c>
      <c r="E238" s="210" t="s">
        <v>1117</v>
      </c>
      <c r="F238" s="211" t="s">
        <v>1118</v>
      </c>
      <c r="G238" s="212" t="s">
        <v>163</v>
      </c>
      <c r="H238" s="213">
        <v>109.29600000000001</v>
      </c>
      <c r="I238" s="214"/>
      <c r="J238" s="215">
        <f>ROUND(I238*H238,2)</f>
        <v>0</v>
      </c>
      <c r="K238" s="211" t="s">
        <v>151</v>
      </c>
      <c r="L238" s="216"/>
      <c r="M238" s="217" t="s">
        <v>3</v>
      </c>
      <c r="N238" s="218" t="s">
        <v>43</v>
      </c>
      <c r="O238" s="73"/>
      <c r="P238" s="175">
        <f>O238*H238</f>
        <v>0</v>
      </c>
      <c r="Q238" s="175">
        <v>0.0053</v>
      </c>
      <c r="R238" s="175">
        <f>Q238*H238</f>
        <v>0.57926880000000003</v>
      </c>
      <c r="S238" s="175">
        <v>0</v>
      </c>
      <c r="T238" s="17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77" t="s">
        <v>373</v>
      </c>
      <c r="AT238" s="177" t="s">
        <v>230</v>
      </c>
      <c r="AU238" s="177" t="s">
        <v>153</v>
      </c>
      <c r="AY238" s="20" t="s">
        <v>144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20" t="s">
        <v>153</v>
      </c>
      <c r="BK238" s="178">
        <f>ROUND(I238*H238,2)</f>
        <v>0</v>
      </c>
      <c r="BL238" s="20" t="s">
        <v>278</v>
      </c>
      <c r="BM238" s="177" t="s">
        <v>1119</v>
      </c>
    </row>
    <row r="239" s="14" customFormat="1">
      <c r="A239" s="14"/>
      <c r="B239" s="192"/>
      <c r="C239" s="14"/>
      <c r="D239" s="185" t="s">
        <v>157</v>
      </c>
      <c r="E239" s="193" t="s">
        <v>3</v>
      </c>
      <c r="F239" s="194" t="s">
        <v>1115</v>
      </c>
      <c r="G239" s="14"/>
      <c r="H239" s="195">
        <v>109.29600000000001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157</v>
      </c>
      <c r="AU239" s="193" t="s">
        <v>153</v>
      </c>
      <c r="AV239" s="14" t="s">
        <v>153</v>
      </c>
      <c r="AW239" s="14" t="s">
        <v>33</v>
      </c>
      <c r="AX239" s="14" t="s">
        <v>79</v>
      </c>
      <c r="AY239" s="193" t="s">
        <v>144</v>
      </c>
    </row>
    <row r="240" s="2" customFormat="1" ht="33" customHeight="1">
      <c r="A240" s="39"/>
      <c r="B240" s="165"/>
      <c r="C240" s="166" t="s">
        <v>421</v>
      </c>
      <c r="D240" s="166" t="s">
        <v>147</v>
      </c>
      <c r="E240" s="167" t="s">
        <v>1120</v>
      </c>
      <c r="F240" s="168" t="s">
        <v>1121</v>
      </c>
      <c r="G240" s="169" t="s">
        <v>163</v>
      </c>
      <c r="H240" s="170">
        <v>91.079999999999998</v>
      </c>
      <c r="I240" s="171"/>
      <c r="J240" s="172">
        <f>ROUND(I240*H240,2)</f>
        <v>0</v>
      </c>
      <c r="K240" s="168" t="s">
        <v>151</v>
      </c>
      <c r="L240" s="40"/>
      <c r="M240" s="173" t="s">
        <v>3</v>
      </c>
      <c r="N240" s="174" t="s">
        <v>43</v>
      </c>
      <c r="O240" s="73"/>
      <c r="P240" s="175">
        <f>O240*H240</f>
        <v>0</v>
      </c>
      <c r="Q240" s="175">
        <v>0</v>
      </c>
      <c r="R240" s="175">
        <f>Q240*H240</f>
        <v>0</v>
      </c>
      <c r="S240" s="175">
        <v>0.010999999999999999</v>
      </c>
      <c r="T240" s="176">
        <f>S240*H240</f>
        <v>1.0018799999999999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7" t="s">
        <v>278</v>
      </c>
      <c r="AT240" s="177" t="s">
        <v>147</v>
      </c>
      <c r="AU240" s="177" t="s">
        <v>153</v>
      </c>
      <c r="AY240" s="20" t="s">
        <v>144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20" t="s">
        <v>153</v>
      </c>
      <c r="BK240" s="178">
        <f>ROUND(I240*H240,2)</f>
        <v>0</v>
      </c>
      <c r="BL240" s="20" t="s">
        <v>278</v>
      </c>
      <c r="BM240" s="177" t="s">
        <v>1122</v>
      </c>
    </row>
    <row r="241" s="2" customFormat="1">
      <c r="A241" s="39"/>
      <c r="B241" s="40"/>
      <c r="C241" s="39"/>
      <c r="D241" s="179" t="s">
        <v>155</v>
      </c>
      <c r="E241" s="39"/>
      <c r="F241" s="180" t="s">
        <v>1123</v>
      </c>
      <c r="G241" s="39"/>
      <c r="H241" s="39"/>
      <c r="I241" s="181"/>
      <c r="J241" s="39"/>
      <c r="K241" s="39"/>
      <c r="L241" s="40"/>
      <c r="M241" s="182"/>
      <c r="N241" s="183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155</v>
      </c>
      <c r="AU241" s="20" t="s">
        <v>153</v>
      </c>
    </row>
    <row r="242" s="14" customFormat="1">
      <c r="A242" s="14"/>
      <c r="B242" s="192"/>
      <c r="C242" s="14"/>
      <c r="D242" s="185" t="s">
        <v>157</v>
      </c>
      <c r="E242" s="193" t="s">
        <v>3</v>
      </c>
      <c r="F242" s="194" t="s">
        <v>1033</v>
      </c>
      <c r="G242" s="14"/>
      <c r="H242" s="195">
        <v>91.079999999999998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157</v>
      </c>
      <c r="AU242" s="193" t="s">
        <v>153</v>
      </c>
      <c r="AV242" s="14" t="s">
        <v>153</v>
      </c>
      <c r="AW242" s="14" t="s">
        <v>33</v>
      </c>
      <c r="AX242" s="14" t="s">
        <v>79</v>
      </c>
      <c r="AY242" s="193" t="s">
        <v>144</v>
      </c>
    </row>
    <row r="243" s="2" customFormat="1" ht="44.25" customHeight="1">
      <c r="A243" s="39"/>
      <c r="B243" s="165"/>
      <c r="C243" s="166" t="s">
        <v>428</v>
      </c>
      <c r="D243" s="166" t="s">
        <v>147</v>
      </c>
      <c r="E243" s="167" t="s">
        <v>1124</v>
      </c>
      <c r="F243" s="168" t="s">
        <v>1125</v>
      </c>
      <c r="G243" s="169" t="s">
        <v>163</v>
      </c>
      <c r="H243" s="170">
        <v>96.140000000000001</v>
      </c>
      <c r="I243" s="171"/>
      <c r="J243" s="172">
        <f>ROUND(I243*H243,2)</f>
        <v>0</v>
      </c>
      <c r="K243" s="168" t="s">
        <v>151</v>
      </c>
      <c r="L243" s="40"/>
      <c r="M243" s="173" t="s">
        <v>3</v>
      </c>
      <c r="N243" s="174" t="s">
        <v>43</v>
      </c>
      <c r="O243" s="73"/>
      <c r="P243" s="175">
        <f>O243*H243</f>
        <v>0</v>
      </c>
      <c r="Q243" s="175">
        <v>0.00080000000000000004</v>
      </c>
      <c r="R243" s="175">
        <f>Q243*H243</f>
        <v>0.076912000000000008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278</v>
      </c>
      <c r="AT243" s="177" t="s">
        <v>147</v>
      </c>
      <c r="AU243" s="177" t="s">
        <v>153</v>
      </c>
      <c r="AY243" s="20" t="s">
        <v>144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153</v>
      </c>
      <c r="BK243" s="178">
        <f>ROUND(I243*H243,2)</f>
        <v>0</v>
      </c>
      <c r="BL243" s="20" t="s">
        <v>278</v>
      </c>
      <c r="BM243" s="177" t="s">
        <v>1126</v>
      </c>
    </row>
    <row r="244" s="2" customFormat="1">
      <c r="A244" s="39"/>
      <c r="B244" s="40"/>
      <c r="C244" s="39"/>
      <c r="D244" s="179" t="s">
        <v>155</v>
      </c>
      <c r="E244" s="39"/>
      <c r="F244" s="180" t="s">
        <v>1127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155</v>
      </c>
      <c r="AU244" s="20" t="s">
        <v>153</v>
      </c>
    </row>
    <row r="245" s="14" customFormat="1">
      <c r="A245" s="14"/>
      <c r="B245" s="192"/>
      <c r="C245" s="14"/>
      <c r="D245" s="185" t="s">
        <v>157</v>
      </c>
      <c r="E245" s="193" t="s">
        <v>3</v>
      </c>
      <c r="F245" s="194" t="s">
        <v>1128</v>
      </c>
      <c r="G245" s="14"/>
      <c r="H245" s="195">
        <v>96.140000000000001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157</v>
      </c>
      <c r="AU245" s="193" t="s">
        <v>153</v>
      </c>
      <c r="AV245" s="14" t="s">
        <v>153</v>
      </c>
      <c r="AW245" s="14" t="s">
        <v>33</v>
      </c>
      <c r="AX245" s="14" t="s">
        <v>79</v>
      </c>
      <c r="AY245" s="193" t="s">
        <v>144</v>
      </c>
    </row>
    <row r="246" s="2" customFormat="1" ht="33" customHeight="1">
      <c r="A246" s="39"/>
      <c r="B246" s="165"/>
      <c r="C246" s="166" t="s">
        <v>433</v>
      </c>
      <c r="D246" s="166" t="s">
        <v>147</v>
      </c>
      <c r="E246" s="167" t="s">
        <v>1129</v>
      </c>
      <c r="F246" s="168" t="s">
        <v>1130</v>
      </c>
      <c r="G246" s="169" t="s">
        <v>199</v>
      </c>
      <c r="H246" s="170">
        <v>50.600000000000001</v>
      </c>
      <c r="I246" s="171"/>
      <c r="J246" s="172">
        <f>ROUND(I246*H246,2)</f>
        <v>0</v>
      </c>
      <c r="K246" s="168" t="s">
        <v>151</v>
      </c>
      <c r="L246" s="40"/>
      <c r="M246" s="173" t="s">
        <v>3</v>
      </c>
      <c r="N246" s="174" t="s">
        <v>43</v>
      </c>
      <c r="O246" s="73"/>
      <c r="P246" s="175">
        <f>O246*H246</f>
        <v>0</v>
      </c>
      <c r="Q246" s="175">
        <v>0.00016000000000000001</v>
      </c>
      <c r="R246" s="175">
        <f>Q246*H246</f>
        <v>0.0080960000000000008</v>
      </c>
      <c r="S246" s="175">
        <v>0</v>
      </c>
      <c r="T246" s="17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77" t="s">
        <v>278</v>
      </c>
      <c r="AT246" s="177" t="s">
        <v>147</v>
      </c>
      <c r="AU246" s="177" t="s">
        <v>153</v>
      </c>
      <c r="AY246" s="20" t="s">
        <v>144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20" t="s">
        <v>153</v>
      </c>
      <c r="BK246" s="178">
        <f>ROUND(I246*H246,2)</f>
        <v>0</v>
      </c>
      <c r="BL246" s="20" t="s">
        <v>278</v>
      </c>
      <c r="BM246" s="177" t="s">
        <v>1131</v>
      </c>
    </row>
    <row r="247" s="2" customFormat="1">
      <c r="A247" s="39"/>
      <c r="B247" s="40"/>
      <c r="C247" s="39"/>
      <c r="D247" s="179" t="s">
        <v>155</v>
      </c>
      <c r="E247" s="39"/>
      <c r="F247" s="180" t="s">
        <v>1132</v>
      </c>
      <c r="G247" s="39"/>
      <c r="H247" s="39"/>
      <c r="I247" s="181"/>
      <c r="J247" s="39"/>
      <c r="K247" s="39"/>
      <c r="L247" s="40"/>
      <c r="M247" s="182"/>
      <c r="N247" s="183"/>
      <c r="O247" s="73"/>
      <c r="P247" s="73"/>
      <c r="Q247" s="73"/>
      <c r="R247" s="73"/>
      <c r="S247" s="73"/>
      <c r="T247" s="74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0" t="s">
        <v>155</v>
      </c>
      <c r="AU247" s="20" t="s">
        <v>153</v>
      </c>
    </row>
    <row r="248" s="14" customFormat="1">
      <c r="A248" s="14"/>
      <c r="B248" s="192"/>
      <c r="C248" s="14"/>
      <c r="D248" s="185" t="s">
        <v>157</v>
      </c>
      <c r="E248" s="193" t="s">
        <v>3</v>
      </c>
      <c r="F248" s="194" t="s">
        <v>1029</v>
      </c>
      <c r="G248" s="14"/>
      <c r="H248" s="195">
        <v>50.600000000000001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157</v>
      </c>
      <c r="AU248" s="193" t="s">
        <v>153</v>
      </c>
      <c r="AV248" s="14" t="s">
        <v>153</v>
      </c>
      <c r="AW248" s="14" t="s">
        <v>33</v>
      </c>
      <c r="AX248" s="14" t="s">
        <v>79</v>
      </c>
      <c r="AY248" s="193" t="s">
        <v>144</v>
      </c>
    </row>
    <row r="249" s="2" customFormat="1" ht="24.15" customHeight="1">
      <c r="A249" s="39"/>
      <c r="B249" s="165"/>
      <c r="C249" s="166" t="s">
        <v>448</v>
      </c>
      <c r="D249" s="166" t="s">
        <v>147</v>
      </c>
      <c r="E249" s="167" t="s">
        <v>1133</v>
      </c>
      <c r="F249" s="168" t="s">
        <v>1134</v>
      </c>
      <c r="G249" s="169" t="s">
        <v>163</v>
      </c>
      <c r="H249" s="170">
        <v>96.140000000000001</v>
      </c>
      <c r="I249" s="171"/>
      <c r="J249" s="172">
        <f>ROUND(I249*H249,2)</f>
        <v>0</v>
      </c>
      <c r="K249" s="168" t="s">
        <v>151</v>
      </c>
      <c r="L249" s="40"/>
      <c r="M249" s="173" t="s">
        <v>3</v>
      </c>
      <c r="N249" s="174" t="s">
        <v>43</v>
      </c>
      <c r="O249" s="73"/>
      <c r="P249" s="175">
        <f>O249*H249</f>
        <v>0</v>
      </c>
      <c r="Q249" s="175">
        <v>0</v>
      </c>
      <c r="R249" s="175">
        <f>Q249*H249</f>
        <v>0</v>
      </c>
      <c r="S249" s="175">
        <v>0.00069999999999999999</v>
      </c>
      <c r="T249" s="176">
        <f>S249*H249</f>
        <v>0.067297999999999997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278</v>
      </c>
      <c r="AT249" s="177" t="s">
        <v>147</v>
      </c>
      <c r="AU249" s="177" t="s">
        <v>153</v>
      </c>
      <c r="AY249" s="20" t="s">
        <v>144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153</v>
      </c>
      <c r="BK249" s="178">
        <f>ROUND(I249*H249,2)</f>
        <v>0</v>
      </c>
      <c r="BL249" s="20" t="s">
        <v>278</v>
      </c>
      <c r="BM249" s="177" t="s">
        <v>1135</v>
      </c>
    </row>
    <row r="250" s="2" customFormat="1">
      <c r="A250" s="39"/>
      <c r="B250" s="40"/>
      <c r="C250" s="39"/>
      <c r="D250" s="179" t="s">
        <v>155</v>
      </c>
      <c r="E250" s="39"/>
      <c r="F250" s="180" t="s">
        <v>1136</v>
      </c>
      <c r="G250" s="39"/>
      <c r="H250" s="39"/>
      <c r="I250" s="181"/>
      <c r="J250" s="39"/>
      <c r="K250" s="39"/>
      <c r="L250" s="40"/>
      <c r="M250" s="182"/>
      <c r="N250" s="183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155</v>
      </c>
      <c r="AU250" s="20" t="s">
        <v>153</v>
      </c>
    </row>
    <row r="251" s="14" customFormat="1">
      <c r="A251" s="14"/>
      <c r="B251" s="192"/>
      <c r="C251" s="14"/>
      <c r="D251" s="185" t="s">
        <v>157</v>
      </c>
      <c r="E251" s="193" t="s">
        <v>3</v>
      </c>
      <c r="F251" s="194" t="s">
        <v>1128</v>
      </c>
      <c r="G251" s="14"/>
      <c r="H251" s="195">
        <v>96.140000000000001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157</v>
      </c>
      <c r="AU251" s="193" t="s">
        <v>153</v>
      </c>
      <c r="AV251" s="14" t="s">
        <v>153</v>
      </c>
      <c r="AW251" s="14" t="s">
        <v>33</v>
      </c>
      <c r="AX251" s="14" t="s">
        <v>79</v>
      </c>
      <c r="AY251" s="193" t="s">
        <v>144</v>
      </c>
    </row>
    <row r="252" s="2" customFormat="1" ht="49.05" customHeight="1">
      <c r="A252" s="39"/>
      <c r="B252" s="165"/>
      <c r="C252" s="166" t="s">
        <v>453</v>
      </c>
      <c r="D252" s="166" t="s">
        <v>147</v>
      </c>
      <c r="E252" s="167" t="s">
        <v>1137</v>
      </c>
      <c r="F252" s="168" t="s">
        <v>1138</v>
      </c>
      <c r="G252" s="169" t="s">
        <v>725</v>
      </c>
      <c r="H252" s="219"/>
      <c r="I252" s="171"/>
      <c r="J252" s="172">
        <f>ROUND(I252*H252,2)</f>
        <v>0</v>
      </c>
      <c r="K252" s="168" t="s">
        <v>151</v>
      </c>
      <c r="L252" s="40"/>
      <c r="M252" s="173" t="s">
        <v>3</v>
      </c>
      <c r="N252" s="174" t="s">
        <v>43</v>
      </c>
      <c r="O252" s="73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278</v>
      </c>
      <c r="AT252" s="177" t="s">
        <v>147</v>
      </c>
      <c r="AU252" s="177" t="s">
        <v>153</v>
      </c>
      <c r="AY252" s="20" t="s">
        <v>144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153</v>
      </c>
      <c r="BK252" s="178">
        <f>ROUND(I252*H252,2)</f>
        <v>0</v>
      </c>
      <c r="BL252" s="20" t="s">
        <v>278</v>
      </c>
      <c r="BM252" s="177" t="s">
        <v>1139</v>
      </c>
    </row>
    <row r="253" s="2" customFormat="1">
      <c r="A253" s="39"/>
      <c r="B253" s="40"/>
      <c r="C253" s="39"/>
      <c r="D253" s="179" t="s">
        <v>155</v>
      </c>
      <c r="E253" s="39"/>
      <c r="F253" s="180" t="s">
        <v>1140</v>
      </c>
      <c r="G253" s="39"/>
      <c r="H253" s="39"/>
      <c r="I253" s="181"/>
      <c r="J253" s="39"/>
      <c r="K253" s="39"/>
      <c r="L253" s="40"/>
      <c r="M253" s="182"/>
      <c r="N253" s="183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155</v>
      </c>
      <c r="AU253" s="20" t="s">
        <v>153</v>
      </c>
    </row>
    <row r="254" s="12" customFormat="1" ht="22.8" customHeight="1">
      <c r="A254" s="12"/>
      <c r="B254" s="152"/>
      <c r="C254" s="12"/>
      <c r="D254" s="153" t="s">
        <v>70</v>
      </c>
      <c r="E254" s="163" t="s">
        <v>912</v>
      </c>
      <c r="F254" s="163" t="s">
        <v>913</v>
      </c>
      <c r="G254" s="12"/>
      <c r="H254" s="12"/>
      <c r="I254" s="155"/>
      <c r="J254" s="164">
        <f>BK254</f>
        <v>0</v>
      </c>
      <c r="K254" s="12"/>
      <c r="L254" s="152"/>
      <c r="M254" s="157"/>
      <c r="N254" s="158"/>
      <c r="O254" s="158"/>
      <c r="P254" s="159">
        <f>SUM(P255:P272)</f>
        <v>0</v>
      </c>
      <c r="Q254" s="158"/>
      <c r="R254" s="159">
        <f>SUM(R255:R272)</f>
        <v>0.22472282000000002</v>
      </c>
      <c r="S254" s="158"/>
      <c r="T254" s="160">
        <f>SUM(T255:T272)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3" t="s">
        <v>153</v>
      </c>
      <c r="AT254" s="161" t="s">
        <v>70</v>
      </c>
      <c r="AU254" s="161" t="s">
        <v>79</v>
      </c>
      <c r="AY254" s="153" t="s">
        <v>144</v>
      </c>
      <c r="BK254" s="162">
        <f>SUM(BK255:BK272)</f>
        <v>0</v>
      </c>
    </row>
    <row r="255" s="2" customFormat="1" ht="33" customHeight="1">
      <c r="A255" s="39"/>
      <c r="B255" s="165"/>
      <c r="C255" s="166" t="s">
        <v>441</v>
      </c>
      <c r="D255" s="166" t="s">
        <v>147</v>
      </c>
      <c r="E255" s="167" t="s">
        <v>923</v>
      </c>
      <c r="F255" s="168" t="s">
        <v>924</v>
      </c>
      <c r="G255" s="169" t="s">
        <v>163</v>
      </c>
      <c r="H255" s="170">
        <v>161.72399999999999</v>
      </c>
      <c r="I255" s="171"/>
      <c r="J255" s="172">
        <f>ROUND(I255*H255,2)</f>
        <v>0</v>
      </c>
      <c r="K255" s="168" t="s">
        <v>151</v>
      </c>
      <c r="L255" s="40"/>
      <c r="M255" s="173" t="s">
        <v>3</v>
      </c>
      <c r="N255" s="174" t="s">
        <v>43</v>
      </c>
      <c r="O255" s="73"/>
      <c r="P255" s="175">
        <f>O255*H255</f>
        <v>0</v>
      </c>
      <c r="Q255" s="175">
        <v>0.00021000000000000001</v>
      </c>
      <c r="R255" s="175">
        <f>Q255*H255</f>
        <v>0.033962039999999999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278</v>
      </c>
      <c r="AT255" s="177" t="s">
        <v>147</v>
      </c>
      <c r="AU255" s="177" t="s">
        <v>153</v>
      </c>
      <c r="AY255" s="20" t="s">
        <v>144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153</v>
      </c>
      <c r="BK255" s="178">
        <f>ROUND(I255*H255,2)</f>
        <v>0</v>
      </c>
      <c r="BL255" s="20" t="s">
        <v>278</v>
      </c>
      <c r="BM255" s="177" t="s">
        <v>1141</v>
      </c>
    </row>
    <row r="256" s="2" customFormat="1">
      <c r="A256" s="39"/>
      <c r="B256" s="40"/>
      <c r="C256" s="39"/>
      <c r="D256" s="179" t="s">
        <v>155</v>
      </c>
      <c r="E256" s="39"/>
      <c r="F256" s="180" t="s">
        <v>926</v>
      </c>
      <c r="G256" s="39"/>
      <c r="H256" s="39"/>
      <c r="I256" s="181"/>
      <c r="J256" s="39"/>
      <c r="K256" s="39"/>
      <c r="L256" s="40"/>
      <c r="M256" s="182"/>
      <c r="N256" s="183"/>
      <c r="O256" s="73"/>
      <c r="P256" s="73"/>
      <c r="Q256" s="73"/>
      <c r="R256" s="73"/>
      <c r="S256" s="73"/>
      <c r="T256" s="74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20" t="s">
        <v>155</v>
      </c>
      <c r="AU256" s="20" t="s">
        <v>153</v>
      </c>
    </row>
    <row r="257" s="13" customFormat="1">
      <c r="A257" s="13"/>
      <c r="B257" s="184"/>
      <c r="C257" s="13"/>
      <c r="D257" s="185" t="s">
        <v>157</v>
      </c>
      <c r="E257" s="186" t="s">
        <v>3</v>
      </c>
      <c r="F257" s="187" t="s">
        <v>1142</v>
      </c>
      <c r="G257" s="13"/>
      <c r="H257" s="186" t="s">
        <v>3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157</v>
      </c>
      <c r="AU257" s="186" t="s">
        <v>153</v>
      </c>
      <c r="AV257" s="13" t="s">
        <v>79</v>
      </c>
      <c r="AW257" s="13" t="s">
        <v>33</v>
      </c>
      <c r="AX257" s="13" t="s">
        <v>71</v>
      </c>
      <c r="AY257" s="186" t="s">
        <v>144</v>
      </c>
    </row>
    <row r="258" s="14" customFormat="1">
      <c r="A258" s="14"/>
      <c r="B258" s="192"/>
      <c r="C258" s="14"/>
      <c r="D258" s="185" t="s">
        <v>157</v>
      </c>
      <c r="E258" s="193" t="s">
        <v>3</v>
      </c>
      <c r="F258" s="194" t="s">
        <v>1079</v>
      </c>
      <c r="G258" s="14"/>
      <c r="H258" s="195">
        <v>134.77000000000001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157</v>
      </c>
      <c r="AU258" s="193" t="s">
        <v>153</v>
      </c>
      <c r="AV258" s="14" t="s">
        <v>153</v>
      </c>
      <c r="AW258" s="14" t="s">
        <v>33</v>
      </c>
      <c r="AX258" s="14" t="s">
        <v>79</v>
      </c>
      <c r="AY258" s="193" t="s">
        <v>144</v>
      </c>
    </row>
    <row r="259" s="14" customFormat="1">
      <c r="A259" s="14"/>
      <c r="B259" s="192"/>
      <c r="C259" s="14"/>
      <c r="D259" s="185" t="s">
        <v>157</v>
      </c>
      <c r="E259" s="14"/>
      <c r="F259" s="194" t="s">
        <v>1143</v>
      </c>
      <c r="G259" s="14"/>
      <c r="H259" s="195">
        <v>161.72399999999999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157</v>
      </c>
      <c r="AU259" s="193" t="s">
        <v>153</v>
      </c>
      <c r="AV259" s="14" t="s">
        <v>153</v>
      </c>
      <c r="AW259" s="14" t="s">
        <v>4</v>
      </c>
      <c r="AX259" s="14" t="s">
        <v>79</v>
      </c>
      <c r="AY259" s="193" t="s">
        <v>144</v>
      </c>
    </row>
    <row r="260" s="2" customFormat="1" ht="24.15" customHeight="1">
      <c r="A260" s="39"/>
      <c r="B260" s="165"/>
      <c r="C260" s="166" t="s">
        <v>462</v>
      </c>
      <c r="D260" s="166" t="s">
        <v>147</v>
      </c>
      <c r="E260" s="167" t="s">
        <v>1144</v>
      </c>
      <c r="F260" s="168" t="s">
        <v>1145</v>
      </c>
      <c r="G260" s="169" t="s">
        <v>163</v>
      </c>
      <c r="H260" s="170">
        <v>134.77000000000001</v>
      </c>
      <c r="I260" s="171"/>
      <c r="J260" s="172">
        <f>ROUND(I260*H260,2)</f>
        <v>0</v>
      </c>
      <c r="K260" s="168" t="s">
        <v>151</v>
      </c>
      <c r="L260" s="40"/>
      <c r="M260" s="173" t="s">
        <v>3</v>
      </c>
      <c r="N260" s="174" t="s">
        <v>43</v>
      </c>
      <c r="O260" s="73"/>
      <c r="P260" s="175">
        <f>O260*H260</f>
        <v>0</v>
      </c>
      <c r="Q260" s="175">
        <v>1.0000000000000001E-05</v>
      </c>
      <c r="R260" s="175">
        <f>Q260*H260</f>
        <v>0.0013477000000000003</v>
      </c>
      <c r="S260" s="175">
        <v>0</v>
      </c>
      <c r="T260" s="17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7" t="s">
        <v>278</v>
      </c>
      <c r="AT260" s="177" t="s">
        <v>147</v>
      </c>
      <c r="AU260" s="177" t="s">
        <v>153</v>
      </c>
      <c r="AY260" s="20" t="s">
        <v>144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20" t="s">
        <v>153</v>
      </c>
      <c r="BK260" s="178">
        <f>ROUND(I260*H260,2)</f>
        <v>0</v>
      </c>
      <c r="BL260" s="20" t="s">
        <v>278</v>
      </c>
      <c r="BM260" s="177" t="s">
        <v>1146</v>
      </c>
    </row>
    <row r="261" s="2" customFormat="1">
      <c r="A261" s="39"/>
      <c r="B261" s="40"/>
      <c r="C261" s="39"/>
      <c r="D261" s="179" t="s">
        <v>155</v>
      </c>
      <c r="E261" s="39"/>
      <c r="F261" s="180" t="s">
        <v>1147</v>
      </c>
      <c r="G261" s="39"/>
      <c r="H261" s="39"/>
      <c r="I261" s="181"/>
      <c r="J261" s="39"/>
      <c r="K261" s="39"/>
      <c r="L261" s="40"/>
      <c r="M261" s="182"/>
      <c r="N261" s="183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155</v>
      </c>
      <c r="AU261" s="20" t="s">
        <v>153</v>
      </c>
    </row>
    <row r="262" s="13" customFormat="1">
      <c r="A262" s="13"/>
      <c r="B262" s="184"/>
      <c r="C262" s="13"/>
      <c r="D262" s="185" t="s">
        <v>157</v>
      </c>
      <c r="E262" s="186" t="s">
        <v>3</v>
      </c>
      <c r="F262" s="187" t="s">
        <v>1148</v>
      </c>
      <c r="G262" s="13"/>
      <c r="H262" s="186" t="s">
        <v>3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157</v>
      </c>
      <c r="AU262" s="186" t="s">
        <v>153</v>
      </c>
      <c r="AV262" s="13" t="s">
        <v>79</v>
      </c>
      <c r="AW262" s="13" t="s">
        <v>33</v>
      </c>
      <c r="AX262" s="13" t="s">
        <v>71</v>
      </c>
      <c r="AY262" s="186" t="s">
        <v>144</v>
      </c>
    </row>
    <row r="263" s="14" customFormat="1">
      <c r="A263" s="14"/>
      <c r="B263" s="192"/>
      <c r="C263" s="14"/>
      <c r="D263" s="185" t="s">
        <v>157</v>
      </c>
      <c r="E263" s="193" t="s">
        <v>3</v>
      </c>
      <c r="F263" s="194" t="s">
        <v>1079</v>
      </c>
      <c r="G263" s="14"/>
      <c r="H263" s="195">
        <v>134.77000000000001</v>
      </c>
      <c r="I263" s="196"/>
      <c r="J263" s="14"/>
      <c r="K263" s="14"/>
      <c r="L263" s="192"/>
      <c r="M263" s="197"/>
      <c r="N263" s="198"/>
      <c r="O263" s="198"/>
      <c r="P263" s="198"/>
      <c r="Q263" s="198"/>
      <c r="R263" s="198"/>
      <c r="S263" s="198"/>
      <c r="T263" s="19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3" t="s">
        <v>157</v>
      </c>
      <c r="AU263" s="193" t="s">
        <v>153</v>
      </c>
      <c r="AV263" s="14" t="s">
        <v>153</v>
      </c>
      <c r="AW263" s="14" t="s">
        <v>33</v>
      </c>
      <c r="AX263" s="14" t="s">
        <v>79</v>
      </c>
      <c r="AY263" s="193" t="s">
        <v>144</v>
      </c>
    </row>
    <row r="264" s="2" customFormat="1" ht="37.8" customHeight="1">
      <c r="A264" s="39"/>
      <c r="B264" s="165"/>
      <c r="C264" s="166" t="s">
        <v>467</v>
      </c>
      <c r="D264" s="166" t="s">
        <v>147</v>
      </c>
      <c r="E264" s="167" t="s">
        <v>1149</v>
      </c>
      <c r="F264" s="168" t="s">
        <v>1150</v>
      </c>
      <c r="G264" s="169" t="s">
        <v>163</v>
      </c>
      <c r="H264" s="170">
        <v>161.72399999999999</v>
      </c>
      <c r="I264" s="171"/>
      <c r="J264" s="172">
        <f>ROUND(I264*H264,2)</f>
        <v>0</v>
      </c>
      <c r="K264" s="168" t="s">
        <v>151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0.00017000000000000001</v>
      </c>
      <c r="R264" s="175">
        <f>Q264*H264</f>
        <v>0.02749308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278</v>
      </c>
      <c r="AT264" s="177" t="s">
        <v>147</v>
      </c>
      <c r="AU264" s="177" t="s">
        <v>153</v>
      </c>
      <c r="AY264" s="20" t="s">
        <v>144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153</v>
      </c>
      <c r="BK264" s="178">
        <f>ROUND(I264*H264,2)</f>
        <v>0</v>
      </c>
      <c r="BL264" s="20" t="s">
        <v>278</v>
      </c>
      <c r="BM264" s="177" t="s">
        <v>1151</v>
      </c>
    </row>
    <row r="265" s="2" customFormat="1">
      <c r="A265" s="39"/>
      <c r="B265" s="40"/>
      <c r="C265" s="39"/>
      <c r="D265" s="179" t="s">
        <v>155</v>
      </c>
      <c r="E265" s="39"/>
      <c r="F265" s="180" t="s">
        <v>1152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155</v>
      </c>
      <c r="AU265" s="20" t="s">
        <v>153</v>
      </c>
    </row>
    <row r="266" s="13" customFormat="1">
      <c r="A266" s="13"/>
      <c r="B266" s="184"/>
      <c r="C266" s="13"/>
      <c r="D266" s="185" t="s">
        <v>157</v>
      </c>
      <c r="E266" s="186" t="s">
        <v>3</v>
      </c>
      <c r="F266" s="187" t="s">
        <v>1142</v>
      </c>
      <c r="G266" s="13"/>
      <c r="H266" s="186" t="s">
        <v>3</v>
      </c>
      <c r="I266" s="188"/>
      <c r="J266" s="13"/>
      <c r="K266" s="13"/>
      <c r="L266" s="184"/>
      <c r="M266" s="189"/>
      <c r="N266" s="190"/>
      <c r="O266" s="190"/>
      <c r="P266" s="190"/>
      <c r="Q266" s="190"/>
      <c r="R266" s="190"/>
      <c r="S266" s="190"/>
      <c r="T266" s="19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157</v>
      </c>
      <c r="AU266" s="186" t="s">
        <v>153</v>
      </c>
      <c r="AV266" s="13" t="s">
        <v>79</v>
      </c>
      <c r="AW266" s="13" t="s">
        <v>33</v>
      </c>
      <c r="AX266" s="13" t="s">
        <v>71</v>
      </c>
      <c r="AY266" s="186" t="s">
        <v>144</v>
      </c>
    </row>
    <row r="267" s="14" customFormat="1">
      <c r="A267" s="14"/>
      <c r="B267" s="192"/>
      <c r="C267" s="14"/>
      <c r="D267" s="185" t="s">
        <v>157</v>
      </c>
      <c r="E267" s="193" t="s">
        <v>3</v>
      </c>
      <c r="F267" s="194" t="s">
        <v>1079</v>
      </c>
      <c r="G267" s="14"/>
      <c r="H267" s="195">
        <v>134.77000000000001</v>
      </c>
      <c r="I267" s="196"/>
      <c r="J267" s="14"/>
      <c r="K267" s="14"/>
      <c r="L267" s="192"/>
      <c r="M267" s="197"/>
      <c r="N267" s="198"/>
      <c r="O267" s="198"/>
      <c r="P267" s="198"/>
      <c r="Q267" s="198"/>
      <c r="R267" s="198"/>
      <c r="S267" s="198"/>
      <c r="T267" s="19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3" t="s">
        <v>157</v>
      </c>
      <c r="AU267" s="193" t="s">
        <v>153</v>
      </c>
      <c r="AV267" s="14" t="s">
        <v>153</v>
      </c>
      <c r="AW267" s="14" t="s">
        <v>33</v>
      </c>
      <c r="AX267" s="14" t="s">
        <v>79</v>
      </c>
      <c r="AY267" s="193" t="s">
        <v>144</v>
      </c>
    </row>
    <row r="268" s="14" customFormat="1">
      <c r="A268" s="14"/>
      <c r="B268" s="192"/>
      <c r="C268" s="14"/>
      <c r="D268" s="185" t="s">
        <v>157</v>
      </c>
      <c r="E268" s="14"/>
      <c r="F268" s="194" t="s">
        <v>1143</v>
      </c>
      <c r="G268" s="14"/>
      <c r="H268" s="195">
        <v>161.72399999999999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157</v>
      </c>
      <c r="AU268" s="193" t="s">
        <v>153</v>
      </c>
      <c r="AV268" s="14" t="s">
        <v>153</v>
      </c>
      <c r="AW268" s="14" t="s">
        <v>4</v>
      </c>
      <c r="AX268" s="14" t="s">
        <v>79</v>
      </c>
      <c r="AY268" s="193" t="s">
        <v>144</v>
      </c>
    </row>
    <row r="269" s="2" customFormat="1" ht="24.15" customHeight="1">
      <c r="A269" s="39"/>
      <c r="B269" s="165"/>
      <c r="C269" s="166" t="s">
        <v>472</v>
      </c>
      <c r="D269" s="166" t="s">
        <v>147</v>
      </c>
      <c r="E269" s="167" t="s">
        <v>1153</v>
      </c>
      <c r="F269" s="168" t="s">
        <v>1154</v>
      </c>
      <c r="G269" s="169" t="s">
        <v>163</v>
      </c>
      <c r="H269" s="170">
        <v>404.80000000000001</v>
      </c>
      <c r="I269" s="171"/>
      <c r="J269" s="172">
        <f>ROUND(I269*H269,2)</f>
        <v>0</v>
      </c>
      <c r="K269" s="168" t="s">
        <v>151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0.00040000000000000002</v>
      </c>
      <c r="R269" s="175">
        <f>Q269*H269</f>
        <v>0.16192000000000001</v>
      </c>
      <c r="S269" s="175">
        <v>0</v>
      </c>
      <c r="T269" s="17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278</v>
      </c>
      <c r="AT269" s="177" t="s">
        <v>147</v>
      </c>
      <c r="AU269" s="177" t="s">
        <v>153</v>
      </c>
      <c r="AY269" s="20" t="s">
        <v>144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153</v>
      </c>
      <c r="BK269" s="178">
        <f>ROUND(I269*H269,2)</f>
        <v>0</v>
      </c>
      <c r="BL269" s="20" t="s">
        <v>278</v>
      </c>
      <c r="BM269" s="177" t="s">
        <v>1155</v>
      </c>
    </row>
    <row r="270" s="2" customFormat="1">
      <c r="A270" s="39"/>
      <c r="B270" s="40"/>
      <c r="C270" s="39"/>
      <c r="D270" s="179" t="s">
        <v>155</v>
      </c>
      <c r="E270" s="39"/>
      <c r="F270" s="180" t="s">
        <v>1156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155</v>
      </c>
      <c r="AU270" s="20" t="s">
        <v>153</v>
      </c>
    </row>
    <row r="271" s="13" customFormat="1">
      <c r="A271" s="13"/>
      <c r="B271" s="184"/>
      <c r="C271" s="13"/>
      <c r="D271" s="185" t="s">
        <v>157</v>
      </c>
      <c r="E271" s="186" t="s">
        <v>3</v>
      </c>
      <c r="F271" s="187" t="s">
        <v>1084</v>
      </c>
      <c r="G271" s="13"/>
      <c r="H271" s="186" t="s">
        <v>3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157</v>
      </c>
      <c r="AU271" s="186" t="s">
        <v>153</v>
      </c>
      <c r="AV271" s="13" t="s">
        <v>79</v>
      </c>
      <c r="AW271" s="13" t="s">
        <v>33</v>
      </c>
      <c r="AX271" s="13" t="s">
        <v>71</v>
      </c>
      <c r="AY271" s="186" t="s">
        <v>144</v>
      </c>
    </row>
    <row r="272" s="14" customFormat="1">
      <c r="A272" s="14"/>
      <c r="B272" s="192"/>
      <c r="C272" s="14"/>
      <c r="D272" s="185" t="s">
        <v>157</v>
      </c>
      <c r="E272" s="193" t="s">
        <v>3</v>
      </c>
      <c r="F272" s="194" t="s">
        <v>1085</v>
      </c>
      <c r="G272" s="14"/>
      <c r="H272" s="195">
        <v>404.80000000000001</v>
      </c>
      <c r="I272" s="196"/>
      <c r="J272" s="14"/>
      <c r="K272" s="14"/>
      <c r="L272" s="192"/>
      <c r="M272" s="223"/>
      <c r="N272" s="224"/>
      <c r="O272" s="224"/>
      <c r="P272" s="224"/>
      <c r="Q272" s="224"/>
      <c r="R272" s="224"/>
      <c r="S272" s="224"/>
      <c r="T272" s="22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157</v>
      </c>
      <c r="AU272" s="193" t="s">
        <v>153</v>
      </c>
      <c r="AV272" s="14" t="s">
        <v>153</v>
      </c>
      <c r="AW272" s="14" t="s">
        <v>33</v>
      </c>
      <c r="AX272" s="14" t="s">
        <v>79</v>
      </c>
      <c r="AY272" s="193" t="s">
        <v>144</v>
      </c>
    </row>
    <row r="273" s="2" customFormat="1" ht="6.96" customHeight="1">
      <c r="A273" s="39"/>
      <c r="B273" s="56"/>
      <c r="C273" s="57"/>
      <c r="D273" s="57"/>
      <c r="E273" s="57"/>
      <c r="F273" s="57"/>
      <c r="G273" s="57"/>
      <c r="H273" s="57"/>
      <c r="I273" s="57"/>
      <c r="J273" s="57"/>
      <c r="K273" s="57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91:K27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3106121"/>
    <hyperlink ref="F101" r:id="rId2" display="https://podminky.urs.cz/item/CS_URS_2024_02/132154203"/>
    <hyperlink ref="F104" r:id="rId3" display="https://podminky.urs.cz/item/CS_URS_2024_02/151101101"/>
    <hyperlink ref="F107" r:id="rId4" display="https://podminky.urs.cz/item/CS_URS_2024_02/151101111"/>
    <hyperlink ref="F110" r:id="rId5" display="https://podminky.urs.cz/item/CS_URS_2024_02/162751137"/>
    <hyperlink ref="F113" r:id="rId6" display="https://podminky.urs.cz/item/CS_URS_2024_02/162751119"/>
    <hyperlink ref="F117" r:id="rId7" display="https://podminky.urs.cz/item/CS_URS_2024_02/171201231"/>
    <hyperlink ref="F120" r:id="rId8" display="https://podminky.urs.cz/item/CS_URS_2024_02/174151101"/>
    <hyperlink ref="F123" r:id="rId9" display="https://podminky.urs.cz/item/CS_URS_2024_02/181411132"/>
    <hyperlink ref="F128" r:id="rId10" display="https://podminky.urs.cz/item/CS_URS_2024_02/181912111"/>
    <hyperlink ref="F131" r:id="rId11" display="https://podminky.urs.cz/item/CS_URS_2024_02/113106021"/>
    <hyperlink ref="F137" r:id="rId12" display="https://podminky.urs.cz/item/CS_URS_2024_02/319202213"/>
    <hyperlink ref="F141" r:id="rId13" display="https://podminky.urs.cz/item/CS_URS_2024_02/451577877"/>
    <hyperlink ref="F146" r:id="rId14" display="https://podminky.urs.cz/item/CS_URS_2024_02/637211121"/>
    <hyperlink ref="F152" r:id="rId15" display="https://podminky.urs.cz/item/CS_URS_2024_02/619999031"/>
    <hyperlink ref="F156" r:id="rId16" display="https://podminky.urs.cz/item/CS_URS_2024_02/622131121"/>
    <hyperlink ref="F158" r:id="rId17" display="https://podminky.urs.cz/item/CS_URS_2024_02/622311121"/>
    <hyperlink ref="F162" r:id="rId18" display="https://podminky.urs.cz/item/CS_URS_2024_02/629995101"/>
    <hyperlink ref="F165" r:id="rId19" display="https://podminky.urs.cz/item/CS_URS_2024_02/629995223"/>
    <hyperlink ref="F168" r:id="rId20" display="https://podminky.urs.cz/item/CS_URS_2024_02/985131311"/>
    <hyperlink ref="F172" r:id="rId21" display="https://podminky.urs.cz/item/CS_URS_2024_02/212312111"/>
    <hyperlink ref="F175" r:id="rId22" display="https://podminky.urs.cz/item/CS_URS_2024_02/212750103"/>
    <hyperlink ref="F182" r:id="rId23" display="https://podminky.urs.cz/item/CS_URS_2024_02/894812201"/>
    <hyperlink ref="F184" r:id="rId24" display="https://podminky.urs.cz/item/CS_URS_2024_02/894812232"/>
    <hyperlink ref="F186" r:id="rId25" display="https://podminky.urs.cz/item/CS_URS_2024_02/894812255"/>
    <hyperlink ref="F188" r:id="rId26" display="https://podminky.urs.cz/item/CS_URS_2024_02/899661312"/>
    <hyperlink ref="F203" r:id="rId27" display="https://podminky.urs.cz/item/CS_URS_2024_02/952901111"/>
    <hyperlink ref="F207" r:id="rId28" display="https://podminky.urs.cz/item/CS_URS_2024_02/978013191"/>
    <hyperlink ref="F212" r:id="rId29" display="https://podminky.urs.cz/item/CS_URS_2024_02/997013211"/>
    <hyperlink ref="F214" r:id="rId30" display="https://podminky.urs.cz/item/CS_URS_2024_02/997013501"/>
    <hyperlink ref="F216" r:id="rId31" display="https://podminky.urs.cz/item/CS_URS_2024_02/997013509"/>
    <hyperlink ref="F219" r:id="rId32" display="https://podminky.urs.cz/item/CS_URS_2024_02/997013631"/>
    <hyperlink ref="F222" r:id="rId33" display="https://podminky.urs.cz/item/CS_URS_2024_02/998018001"/>
    <hyperlink ref="F226" r:id="rId34" display="https://podminky.urs.cz/item/CS_URS_2024_02/711112001"/>
    <hyperlink ref="F231" r:id="rId35" display="https://podminky.urs.cz/item/CS_URS_2024_02/711142559"/>
    <hyperlink ref="F236" r:id="rId36" display="https://podminky.urs.cz/item/CS_URS_2024_02/711142559"/>
    <hyperlink ref="F241" r:id="rId37" display="https://podminky.urs.cz/item/CS_URS_2024_02/711142821"/>
    <hyperlink ref="F244" r:id="rId38" display="https://podminky.urs.cz/item/CS_URS_2024_02/711161215"/>
    <hyperlink ref="F247" r:id="rId39" display="https://podminky.urs.cz/item/CS_URS_2024_02/711161384"/>
    <hyperlink ref="F250" r:id="rId40" display="https://podminky.urs.cz/item/CS_URS_2024_02/711162811"/>
    <hyperlink ref="F253" r:id="rId41" display="https://podminky.urs.cz/item/CS_URS_2024_02/998711201"/>
    <hyperlink ref="F256" r:id="rId42" display="https://podminky.urs.cz/item/CS_URS_2024_02/784181101"/>
    <hyperlink ref="F261" r:id="rId43" display="https://podminky.urs.cz/item/CS_URS_2024_02/784191007"/>
    <hyperlink ref="F265" r:id="rId44" display="https://podminky.urs.cz/item/CS_URS_2024_02/784221121"/>
    <hyperlink ref="F270" r:id="rId45" display="https://podminky.urs.cz/item/CS_URS_2024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1157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ROUND((SUM(BE92:BE311)),  2)</f>
        <v>0</v>
      </c>
      <c r="G33" s="39"/>
      <c r="H33" s="39"/>
      <c r="I33" s="124">
        <v>0.20999999999999999</v>
      </c>
      <c r="J33" s="123">
        <f>ROUND(((SUM(BE92:BE311))*I33),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ROUND((SUM(BF92:BF311)),  2)</f>
        <v>0</v>
      </c>
      <c r="G34" s="39"/>
      <c r="H34" s="39"/>
      <c r="I34" s="124">
        <v>0.12</v>
      </c>
      <c r="J34" s="123">
        <f>ROUND(((SUM(BF92:BF311))*I34),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ROUND((SUM(BG92:BG311)),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ROUND((SUM(BH92:BH311)),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ROUND((SUM(BI92:BI311)),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03 - výměna střešní krytiny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111</v>
      </c>
      <c r="E60" s="136"/>
      <c r="F60" s="136"/>
      <c r="G60" s="136"/>
      <c r="H60" s="136"/>
      <c r="I60" s="136"/>
      <c r="J60" s="137">
        <f>J93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112</v>
      </c>
      <c r="E61" s="140"/>
      <c r="F61" s="140"/>
      <c r="G61" s="140"/>
      <c r="H61" s="140"/>
      <c r="I61" s="140"/>
      <c r="J61" s="141">
        <f>J94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113</v>
      </c>
      <c r="E62" s="140"/>
      <c r="F62" s="140"/>
      <c r="G62" s="140"/>
      <c r="H62" s="140"/>
      <c r="I62" s="140"/>
      <c r="J62" s="141">
        <f>J102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114</v>
      </c>
      <c r="E63" s="140"/>
      <c r="F63" s="140"/>
      <c r="G63" s="140"/>
      <c r="H63" s="140"/>
      <c r="I63" s="140"/>
      <c r="J63" s="141">
        <f>J107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115</v>
      </c>
      <c r="E64" s="140"/>
      <c r="F64" s="140"/>
      <c r="G64" s="140"/>
      <c r="H64" s="140"/>
      <c r="I64" s="140"/>
      <c r="J64" s="141">
        <f>J135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116</v>
      </c>
      <c r="E65" s="140"/>
      <c r="F65" s="140"/>
      <c r="G65" s="140"/>
      <c r="H65" s="140"/>
      <c r="I65" s="140"/>
      <c r="J65" s="141">
        <f>J147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4"/>
      <c r="C66" s="9"/>
      <c r="D66" s="135" t="s">
        <v>121</v>
      </c>
      <c r="E66" s="136"/>
      <c r="F66" s="136"/>
      <c r="G66" s="136"/>
      <c r="H66" s="136"/>
      <c r="I66" s="136"/>
      <c r="J66" s="137">
        <f>J150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8"/>
      <c r="C67" s="10"/>
      <c r="D67" s="139" t="s">
        <v>1158</v>
      </c>
      <c r="E67" s="140"/>
      <c r="F67" s="140"/>
      <c r="G67" s="140"/>
      <c r="H67" s="140"/>
      <c r="I67" s="140"/>
      <c r="J67" s="141">
        <f>J151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1159</v>
      </c>
      <c r="E68" s="140"/>
      <c r="F68" s="140"/>
      <c r="G68" s="140"/>
      <c r="H68" s="140"/>
      <c r="I68" s="140"/>
      <c r="J68" s="141">
        <f>J157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1160</v>
      </c>
      <c r="E69" s="140"/>
      <c r="F69" s="140"/>
      <c r="G69" s="140"/>
      <c r="H69" s="140"/>
      <c r="I69" s="140"/>
      <c r="J69" s="141">
        <f>J162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124</v>
      </c>
      <c r="E70" s="140"/>
      <c r="F70" s="140"/>
      <c r="G70" s="140"/>
      <c r="H70" s="140"/>
      <c r="I70" s="140"/>
      <c r="J70" s="141">
        <f>J207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1161</v>
      </c>
      <c r="E71" s="140"/>
      <c r="F71" s="140"/>
      <c r="G71" s="140"/>
      <c r="H71" s="140"/>
      <c r="I71" s="140"/>
      <c r="J71" s="141">
        <f>J276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126</v>
      </c>
      <c r="E72" s="140"/>
      <c r="F72" s="140"/>
      <c r="G72" s="140"/>
      <c r="H72" s="140"/>
      <c r="I72" s="140"/>
      <c r="J72" s="141">
        <f>J296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129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39"/>
      <c r="D82" s="39"/>
      <c r="E82" s="116" t="str">
        <f>E7</f>
        <v>Regenerace bytového fondu Mírová Osada – V. etapa, ul. Koněvova 22, 24, 26</v>
      </c>
      <c r="F82" s="33"/>
      <c r="G82" s="33"/>
      <c r="H82" s="33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104</v>
      </c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63" t="str">
        <f>E9</f>
        <v>03 - výměna střešní krytiny</v>
      </c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39"/>
      <c r="E86" s="39"/>
      <c r="F86" s="28" t="str">
        <f>F12</f>
        <v>Koněvova 249/22</v>
      </c>
      <c r="G86" s="39"/>
      <c r="H86" s="39"/>
      <c r="I86" s="33" t="s">
        <v>23</v>
      </c>
      <c r="J86" s="65" t="str">
        <f>IF(J12="","",J12)</f>
        <v>4. 1. 2021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39"/>
      <c r="E88" s="39"/>
      <c r="F88" s="28" t="str">
        <f>E15</f>
        <v>městský obvod Slezská Ostrava</v>
      </c>
      <c r="G88" s="39"/>
      <c r="H88" s="39"/>
      <c r="I88" s="33" t="s">
        <v>31</v>
      </c>
      <c r="J88" s="37" t="str">
        <f>E21</f>
        <v xml:space="preserve">Made 4 BIM s.r.o. 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39"/>
      <c r="E89" s="39"/>
      <c r="F89" s="28" t="str">
        <f>IF(E18="","",E18)</f>
        <v>Vyplň údaj</v>
      </c>
      <c r="G89" s="39"/>
      <c r="H89" s="39"/>
      <c r="I89" s="33" t="s">
        <v>34</v>
      </c>
      <c r="J89" s="37" t="str">
        <f>E24</f>
        <v xml:space="preserve">Made 4 BIM s.r.o. 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42"/>
      <c r="B91" s="143"/>
      <c r="C91" s="144" t="s">
        <v>130</v>
      </c>
      <c r="D91" s="145" t="s">
        <v>56</v>
      </c>
      <c r="E91" s="145" t="s">
        <v>52</v>
      </c>
      <c r="F91" s="145" t="s">
        <v>53</v>
      </c>
      <c r="G91" s="145" t="s">
        <v>131</v>
      </c>
      <c r="H91" s="145" t="s">
        <v>132</v>
      </c>
      <c r="I91" s="145" t="s">
        <v>133</v>
      </c>
      <c r="J91" s="145" t="s">
        <v>109</v>
      </c>
      <c r="K91" s="146" t="s">
        <v>134</v>
      </c>
      <c r="L91" s="147"/>
      <c r="M91" s="81" t="s">
        <v>3</v>
      </c>
      <c r="N91" s="82" t="s">
        <v>41</v>
      </c>
      <c r="O91" s="82" t="s">
        <v>135</v>
      </c>
      <c r="P91" s="82" t="s">
        <v>136</v>
      </c>
      <c r="Q91" s="82" t="s">
        <v>137</v>
      </c>
      <c r="R91" s="82" t="s">
        <v>138</v>
      </c>
      <c r="S91" s="82" t="s">
        <v>139</v>
      </c>
      <c r="T91" s="83" t="s">
        <v>140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="2" customFormat="1" ht="22.8" customHeight="1">
      <c r="A92" s="39"/>
      <c r="B92" s="40"/>
      <c r="C92" s="88" t="s">
        <v>141</v>
      </c>
      <c r="D92" s="39"/>
      <c r="E92" s="39"/>
      <c r="F92" s="39"/>
      <c r="G92" s="39"/>
      <c r="H92" s="39"/>
      <c r="I92" s="39"/>
      <c r="J92" s="148">
        <f>BK92</f>
        <v>0</v>
      </c>
      <c r="K92" s="39"/>
      <c r="L92" s="40"/>
      <c r="M92" s="84"/>
      <c r="N92" s="69"/>
      <c r="O92" s="85"/>
      <c r="P92" s="149">
        <f>P93+P150</f>
        <v>0</v>
      </c>
      <c r="Q92" s="85"/>
      <c r="R92" s="149">
        <f>R93+R150</f>
        <v>27.753140100000003</v>
      </c>
      <c r="S92" s="85"/>
      <c r="T92" s="150">
        <f>T93+T150</f>
        <v>27.507415000000002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70</v>
      </c>
      <c r="AU92" s="20" t="s">
        <v>110</v>
      </c>
      <c r="BK92" s="151">
        <f>BK93+BK150</f>
        <v>0</v>
      </c>
    </row>
    <row r="93" s="12" customFormat="1" ht="25.92" customHeight="1">
      <c r="A93" s="12"/>
      <c r="B93" s="152"/>
      <c r="C93" s="12"/>
      <c r="D93" s="153" t="s">
        <v>70</v>
      </c>
      <c r="E93" s="154" t="s">
        <v>142</v>
      </c>
      <c r="F93" s="154" t="s">
        <v>143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P94+P102+P107+P135+P147</f>
        <v>0</v>
      </c>
      <c r="Q93" s="158"/>
      <c r="R93" s="159">
        <f>R94+R102+R107+R135+R147</f>
        <v>15.221975000000002</v>
      </c>
      <c r="S93" s="158"/>
      <c r="T93" s="160">
        <f>T94+T102+T107+T135+T147</f>
        <v>16.728100000000001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79</v>
      </c>
      <c r="AT93" s="161" t="s">
        <v>70</v>
      </c>
      <c r="AU93" s="161" t="s">
        <v>71</v>
      </c>
      <c r="AY93" s="153" t="s">
        <v>144</v>
      </c>
      <c r="BK93" s="162">
        <f>BK94+BK102+BK107+BK135+BK147</f>
        <v>0</v>
      </c>
    </row>
    <row r="94" s="12" customFormat="1" ht="22.8" customHeight="1">
      <c r="A94" s="12"/>
      <c r="B94" s="152"/>
      <c r="C94" s="12"/>
      <c r="D94" s="153" t="s">
        <v>70</v>
      </c>
      <c r="E94" s="163" t="s">
        <v>145</v>
      </c>
      <c r="F94" s="163" t="s">
        <v>146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SUM(P95:P101)</f>
        <v>0</v>
      </c>
      <c r="Q94" s="158"/>
      <c r="R94" s="159">
        <f>SUM(R95:R101)</f>
        <v>12.121135000000002</v>
      </c>
      <c r="S94" s="158"/>
      <c r="T94" s="160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79</v>
      </c>
      <c r="AT94" s="161" t="s">
        <v>70</v>
      </c>
      <c r="AU94" s="161" t="s">
        <v>79</v>
      </c>
      <c r="AY94" s="153" t="s">
        <v>144</v>
      </c>
      <c r="BK94" s="162">
        <f>SUM(BK95:BK101)</f>
        <v>0</v>
      </c>
    </row>
    <row r="95" s="2" customFormat="1" ht="44.25" customHeight="1">
      <c r="A95" s="39"/>
      <c r="B95" s="165"/>
      <c r="C95" s="166" t="s">
        <v>79</v>
      </c>
      <c r="D95" s="166" t="s">
        <v>147</v>
      </c>
      <c r="E95" s="167" t="s">
        <v>1162</v>
      </c>
      <c r="F95" s="168" t="s">
        <v>1163</v>
      </c>
      <c r="G95" s="169" t="s">
        <v>959</v>
      </c>
      <c r="H95" s="170">
        <v>5.1500000000000004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2.2284000000000002</v>
      </c>
      <c r="R95" s="175">
        <f>Q95*H95</f>
        <v>11.476260000000002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152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152</v>
      </c>
      <c r="BM95" s="177" t="s">
        <v>1164</v>
      </c>
    </row>
    <row r="96" s="2" customFormat="1">
      <c r="A96" s="39"/>
      <c r="B96" s="40"/>
      <c r="C96" s="39"/>
      <c r="D96" s="179" t="s">
        <v>155</v>
      </c>
      <c r="E96" s="39"/>
      <c r="F96" s="180" t="s">
        <v>1165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13" customFormat="1">
      <c r="A97" s="13"/>
      <c r="B97" s="184"/>
      <c r="C97" s="13"/>
      <c r="D97" s="185" t="s">
        <v>157</v>
      </c>
      <c r="E97" s="186" t="s">
        <v>3</v>
      </c>
      <c r="F97" s="187" t="s">
        <v>1166</v>
      </c>
      <c r="G97" s="13"/>
      <c r="H97" s="186" t="s">
        <v>3</v>
      </c>
      <c r="I97" s="188"/>
      <c r="J97" s="13"/>
      <c r="K97" s="13"/>
      <c r="L97" s="184"/>
      <c r="M97" s="189"/>
      <c r="N97" s="190"/>
      <c r="O97" s="190"/>
      <c r="P97" s="190"/>
      <c r="Q97" s="190"/>
      <c r="R97" s="190"/>
      <c r="S97" s="190"/>
      <c r="T97" s="19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6" t="s">
        <v>157</v>
      </c>
      <c r="AU97" s="186" t="s">
        <v>153</v>
      </c>
      <c r="AV97" s="13" t="s">
        <v>79</v>
      </c>
      <c r="AW97" s="13" t="s">
        <v>33</v>
      </c>
      <c r="AX97" s="13" t="s">
        <v>71</v>
      </c>
      <c r="AY97" s="186" t="s">
        <v>144</v>
      </c>
    </row>
    <row r="98" s="14" customFormat="1">
      <c r="A98" s="14"/>
      <c r="B98" s="192"/>
      <c r="C98" s="14"/>
      <c r="D98" s="185" t="s">
        <v>157</v>
      </c>
      <c r="E98" s="193" t="s">
        <v>3</v>
      </c>
      <c r="F98" s="194" t="s">
        <v>1167</v>
      </c>
      <c r="G98" s="14"/>
      <c r="H98" s="195">
        <v>5.1500000000000004</v>
      </c>
      <c r="I98" s="196"/>
      <c r="J98" s="14"/>
      <c r="K98" s="14"/>
      <c r="L98" s="192"/>
      <c r="M98" s="197"/>
      <c r="N98" s="198"/>
      <c r="O98" s="198"/>
      <c r="P98" s="198"/>
      <c r="Q98" s="198"/>
      <c r="R98" s="198"/>
      <c r="S98" s="198"/>
      <c r="T98" s="19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3" t="s">
        <v>157</v>
      </c>
      <c r="AU98" s="193" t="s">
        <v>153</v>
      </c>
      <c r="AV98" s="14" t="s">
        <v>153</v>
      </c>
      <c r="AW98" s="14" t="s">
        <v>33</v>
      </c>
      <c r="AX98" s="14" t="s">
        <v>79</v>
      </c>
      <c r="AY98" s="193" t="s">
        <v>144</v>
      </c>
    </row>
    <row r="99" s="2" customFormat="1" ht="66.75" customHeight="1">
      <c r="A99" s="39"/>
      <c r="B99" s="165"/>
      <c r="C99" s="166" t="s">
        <v>153</v>
      </c>
      <c r="D99" s="166" t="s">
        <v>147</v>
      </c>
      <c r="E99" s="167" t="s">
        <v>1168</v>
      </c>
      <c r="F99" s="168" t="s">
        <v>1169</v>
      </c>
      <c r="G99" s="169" t="s">
        <v>163</v>
      </c>
      <c r="H99" s="170">
        <v>2.5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0.25795000000000001</v>
      </c>
      <c r="R99" s="175">
        <f>Q99*H99</f>
        <v>0.64487500000000009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152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152</v>
      </c>
      <c r="BM99" s="177" t="s">
        <v>1170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1171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14" customFormat="1">
      <c r="A101" s="14"/>
      <c r="B101" s="192"/>
      <c r="C101" s="14"/>
      <c r="D101" s="185" t="s">
        <v>157</v>
      </c>
      <c r="E101" s="193" t="s">
        <v>3</v>
      </c>
      <c r="F101" s="194" t="s">
        <v>1172</v>
      </c>
      <c r="G101" s="14"/>
      <c r="H101" s="195">
        <v>2.5</v>
      </c>
      <c r="I101" s="196"/>
      <c r="J101" s="14"/>
      <c r="K101" s="14"/>
      <c r="L101" s="192"/>
      <c r="M101" s="197"/>
      <c r="N101" s="198"/>
      <c r="O101" s="198"/>
      <c r="P101" s="198"/>
      <c r="Q101" s="198"/>
      <c r="R101" s="198"/>
      <c r="S101" s="198"/>
      <c r="T101" s="19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3" t="s">
        <v>157</v>
      </c>
      <c r="AU101" s="193" t="s">
        <v>153</v>
      </c>
      <c r="AV101" s="14" t="s">
        <v>153</v>
      </c>
      <c r="AW101" s="14" t="s">
        <v>33</v>
      </c>
      <c r="AX101" s="14" t="s">
        <v>79</v>
      </c>
      <c r="AY101" s="193" t="s">
        <v>144</v>
      </c>
    </row>
    <row r="102" s="12" customFormat="1" ht="22.8" customHeight="1">
      <c r="A102" s="12"/>
      <c r="B102" s="152"/>
      <c r="C102" s="12"/>
      <c r="D102" s="153" t="s">
        <v>70</v>
      </c>
      <c r="E102" s="163" t="s">
        <v>159</v>
      </c>
      <c r="F102" s="163" t="s">
        <v>160</v>
      </c>
      <c r="G102" s="12"/>
      <c r="H102" s="12"/>
      <c r="I102" s="155"/>
      <c r="J102" s="164">
        <f>BK102</f>
        <v>0</v>
      </c>
      <c r="K102" s="12"/>
      <c r="L102" s="152"/>
      <c r="M102" s="157"/>
      <c r="N102" s="158"/>
      <c r="O102" s="158"/>
      <c r="P102" s="159">
        <f>SUM(P103:P106)</f>
        <v>0</v>
      </c>
      <c r="Q102" s="158"/>
      <c r="R102" s="159">
        <f>SUM(R103:R106)</f>
        <v>1.8018000000000001</v>
      </c>
      <c r="S102" s="158"/>
      <c r="T102" s="160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3" t="s">
        <v>79</v>
      </c>
      <c r="AT102" s="161" t="s">
        <v>70</v>
      </c>
      <c r="AU102" s="161" t="s">
        <v>79</v>
      </c>
      <c r="AY102" s="153" t="s">
        <v>144</v>
      </c>
      <c r="BK102" s="162">
        <f>SUM(BK103:BK106)</f>
        <v>0</v>
      </c>
    </row>
    <row r="103" s="2" customFormat="1" ht="37.8" customHeight="1">
      <c r="A103" s="39"/>
      <c r="B103" s="165"/>
      <c r="C103" s="166" t="s">
        <v>145</v>
      </c>
      <c r="D103" s="166" t="s">
        <v>147</v>
      </c>
      <c r="E103" s="167" t="s">
        <v>1173</v>
      </c>
      <c r="F103" s="168" t="s">
        <v>1174</v>
      </c>
      <c r="G103" s="169" t="s">
        <v>163</v>
      </c>
      <c r="H103" s="170">
        <v>117</v>
      </c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0.015400000000000001</v>
      </c>
      <c r="R103" s="175">
        <f>Q103*H103</f>
        <v>1.8018000000000001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152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152</v>
      </c>
      <c r="BM103" s="177" t="s">
        <v>1175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1176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3" customFormat="1">
      <c r="A105" s="13"/>
      <c r="B105" s="184"/>
      <c r="C105" s="13"/>
      <c r="D105" s="185" t="s">
        <v>157</v>
      </c>
      <c r="E105" s="186" t="s">
        <v>3</v>
      </c>
      <c r="F105" s="187" t="s">
        <v>1177</v>
      </c>
      <c r="G105" s="13"/>
      <c r="H105" s="186" t="s">
        <v>3</v>
      </c>
      <c r="I105" s="188"/>
      <c r="J105" s="13"/>
      <c r="K105" s="13"/>
      <c r="L105" s="184"/>
      <c r="M105" s="189"/>
      <c r="N105" s="190"/>
      <c r="O105" s="190"/>
      <c r="P105" s="190"/>
      <c r="Q105" s="190"/>
      <c r="R105" s="190"/>
      <c r="S105" s="190"/>
      <c r="T105" s="19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6" t="s">
        <v>157</v>
      </c>
      <c r="AU105" s="186" t="s">
        <v>153</v>
      </c>
      <c r="AV105" s="13" t="s">
        <v>79</v>
      </c>
      <c r="AW105" s="13" t="s">
        <v>33</v>
      </c>
      <c r="AX105" s="13" t="s">
        <v>71</v>
      </c>
      <c r="AY105" s="186" t="s">
        <v>144</v>
      </c>
    </row>
    <row r="106" s="14" customFormat="1">
      <c r="A106" s="14"/>
      <c r="B106" s="192"/>
      <c r="C106" s="14"/>
      <c r="D106" s="185" t="s">
        <v>157</v>
      </c>
      <c r="E106" s="193" t="s">
        <v>3</v>
      </c>
      <c r="F106" s="194" t="s">
        <v>1178</v>
      </c>
      <c r="G106" s="14"/>
      <c r="H106" s="195">
        <v>117</v>
      </c>
      <c r="I106" s="196"/>
      <c r="J106" s="14"/>
      <c r="K106" s="14"/>
      <c r="L106" s="192"/>
      <c r="M106" s="197"/>
      <c r="N106" s="198"/>
      <c r="O106" s="198"/>
      <c r="P106" s="198"/>
      <c r="Q106" s="198"/>
      <c r="R106" s="198"/>
      <c r="S106" s="198"/>
      <c r="T106" s="19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3" t="s">
        <v>157</v>
      </c>
      <c r="AU106" s="193" t="s">
        <v>153</v>
      </c>
      <c r="AV106" s="14" t="s">
        <v>153</v>
      </c>
      <c r="AW106" s="14" t="s">
        <v>33</v>
      </c>
      <c r="AX106" s="14" t="s">
        <v>79</v>
      </c>
      <c r="AY106" s="193" t="s">
        <v>144</v>
      </c>
    </row>
    <row r="107" s="12" customFormat="1" ht="22.8" customHeight="1">
      <c r="A107" s="12"/>
      <c r="B107" s="152"/>
      <c r="C107" s="12"/>
      <c r="D107" s="153" t="s">
        <v>70</v>
      </c>
      <c r="E107" s="163" t="s">
        <v>224</v>
      </c>
      <c r="F107" s="163" t="s">
        <v>506</v>
      </c>
      <c r="G107" s="12"/>
      <c r="H107" s="12"/>
      <c r="I107" s="155"/>
      <c r="J107" s="164">
        <f>BK107</f>
        <v>0</v>
      </c>
      <c r="K107" s="12"/>
      <c r="L107" s="152"/>
      <c r="M107" s="157"/>
      <c r="N107" s="158"/>
      <c r="O107" s="158"/>
      <c r="P107" s="159">
        <f>SUM(P108:P134)</f>
        <v>0</v>
      </c>
      <c r="Q107" s="158"/>
      <c r="R107" s="159">
        <f>SUM(R108:R134)</f>
        <v>1.29904</v>
      </c>
      <c r="S107" s="158"/>
      <c r="T107" s="160">
        <f>SUM(T108:T134)</f>
        <v>16.728100000000001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3" t="s">
        <v>79</v>
      </c>
      <c r="AT107" s="161" t="s">
        <v>70</v>
      </c>
      <c r="AU107" s="161" t="s">
        <v>79</v>
      </c>
      <c r="AY107" s="153" t="s">
        <v>144</v>
      </c>
      <c r="BK107" s="162">
        <f>SUM(BK108:BK134)</f>
        <v>0</v>
      </c>
    </row>
    <row r="108" s="2" customFormat="1" ht="37.8" customHeight="1">
      <c r="A108" s="39"/>
      <c r="B108" s="165"/>
      <c r="C108" s="166" t="s">
        <v>152</v>
      </c>
      <c r="D108" s="166" t="s">
        <v>147</v>
      </c>
      <c r="E108" s="167" t="s">
        <v>1179</v>
      </c>
      <c r="F108" s="168" t="s">
        <v>1180</v>
      </c>
      <c r="G108" s="169" t="s">
        <v>163</v>
      </c>
      <c r="H108" s="170">
        <v>160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0.00021000000000000001</v>
      </c>
      <c r="R108" s="175">
        <f>Q108*H108</f>
        <v>0.033600000000000005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152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152</v>
      </c>
      <c r="BM108" s="177" t="s">
        <v>1181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1182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13" customFormat="1">
      <c r="A110" s="13"/>
      <c r="B110" s="184"/>
      <c r="C110" s="13"/>
      <c r="D110" s="185" t="s">
        <v>157</v>
      </c>
      <c r="E110" s="186" t="s">
        <v>3</v>
      </c>
      <c r="F110" s="187" t="s">
        <v>1183</v>
      </c>
      <c r="G110" s="13"/>
      <c r="H110" s="186" t="s">
        <v>3</v>
      </c>
      <c r="I110" s="188"/>
      <c r="J110" s="13"/>
      <c r="K110" s="13"/>
      <c r="L110" s="184"/>
      <c r="M110" s="189"/>
      <c r="N110" s="190"/>
      <c r="O110" s="190"/>
      <c r="P110" s="190"/>
      <c r="Q110" s="190"/>
      <c r="R110" s="190"/>
      <c r="S110" s="190"/>
      <c r="T110" s="19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6" t="s">
        <v>157</v>
      </c>
      <c r="AU110" s="186" t="s">
        <v>153</v>
      </c>
      <c r="AV110" s="13" t="s">
        <v>79</v>
      </c>
      <c r="AW110" s="13" t="s">
        <v>33</v>
      </c>
      <c r="AX110" s="13" t="s">
        <v>71</v>
      </c>
      <c r="AY110" s="186" t="s">
        <v>144</v>
      </c>
    </row>
    <row r="111" s="14" customFormat="1">
      <c r="A111" s="14"/>
      <c r="B111" s="192"/>
      <c r="C111" s="14"/>
      <c r="D111" s="185" t="s">
        <v>157</v>
      </c>
      <c r="E111" s="193" t="s">
        <v>3</v>
      </c>
      <c r="F111" s="194" t="s">
        <v>1184</v>
      </c>
      <c r="G111" s="14"/>
      <c r="H111" s="195">
        <v>160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157</v>
      </c>
      <c r="AU111" s="193" t="s">
        <v>153</v>
      </c>
      <c r="AV111" s="14" t="s">
        <v>153</v>
      </c>
      <c r="AW111" s="14" t="s">
        <v>33</v>
      </c>
      <c r="AX111" s="14" t="s">
        <v>79</v>
      </c>
      <c r="AY111" s="193" t="s">
        <v>144</v>
      </c>
    </row>
    <row r="112" s="2" customFormat="1" ht="49.05" customHeight="1">
      <c r="A112" s="39"/>
      <c r="B112" s="165"/>
      <c r="C112" s="166" t="s">
        <v>196</v>
      </c>
      <c r="D112" s="166" t="s">
        <v>147</v>
      </c>
      <c r="E112" s="167" t="s">
        <v>1185</v>
      </c>
      <c r="F112" s="168" t="s">
        <v>1186</v>
      </c>
      <c r="G112" s="169" t="s">
        <v>1187</v>
      </c>
      <c r="H112" s="170">
        <v>4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0.24870999999999999</v>
      </c>
      <c r="R112" s="175">
        <f>Q112*H112</f>
        <v>0.99483999999999995</v>
      </c>
      <c r="S112" s="175">
        <v>0.17299999999999999</v>
      </c>
      <c r="T112" s="176">
        <f>S112*H112</f>
        <v>0.69199999999999995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152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152</v>
      </c>
      <c r="BM112" s="177" t="s">
        <v>1188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1189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66.75" customHeight="1">
      <c r="A114" s="39"/>
      <c r="B114" s="165"/>
      <c r="C114" s="166" t="s">
        <v>159</v>
      </c>
      <c r="D114" s="166" t="s">
        <v>147</v>
      </c>
      <c r="E114" s="167" t="s">
        <v>1190</v>
      </c>
      <c r="F114" s="168" t="s">
        <v>1191</v>
      </c>
      <c r="G114" s="169" t="s">
        <v>199</v>
      </c>
      <c r="H114" s="170">
        <v>30</v>
      </c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0.0090200000000000002</v>
      </c>
      <c r="R114" s="175">
        <f>Q114*H114</f>
        <v>0.27060000000000001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152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152</v>
      </c>
      <c r="BM114" s="177" t="s">
        <v>1192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1193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3" customFormat="1">
      <c r="A116" s="13"/>
      <c r="B116" s="184"/>
      <c r="C116" s="13"/>
      <c r="D116" s="185" t="s">
        <v>157</v>
      </c>
      <c r="E116" s="186" t="s">
        <v>3</v>
      </c>
      <c r="F116" s="187" t="s">
        <v>1194</v>
      </c>
      <c r="G116" s="13"/>
      <c r="H116" s="186" t="s">
        <v>3</v>
      </c>
      <c r="I116" s="188"/>
      <c r="J116" s="13"/>
      <c r="K116" s="13"/>
      <c r="L116" s="184"/>
      <c r="M116" s="189"/>
      <c r="N116" s="190"/>
      <c r="O116" s="190"/>
      <c r="P116" s="190"/>
      <c r="Q116" s="190"/>
      <c r="R116" s="190"/>
      <c r="S116" s="190"/>
      <c r="T116" s="19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6" t="s">
        <v>157</v>
      </c>
      <c r="AU116" s="186" t="s">
        <v>153</v>
      </c>
      <c r="AV116" s="13" t="s">
        <v>79</v>
      </c>
      <c r="AW116" s="13" t="s">
        <v>33</v>
      </c>
      <c r="AX116" s="13" t="s">
        <v>71</v>
      </c>
      <c r="AY116" s="186" t="s">
        <v>144</v>
      </c>
    </row>
    <row r="117" s="14" customFormat="1">
      <c r="A117" s="14"/>
      <c r="B117" s="192"/>
      <c r="C117" s="14"/>
      <c r="D117" s="185" t="s">
        <v>157</v>
      </c>
      <c r="E117" s="193" t="s">
        <v>3</v>
      </c>
      <c r="F117" s="194" t="s">
        <v>1195</v>
      </c>
      <c r="G117" s="14"/>
      <c r="H117" s="195">
        <v>18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157</v>
      </c>
      <c r="AU117" s="193" t="s">
        <v>153</v>
      </c>
      <c r="AV117" s="14" t="s">
        <v>153</v>
      </c>
      <c r="AW117" s="14" t="s">
        <v>33</v>
      </c>
      <c r="AX117" s="14" t="s">
        <v>71</v>
      </c>
      <c r="AY117" s="193" t="s">
        <v>144</v>
      </c>
    </row>
    <row r="118" s="13" customFormat="1">
      <c r="A118" s="13"/>
      <c r="B118" s="184"/>
      <c r="C118" s="13"/>
      <c r="D118" s="185" t="s">
        <v>157</v>
      </c>
      <c r="E118" s="186" t="s">
        <v>3</v>
      </c>
      <c r="F118" s="187" t="s">
        <v>1196</v>
      </c>
      <c r="G118" s="13"/>
      <c r="H118" s="186" t="s">
        <v>3</v>
      </c>
      <c r="I118" s="188"/>
      <c r="J118" s="13"/>
      <c r="K118" s="13"/>
      <c r="L118" s="184"/>
      <c r="M118" s="189"/>
      <c r="N118" s="190"/>
      <c r="O118" s="190"/>
      <c r="P118" s="190"/>
      <c r="Q118" s="190"/>
      <c r="R118" s="190"/>
      <c r="S118" s="190"/>
      <c r="T118" s="19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6" t="s">
        <v>157</v>
      </c>
      <c r="AU118" s="186" t="s">
        <v>153</v>
      </c>
      <c r="AV118" s="13" t="s">
        <v>79</v>
      </c>
      <c r="AW118" s="13" t="s">
        <v>33</v>
      </c>
      <c r="AX118" s="13" t="s">
        <v>71</v>
      </c>
      <c r="AY118" s="186" t="s">
        <v>144</v>
      </c>
    </row>
    <row r="119" s="14" customFormat="1">
      <c r="A119" s="14"/>
      <c r="B119" s="192"/>
      <c r="C119" s="14"/>
      <c r="D119" s="185" t="s">
        <v>157</v>
      </c>
      <c r="E119" s="193" t="s">
        <v>3</v>
      </c>
      <c r="F119" s="194" t="s">
        <v>1197</v>
      </c>
      <c r="G119" s="14"/>
      <c r="H119" s="195">
        <v>12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157</v>
      </c>
      <c r="AU119" s="193" t="s">
        <v>153</v>
      </c>
      <c r="AV119" s="14" t="s">
        <v>153</v>
      </c>
      <c r="AW119" s="14" t="s">
        <v>33</v>
      </c>
      <c r="AX119" s="14" t="s">
        <v>71</v>
      </c>
      <c r="AY119" s="193" t="s">
        <v>144</v>
      </c>
    </row>
    <row r="120" s="15" customFormat="1">
      <c r="A120" s="15"/>
      <c r="B120" s="201"/>
      <c r="C120" s="15"/>
      <c r="D120" s="185" t="s">
        <v>157</v>
      </c>
      <c r="E120" s="202" t="s">
        <v>3</v>
      </c>
      <c r="F120" s="203" t="s">
        <v>181</v>
      </c>
      <c r="G120" s="15"/>
      <c r="H120" s="204">
        <v>30</v>
      </c>
      <c r="I120" s="205"/>
      <c r="J120" s="15"/>
      <c r="K120" s="15"/>
      <c r="L120" s="201"/>
      <c r="M120" s="206"/>
      <c r="N120" s="207"/>
      <c r="O120" s="207"/>
      <c r="P120" s="207"/>
      <c r="Q120" s="207"/>
      <c r="R120" s="207"/>
      <c r="S120" s="207"/>
      <c r="T120" s="20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2" t="s">
        <v>157</v>
      </c>
      <c r="AU120" s="202" t="s">
        <v>153</v>
      </c>
      <c r="AV120" s="15" t="s">
        <v>152</v>
      </c>
      <c r="AW120" s="15" t="s">
        <v>33</v>
      </c>
      <c r="AX120" s="15" t="s">
        <v>79</v>
      </c>
      <c r="AY120" s="202" t="s">
        <v>144</v>
      </c>
    </row>
    <row r="121" s="2" customFormat="1" ht="44.25" customHeight="1">
      <c r="A121" s="39"/>
      <c r="B121" s="165"/>
      <c r="C121" s="166" t="s">
        <v>214</v>
      </c>
      <c r="D121" s="166" t="s">
        <v>147</v>
      </c>
      <c r="E121" s="167" t="s">
        <v>1198</v>
      </c>
      <c r="F121" s="168" t="s">
        <v>1199</v>
      </c>
      <c r="G121" s="169" t="s">
        <v>959</v>
      </c>
      <c r="H121" s="170">
        <v>5.1500000000000004</v>
      </c>
      <c r="I121" s="171"/>
      <c r="J121" s="172">
        <f>ROUND(I121*H121,2)</f>
        <v>0</v>
      </c>
      <c r="K121" s="168" t="s">
        <v>151</v>
      </c>
      <c r="L121" s="40"/>
      <c r="M121" s="173" t="s">
        <v>3</v>
      </c>
      <c r="N121" s="174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1.5940000000000001</v>
      </c>
      <c r="T121" s="176">
        <f>S121*H121</f>
        <v>8.2091000000000012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152</v>
      </c>
      <c r="AT121" s="177" t="s">
        <v>147</v>
      </c>
      <c r="AU121" s="177" t="s">
        <v>153</v>
      </c>
      <c r="AY121" s="20" t="s">
        <v>144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153</v>
      </c>
      <c r="BK121" s="178">
        <f>ROUND(I121*H121,2)</f>
        <v>0</v>
      </c>
      <c r="BL121" s="20" t="s">
        <v>152</v>
      </c>
      <c r="BM121" s="177" t="s">
        <v>1200</v>
      </c>
    </row>
    <row r="122" s="2" customFormat="1">
      <c r="A122" s="39"/>
      <c r="B122" s="40"/>
      <c r="C122" s="39"/>
      <c r="D122" s="179" t="s">
        <v>155</v>
      </c>
      <c r="E122" s="39"/>
      <c r="F122" s="180" t="s">
        <v>1201</v>
      </c>
      <c r="G122" s="39"/>
      <c r="H122" s="39"/>
      <c r="I122" s="181"/>
      <c r="J122" s="39"/>
      <c r="K122" s="39"/>
      <c r="L122" s="40"/>
      <c r="M122" s="182"/>
      <c r="N122" s="183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155</v>
      </c>
      <c r="AU122" s="20" t="s">
        <v>153</v>
      </c>
    </row>
    <row r="123" s="14" customFormat="1">
      <c r="A123" s="14"/>
      <c r="B123" s="192"/>
      <c r="C123" s="14"/>
      <c r="D123" s="185" t="s">
        <v>157</v>
      </c>
      <c r="E123" s="193" t="s">
        <v>3</v>
      </c>
      <c r="F123" s="194" t="s">
        <v>1167</v>
      </c>
      <c r="G123" s="14"/>
      <c r="H123" s="195">
        <v>5.1500000000000004</v>
      </c>
      <c r="I123" s="196"/>
      <c r="J123" s="14"/>
      <c r="K123" s="14"/>
      <c r="L123" s="192"/>
      <c r="M123" s="197"/>
      <c r="N123" s="198"/>
      <c r="O123" s="198"/>
      <c r="P123" s="198"/>
      <c r="Q123" s="198"/>
      <c r="R123" s="198"/>
      <c r="S123" s="198"/>
      <c r="T123" s="19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3" t="s">
        <v>157</v>
      </c>
      <c r="AU123" s="193" t="s">
        <v>153</v>
      </c>
      <c r="AV123" s="14" t="s">
        <v>153</v>
      </c>
      <c r="AW123" s="14" t="s">
        <v>33</v>
      </c>
      <c r="AX123" s="14" t="s">
        <v>79</v>
      </c>
      <c r="AY123" s="193" t="s">
        <v>144</v>
      </c>
    </row>
    <row r="124" s="2" customFormat="1" ht="37.8" customHeight="1">
      <c r="A124" s="39"/>
      <c r="B124" s="165"/>
      <c r="C124" s="166" t="s">
        <v>219</v>
      </c>
      <c r="D124" s="166" t="s">
        <v>147</v>
      </c>
      <c r="E124" s="167" t="s">
        <v>1202</v>
      </c>
      <c r="F124" s="168" t="s">
        <v>1203</v>
      </c>
      <c r="G124" s="169" t="s">
        <v>199</v>
      </c>
      <c r="H124" s="170">
        <v>42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0.021999999999999999</v>
      </c>
      <c r="T124" s="176">
        <f>S124*H124</f>
        <v>0.92399999999999993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152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152</v>
      </c>
      <c r="BM124" s="177" t="s">
        <v>1204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1205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13" customFormat="1">
      <c r="A126" s="13"/>
      <c r="B126" s="184"/>
      <c r="C126" s="13"/>
      <c r="D126" s="185" t="s">
        <v>157</v>
      </c>
      <c r="E126" s="186" t="s">
        <v>3</v>
      </c>
      <c r="F126" s="187" t="s">
        <v>1206</v>
      </c>
      <c r="G126" s="13"/>
      <c r="H126" s="186" t="s">
        <v>3</v>
      </c>
      <c r="I126" s="188"/>
      <c r="J126" s="13"/>
      <c r="K126" s="13"/>
      <c r="L126" s="184"/>
      <c r="M126" s="189"/>
      <c r="N126" s="190"/>
      <c r="O126" s="190"/>
      <c r="P126" s="190"/>
      <c r="Q126" s="190"/>
      <c r="R126" s="190"/>
      <c r="S126" s="190"/>
      <c r="T126" s="19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157</v>
      </c>
      <c r="AU126" s="186" t="s">
        <v>153</v>
      </c>
      <c r="AV126" s="13" t="s">
        <v>79</v>
      </c>
      <c r="AW126" s="13" t="s">
        <v>33</v>
      </c>
      <c r="AX126" s="13" t="s">
        <v>71</v>
      </c>
      <c r="AY126" s="186" t="s">
        <v>144</v>
      </c>
    </row>
    <row r="127" s="14" customFormat="1">
      <c r="A127" s="14"/>
      <c r="B127" s="192"/>
      <c r="C127" s="14"/>
      <c r="D127" s="185" t="s">
        <v>157</v>
      </c>
      <c r="E127" s="193" t="s">
        <v>3</v>
      </c>
      <c r="F127" s="194" t="s">
        <v>1207</v>
      </c>
      <c r="G127" s="14"/>
      <c r="H127" s="195">
        <v>24</v>
      </c>
      <c r="I127" s="196"/>
      <c r="J127" s="14"/>
      <c r="K127" s="14"/>
      <c r="L127" s="192"/>
      <c r="M127" s="197"/>
      <c r="N127" s="198"/>
      <c r="O127" s="198"/>
      <c r="P127" s="198"/>
      <c r="Q127" s="198"/>
      <c r="R127" s="198"/>
      <c r="S127" s="198"/>
      <c r="T127" s="19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3" t="s">
        <v>157</v>
      </c>
      <c r="AU127" s="193" t="s">
        <v>153</v>
      </c>
      <c r="AV127" s="14" t="s">
        <v>153</v>
      </c>
      <c r="AW127" s="14" t="s">
        <v>33</v>
      </c>
      <c r="AX127" s="14" t="s">
        <v>71</v>
      </c>
      <c r="AY127" s="193" t="s">
        <v>144</v>
      </c>
    </row>
    <row r="128" s="13" customFormat="1">
      <c r="A128" s="13"/>
      <c r="B128" s="184"/>
      <c r="C128" s="13"/>
      <c r="D128" s="185" t="s">
        <v>157</v>
      </c>
      <c r="E128" s="186" t="s">
        <v>3</v>
      </c>
      <c r="F128" s="187" t="s">
        <v>1208</v>
      </c>
      <c r="G128" s="13"/>
      <c r="H128" s="186" t="s">
        <v>3</v>
      </c>
      <c r="I128" s="188"/>
      <c r="J128" s="13"/>
      <c r="K128" s="13"/>
      <c r="L128" s="184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157</v>
      </c>
      <c r="AU128" s="186" t="s">
        <v>153</v>
      </c>
      <c r="AV128" s="13" t="s">
        <v>79</v>
      </c>
      <c r="AW128" s="13" t="s">
        <v>33</v>
      </c>
      <c r="AX128" s="13" t="s">
        <v>71</v>
      </c>
      <c r="AY128" s="186" t="s">
        <v>144</v>
      </c>
    </row>
    <row r="129" s="14" customFormat="1">
      <c r="A129" s="14"/>
      <c r="B129" s="192"/>
      <c r="C129" s="14"/>
      <c r="D129" s="185" t="s">
        <v>157</v>
      </c>
      <c r="E129" s="193" t="s">
        <v>3</v>
      </c>
      <c r="F129" s="194" t="s">
        <v>1195</v>
      </c>
      <c r="G129" s="14"/>
      <c r="H129" s="195">
        <v>18</v>
      </c>
      <c r="I129" s="196"/>
      <c r="J129" s="14"/>
      <c r="K129" s="14"/>
      <c r="L129" s="192"/>
      <c r="M129" s="197"/>
      <c r="N129" s="198"/>
      <c r="O129" s="198"/>
      <c r="P129" s="198"/>
      <c r="Q129" s="198"/>
      <c r="R129" s="198"/>
      <c r="S129" s="198"/>
      <c r="T129" s="19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3" t="s">
        <v>157</v>
      </c>
      <c r="AU129" s="193" t="s">
        <v>153</v>
      </c>
      <c r="AV129" s="14" t="s">
        <v>153</v>
      </c>
      <c r="AW129" s="14" t="s">
        <v>33</v>
      </c>
      <c r="AX129" s="14" t="s">
        <v>71</v>
      </c>
      <c r="AY129" s="193" t="s">
        <v>144</v>
      </c>
    </row>
    <row r="130" s="15" customFormat="1">
      <c r="A130" s="15"/>
      <c r="B130" s="201"/>
      <c r="C130" s="15"/>
      <c r="D130" s="185" t="s">
        <v>157</v>
      </c>
      <c r="E130" s="202" t="s">
        <v>3</v>
      </c>
      <c r="F130" s="203" t="s">
        <v>181</v>
      </c>
      <c r="G130" s="15"/>
      <c r="H130" s="204">
        <v>42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157</v>
      </c>
      <c r="AU130" s="202" t="s">
        <v>153</v>
      </c>
      <c r="AV130" s="15" t="s">
        <v>152</v>
      </c>
      <c r="AW130" s="15" t="s">
        <v>33</v>
      </c>
      <c r="AX130" s="15" t="s">
        <v>79</v>
      </c>
      <c r="AY130" s="202" t="s">
        <v>144</v>
      </c>
    </row>
    <row r="131" s="2" customFormat="1" ht="44.25" customHeight="1">
      <c r="A131" s="39"/>
      <c r="B131" s="165"/>
      <c r="C131" s="166" t="s">
        <v>224</v>
      </c>
      <c r="D131" s="166" t="s">
        <v>147</v>
      </c>
      <c r="E131" s="167" t="s">
        <v>1209</v>
      </c>
      <c r="F131" s="168" t="s">
        <v>1210</v>
      </c>
      <c r="G131" s="169" t="s">
        <v>163</v>
      </c>
      <c r="H131" s="170">
        <v>117</v>
      </c>
      <c r="I131" s="171"/>
      <c r="J131" s="172">
        <f>ROUND(I131*H131,2)</f>
        <v>0</v>
      </c>
      <c r="K131" s="168" t="s">
        <v>151</v>
      </c>
      <c r="L131" s="40"/>
      <c r="M131" s="173" t="s">
        <v>3</v>
      </c>
      <c r="N131" s="174" t="s">
        <v>43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0.058999999999999997</v>
      </c>
      <c r="T131" s="176">
        <f>S131*H131</f>
        <v>6.9029999999999996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152</v>
      </c>
      <c r="AT131" s="177" t="s">
        <v>147</v>
      </c>
      <c r="AU131" s="177" t="s">
        <v>153</v>
      </c>
      <c r="AY131" s="20" t="s">
        <v>144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153</v>
      </c>
      <c r="BK131" s="178">
        <f>ROUND(I131*H131,2)</f>
        <v>0</v>
      </c>
      <c r="BL131" s="20" t="s">
        <v>152</v>
      </c>
      <c r="BM131" s="177" t="s">
        <v>1211</v>
      </c>
    </row>
    <row r="132" s="2" customFormat="1">
      <c r="A132" s="39"/>
      <c r="B132" s="40"/>
      <c r="C132" s="39"/>
      <c r="D132" s="179" t="s">
        <v>155</v>
      </c>
      <c r="E132" s="39"/>
      <c r="F132" s="180" t="s">
        <v>1212</v>
      </c>
      <c r="G132" s="39"/>
      <c r="H132" s="39"/>
      <c r="I132" s="181"/>
      <c r="J132" s="39"/>
      <c r="K132" s="39"/>
      <c r="L132" s="40"/>
      <c r="M132" s="182"/>
      <c r="N132" s="183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155</v>
      </c>
      <c r="AU132" s="20" t="s">
        <v>153</v>
      </c>
    </row>
    <row r="133" s="13" customFormat="1">
      <c r="A133" s="13"/>
      <c r="B133" s="184"/>
      <c r="C133" s="13"/>
      <c r="D133" s="185" t="s">
        <v>157</v>
      </c>
      <c r="E133" s="186" t="s">
        <v>3</v>
      </c>
      <c r="F133" s="187" t="s">
        <v>1177</v>
      </c>
      <c r="G133" s="13"/>
      <c r="H133" s="186" t="s">
        <v>3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157</v>
      </c>
      <c r="AU133" s="186" t="s">
        <v>153</v>
      </c>
      <c r="AV133" s="13" t="s">
        <v>79</v>
      </c>
      <c r="AW133" s="13" t="s">
        <v>33</v>
      </c>
      <c r="AX133" s="13" t="s">
        <v>71</v>
      </c>
      <c r="AY133" s="186" t="s">
        <v>144</v>
      </c>
    </row>
    <row r="134" s="14" customFormat="1">
      <c r="A134" s="14"/>
      <c r="B134" s="192"/>
      <c r="C134" s="14"/>
      <c r="D134" s="185" t="s">
        <v>157</v>
      </c>
      <c r="E134" s="193" t="s">
        <v>3</v>
      </c>
      <c r="F134" s="194" t="s">
        <v>1178</v>
      </c>
      <c r="G134" s="14"/>
      <c r="H134" s="195">
        <v>117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157</v>
      </c>
      <c r="AU134" s="193" t="s">
        <v>153</v>
      </c>
      <c r="AV134" s="14" t="s">
        <v>153</v>
      </c>
      <c r="AW134" s="14" t="s">
        <v>33</v>
      </c>
      <c r="AX134" s="14" t="s">
        <v>79</v>
      </c>
      <c r="AY134" s="193" t="s">
        <v>144</v>
      </c>
    </row>
    <row r="135" s="12" customFormat="1" ht="22.8" customHeight="1">
      <c r="A135" s="12"/>
      <c r="B135" s="152"/>
      <c r="C135" s="12"/>
      <c r="D135" s="153" t="s">
        <v>70</v>
      </c>
      <c r="E135" s="163" t="s">
        <v>538</v>
      </c>
      <c r="F135" s="163" t="s">
        <v>539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SUM(P136:P146)</f>
        <v>0</v>
      </c>
      <c r="Q135" s="158"/>
      <c r="R135" s="159">
        <f>SUM(R136:R146)</f>
        <v>0</v>
      </c>
      <c r="S135" s="158"/>
      <c r="T135" s="16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70</v>
      </c>
      <c r="AU135" s="161" t="s">
        <v>79</v>
      </c>
      <c r="AY135" s="153" t="s">
        <v>144</v>
      </c>
      <c r="BK135" s="162">
        <f>SUM(BK136:BK146)</f>
        <v>0</v>
      </c>
    </row>
    <row r="136" s="2" customFormat="1" ht="37.8" customHeight="1">
      <c r="A136" s="39"/>
      <c r="B136" s="165"/>
      <c r="C136" s="166" t="s">
        <v>229</v>
      </c>
      <c r="D136" s="166" t="s">
        <v>147</v>
      </c>
      <c r="E136" s="167" t="s">
        <v>541</v>
      </c>
      <c r="F136" s="168" t="s">
        <v>542</v>
      </c>
      <c r="G136" s="169" t="s">
        <v>543</v>
      </c>
      <c r="H136" s="170">
        <v>27.753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152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152</v>
      </c>
      <c r="BM136" s="177" t="s">
        <v>1213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545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62.7" customHeight="1">
      <c r="A138" s="39"/>
      <c r="B138" s="165"/>
      <c r="C138" s="166" t="s">
        <v>235</v>
      </c>
      <c r="D138" s="166" t="s">
        <v>147</v>
      </c>
      <c r="E138" s="167" t="s">
        <v>1214</v>
      </c>
      <c r="F138" s="168" t="s">
        <v>1215</v>
      </c>
      <c r="G138" s="169" t="s">
        <v>543</v>
      </c>
      <c r="H138" s="170">
        <v>27.753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152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152</v>
      </c>
      <c r="BM138" s="177" t="s">
        <v>1216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1217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33" customHeight="1">
      <c r="A140" s="39"/>
      <c r="B140" s="165"/>
      <c r="C140" s="166" t="s">
        <v>9</v>
      </c>
      <c r="D140" s="166" t="s">
        <v>147</v>
      </c>
      <c r="E140" s="167" t="s">
        <v>547</v>
      </c>
      <c r="F140" s="168" t="s">
        <v>548</v>
      </c>
      <c r="G140" s="169" t="s">
        <v>543</v>
      </c>
      <c r="H140" s="170">
        <v>27.753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152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152</v>
      </c>
      <c r="BM140" s="177" t="s">
        <v>1218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550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44.25" customHeight="1">
      <c r="A142" s="39"/>
      <c r="B142" s="165"/>
      <c r="C142" s="166" t="s">
        <v>244</v>
      </c>
      <c r="D142" s="166" t="s">
        <v>147</v>
      </c>
      <c r="E142" s="167" t="s">
        <v>552</v>
      </c>
      <c r="F142" s="168" t="s">
        <v>553</v>
      </c>
      <c r="G142" s="169" t="s">
        <v>543</v>
      </c>
      <c r="H142" s="170">
        <v>388.54199999999997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152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152</v>
      </c>
      <c r="BM142" s="177" t="s">
        <v>1219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555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14" customFormat="1">
      <c r="A144" s="14"/>
      <c r="B144" s="192"/>
      <c r="C144" s="14"/>
      <c r="D144" s="185" t="s">
        <v>157</v>
      </c>
      <c r="E144" s="14"/>
      <c r="F144" s="194" t="s">
        <v>1220</v>
      </c>
      <c r="G144" s="14"/>
      <c r="H144" s="195">
        <v>388.54199999999997</v>
      </c>
      <c r="I144" s="196"/>
      <c r="J144" s="14"/>
      <c r="K144" s="14"/>
      <c r="L144" s="192"/>
      <c r="M144" s="197"/>
      <c r="N144" s="198"/>
      <c r="O144" s="198"/>
      <c r="P144" s="198"/>
      <c r="Q144" s="198"/>
      <c r="R144" s="198"/>
      <c r="S144" s="198"/>
      <c r="T144" s="19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3" t="s">
        <v>157</v>
      </c>
      <c r="AU144" s="193" t="s">
        <v>153</v>
      </c>
      <c r="AV144" s="14" t="s">
        <v>153</v>
      </c>
      <c r="AW144" s="14" t="s">
        <v>4</v>
      </c>
      <c r="AX144" s="14" t="s">
        <v>79</v>
      </c>
      <c r="AY144" s="193" t="s">
        <v>144</v>
      </c>
    </row>
    <row r="145" s="2" customFormat="1" ht="44.25" customHeight="1">
      <c r="A145" s="39"/>
      <c r="B145" s="165"/>
      <c r="C145" s="166" t="s">
        <v>249</v>
      </c>
      <c r="D145" s="166" t="s">
        <v>147</v>
      </c>
      <c r="E145" s="167" t="s">
        <v>558</v>
      </c>
      <c r="F145" s="168" t="s">
        <v>559</v>
      </c>
      <c r="G145" s="169" t="s">
        <v>543</v>
      </c>
      <c r="H145" s="170">
        <v>27.753</v>
      </c>
      <c r="I145" s="171"/>
      <c r="J145" s="172">
        <f>ROUND(I145*H145,2)</f>
        <v>0</v>
      </c>
      <c r="K145" s="168" t="s">
        <v>151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152</v>
      </c>
      <c r="AT145" s="177" t="s">
        <v>147</v>
      </c>
      <c r="AU145" s="177" t="s">
        <v>153</v>
      </c>
      <c r="AY145" s="20" t="s">
        <v>144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153</v>
      </c>
      <c r="BK145" s="178">
        <f>ROUND(I145*H145,2)</f>
        <v>0</v>
      </c>
      <c r="BL145" s="20" t="s">
        <v>152</v>
      </c>
      <c r="BM145" s="177" t="s">
        <v>1221</v>
      </c>
    </row>
    <row r="146" s="2" customFormat="1">
      <c r="A146" s="39"/>
      <c r="B146" s="40"/>
      <c r="C146" s="39"/>
      <c r="D146" s="179" t="s">
        <v>155</v>
      </c>
      <c r="E146" s="39"/>
      <c r="F146" s="180" t="s">
        <v>561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155</v>
      </c>
      <c r="AU146" s="20" t="s">
        <v>153</v>
      </c>
    </row>
    <row r="147" s="12" customFormat="1" ht="22.8" customHeight="1">
      <c r="A147" s="12"/>
      <c r="B147" s="152"/>
      <c r="C147" s="12"/>
      <c r="D147" s="153" t="s">
        <v>70</v>
      </c>
      <c r="E147" s="163" t="s">
        <v>562</v>
      </c>
      <c r="F147" s="163" t="s">
        <v>563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SUM(P148:P149)</f>
        <v>0</v>
      </c>
      <c r="Q147" s="158"/>
      <c r="R147" s="159">
        <f>SUM(R148:R149)</f>
        <v>0</v>
      </c>
      <c r="S147" s="158"/>
      <c r="T147" s="16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79</v>
      </c>
      <c r="AT147" s="161" t="s">
        <v>70</v>
      </c>
      <c r="AU147" s="161" t="s">
        <v>79</v>
      </c>
      <c r="AY147" s="153" t="s">
        <v>144</v>
      </c>
      <c r="BK147" s="162">
        <f>SUM(BK148:BK149)</f>
        <v>0</v>
      </c>
    </row>
    <row r="148" s="2" customFormat="1" ht="55.5" customHeight="1">
      <c r="A148" s="39"/>
      <c r="B148" s="165"/>
      <c r="C148" s="166" t="s">
        <v>271</v>
      </c>
      <c r="D148" s="166" t="s">
        <v>147</v>
      </c>
      <c r="E148" s="167" t="s">
        <v>565</v>
      </c>
      <c r="F148" s="168" t="s">
        <v>566</v>
      </c>
      <c r="G148" s="169" t="s">
        <v>543</v>
      </c>
      <c r="H148" s="170">
        <v>15.343</v>
      </c>
      <c r="I148" s="171"/>
      <c r="J148" s="172">
        <f>ROUND(I148*H148,2)</f>
        <v>0</v>
      </c>
      <c r="K148" s="168" t="s">
        <v>151</v>
      </c>
      <c r="L148" s="40"/>
      <c r="M148" s="173" t="s">
        <v>3</v>
      </c>
      <c r="N148" s="174" t="s">
        <v>43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7" t="s">
        <v>152</v>
      </c>
      <c r="AT148" s="177" t="s">
        <v>147</v>
      </c>
      <c r="AU148" s="177" t="s">
        <v>153</v>
      </c>
      <c r="AY148" s="20" t="s">
        <v>144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0" t="s">
        <v>153</v>
      </c>
      <c r="BK148" s="178">
        <f>ROUND(I148*H148,2)</f>
        <v>0</v>
      </c>
      <c r="BL148" s="20" t="s">
        <v>152</v>
      </c>
      <c r="BM148" s="177" t="s">
        <v>1222</v>
      </c>
    </row>
    <row r="149" s="2" customFormat="1">
      <c r="A149" s="39"/>
      <c r="B149" s="40"/>
      <c r="C149" s="39"/>
      <c r="D149" s="179" t="s">
        <v>155</v>
      </c>
      <c r="E149" s="39"/>
      <c r="F149" s="180" t="s">
        <v>568</v>
      </c>
      <c r="G149" s="39"/>
      <c r="H149" s="39"/>
      <c r="I149" s="181"/>
      <c r="J149" s="39"/>
      <c r="K149" s="39"/>
      <c r="L149" s="40"/>
      <c r="M149" s="182"/>
      <c r="N149" s="183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155</v>
      </c>
      <c r="AU149" s="20" t="s">
        <v>153</v>
      </c>
    </row>
    <row r="150" s="12" customFormat="1" ht="25.92" customHeight="1">
      <c r="A150" s="12"/>
      <c r="B150" s="152"/>
      <c r="C150" s="12"/>
      <c r="D150" s="153" t="s">
        <v>70</v>
      </c>
      <c r="E150" s="154" t="s">
        <v>667</v>
      </c>
      <c r="F150" s="154" t="s">
        <v>668</v>
      </c>
      <c r="G150" s="12"/>
      <c r="H150" s="12"/>
      <c r="I150" s="155"/>
      <c r="J150" s="156">
        <f>BK150</f>
        <v>0</v>
      </c>
      <c r="K150" s="12"/>
      <c r="L150" s="152"/>
      <c r="M150" s="157"/>
      <c r="N150" s="158"/>
      <c r="O150" s="158"/>
      <c r="P150" s="159">
        <f>P151+P157+P162+P207+P276+P296</f>
        <v>0</v>
      </c>
      <c r="Q150" s="158"/>
      <c r="R150" s="159">
        <f>R151+R157+R162+R207+R276+R296</f>
        <v>12.531165100000001</v>
      </c>
      <c r="S150" s="158"/>
      <c r="T150" s="160">
        <f>T151+T157+T162+T207+T276+T296</f>
        <v>10.779314999999999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153</v>
      </c>
      <c r="AT150" s="161" t="s">
        <v>70</v>
      </c>
      <c r="AU150" s="161" t="s">
        <v>71</v>
      </c>
      <c r="AY150" s="153" t="s">
        <v>144</v>
      </c>
      <c r="BK150" s="162">
        <f>BK151+BK157+BK162+BK207+BK276+BK296</f>
        <v>0</v>
      </c>
    </row>
    <row r="151" s="12" customFormat="1" ht="22.8" customHeight="1">
      <c r="A151" s="12"/>
      <c r="B151" s="152"/>
      <c r="C151" s="12"/>
      <c r="D151" s="153" t="s">
        <v>70</v>
      </c>
      <c r="E151" s="163" t="s">
        <v>1223</v>
      </c>
      <c r="F151" s="163" t="s">
        <v>1224</v>
      </c>
      <c r="G151" s="12"/>
      <c r="H151" s="12"/>
      <c r="I151" s="155"/>
      <c r="J151" s="164">
        <f>BK151</f>
        <v>0</v>
      </c>
      <c r="K151" s="12"/>
      <c r="L151" s="152"/>
      <c r="M151" s="157"/>
      <c r="N151" s="158"/>
      <c r="O151" s="158"/>
      <c r="P151" s="159">
        <f>SUM(P152:P156)</f>
        <v>0</v>
      </c>
      <c r="Q151" s="158"/>
      <c r="R151" s="159">
        <f>SUM(R152:R156)</f>
        <v>0</v>
      </c>
      <c r="S151" s="158"/>
      <c r="T151" s="160">
        <f>SUM(T152:T156)</f>
        <v>1.2290700000000001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153</v>
      </c>
      <c r="AT151" s="161" t="s">
        <v>70</v>
      </c>
      <c r="AU151" s="161" t="s">
        <v>79</v>
      </c>
      <c r="AY151" s="153" t="s">
        <v>144</v>
      </c>
      <c r="BK151" s="162">
        <f>SUM(BK152:BK156)</f>
        <v>0</v>
      </c>
    </row>
    <row r="152" s="2" customFormat="1" ht="37.8" customHeight="1">
      <c r="A152" s="39"/>
      <c r="B152" s="165"/>
      <c r="C152" s="166" t="s">
        <v>278</v>
      </c>
      <c r="D152" s="166" t="s">
        <v>147</v>
      </c>
      <c r="E152" s="167" t="s">
        <v>1225</v>
      </c>
      <c r="F152" s="168" t="s">
        <v>1226</v>
      </c>
      <c r="G152" s="169" t="s">
        <v>163</v>
      </c>
      <c r="H152" s="170">
        <v>299.69999999999999</v>
      </c>
      <c r="I152" s="171"/>
      <c r="J152" s="172">
        <f>ROUND(I152*H152,2)</f>
        <v>0</v>
      </c>
      <c r="K152" s="168" t="s">
        <v>151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0.0041000000000000003</v>
      </c>
      <c r="T152" s="176">
        <f>S152*H152</f>
        <v>1.2287700000000001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278</v>
      </c>
      <c r="AT152" s="177" t="s">
        <v>147</v>
      </c>
      <c r="AU152" s="177" t="s">
        <v>153</v>
      </c>
      <c r="AY152" s="20" t="s">
        <v>144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153</v>
      </c>
      <c r="BK152" s="178">
        <f>ROUND(I152*H152,2)</f>
        <v>0</v>
      </c>
      <c r="BL152" s="20" t="s">
        <v>278</v>
      </c>
      <c r="BM152" s="177" t="s">
        <v>1227</v>
      </c>
    </row>
    <row r="153" s="2" customFormat="1">
      <c r="A153" s="39"/>
      <c r="B153" s="40"/>
      <c r="C153" s="39"/>
      <c r="D153" s="179" t="s">
        <v>155</v>
      </c>
      <c r="E153" s="39"/>
      <c r="F153" s="180" t="s">
        <v>1228</v>
      </c>
      <c r="G153" s="39"/>
      <c r="H153" s="39"/>
      <c r="I153" s="181"/>
      <c r="J153" s="39"/>
      <c r="K153" s="39"/>
      <c r="L153" s="40"/>
      <c r="M153" s="182"/>
      <c r="N153" s="18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155</v>
      </c>
      <c r="AU153" s="20" t="s">
        <v>153</v>
      </c>
    </row>
    <row r="154" s="14" customFormat="1">
      <c r="A154" s="14"/>
      <c r="B154" s="192"/>
      <c r="C154" s="14"/>
      <c r="D154" s="185" t="s">
        <v>157</v>
      </c>
      <c r="E154" s="193" t="s">
        <v>3</v>
      </c>
      <c r="F154" s="194" t="s">
        <v>1229</v>
      </c>
      <c r="G154" s="14"/>
      <c r="H154" s="195">
        <v>299.69999999999999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157</v>
      </c>
      <c r="AU154" s="193" t="s">
        <v>153</v>
      </c>
      <c r="AV154" s="14" t="s">
        <v>153</v>
      </c>
      <c r="AW154" s="14" t="s">
        <v>33</v>
      </c>
      <c r="AX154" s="14" t="s">
        <v>79</v>
      </c>
      <c r="AY154" s="193" t="s">
        <v>144</v>
      </c>
    </row>
    <row r="155" s="2" customFormat="1" ht="33" customHeight="1">
      <c r="A155" s="39"/>
      <c r="B155" s="165"/>
      <c r="C155" s="166" t="s">
        <v>284</v>
      </c>
      <c r="D155" s="166" t="s">
        <v>147</v>
      </c>
      <c r="E155" s="167" t="s">
        <v>1230</v>
      </c>
      <c r="F155" s="168" t="s">
        <v>1231</v>
      </c>
      <c r="G155" s="169" t="s">
        <v>150</v>
      </c>
      <c r="H155" s="170">
        <v>1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0.00029999999999999997</v>
      </c>
      <c r="T155" s="176">
        <f>S155*H155</f>
        <v>0.00029999999999999997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278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278</v>
      </c>
      <c r="BM155" s="177" t="s">
        <v>1232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1233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12" customFormat="1" ht="22.8" customHeight="1">
      <c r="A157" s="12"/>
      <c r="B157" s="152"/>
      <c r="C157" s="12"/>
      <c r="D157" s="153" t="s">
        <v>70</v>
      </c>
      <c r="E157" s="163" t="s">
        <v>1234</v>
      </c>
      <c r="F157" s="163" t="s">
        <v>1235</v>
      </c>
      <c r="G157" s="12"/>
      <c r="H157" s="12"/>
      <c r="I157" s="155"/>
      <c r="J157" s="164">
        <f>BK157</f>
        <v>0</v>
      </c>
      <c r="K157" s="12"/>
      <c r="L157" s="152"/>
      <c r="M157" s="157"/>
      <c r="N157" s="158"/>
      <c r="O157" s="158"/>
      <c r="P157" s="159">
        <f>SUM(P158:P161)</f>
        <v>0</v>
      </c>
      <c r="Q157" s="158"/>
      <c r="R157" s="159">
        <f>SUM(R158:R161)</f>
        <v>0.00329</v>
      </c>
      <c r="S157" s="158"/>
      <c r="T157" s="16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3" t="s">
        <v>153</v>
      </c>
      <c r="AT157" s="161" t="s">
        <v>70</v>
      </c>
      <c r="AU157" s="161" t="s">
        <v>79</v>
      </c>
      <c r="AY157" s="153" t="s">
        <v>144</v>
      </c>
      <c r="BK157" s="162">
        <f>SUM(BK158:BK161)</f>
        <v>0</v>
      </c>
    </row>
    <row r="158" s="2" customFormat="1" ht="24.15" customHeight="1">
      <c r="A158" s="39"/>
      <c r="B158" s="165"/>
      <c r="C158" s="166" t="s">
        <v>289</v>
      </c>
      <c r="D158" s="166" t="s">
        <v>147</v>
      </c>
      <c r="E158" s="167" t="s">
        <v>1236</v>
      </c>
      <c r="F158" s="168" t="s">
        <v>1237</v>
      </c>
      <c r="G158" s="169" t="s">
        <v>150</v>
      </c>
      <c r="H158" s="170">
        <v>2</v>
      </c>
      <c r="I158" s="171"/>
      <c r="J158" s="172">
        <f>ROUND(I158*H158,2)</f>
        <v>0</v>
      </c>
      <c r="K158" s="168" t="s">
        <v>151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0.0015</v>
      </c>
      <c r="R158" s="175">
        <f>Q158*H158</f>
        <v>0.0030000000000000001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278</v>
      </c>
      <c r="AT158" s="177" t="s">
        <v>147</v>
      </c>
      <c r="AU158" s="177" t="s">
        <v>153</v>
      </c>
      <c r="AY158" s="20" t="s">
        <v>144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153</v>
      </c>
      <c r="BK158" s="178">
        <f>ROUND(I158*H158,2)</f>
        <v>0</v>
      </c>
      <c r="BL158" s="20" t="s">
        <v>278</v>
      </c>
      <c r="BM158" s="177" t="s">
        <v>1238</v>
      </c>
    </row>
    <row r="159" s="2" customFormat="1">
      <c r="A159" s="39"/>
      <c r="B159" s="40"/>
      <c r="C159" s="39"/>
      <c r="D159" s="179" t="s">
        <v>155</v>
      </c>
      <c r="E159" s="39"/>
      <c r="F159" s="180" t="s">
        <v>1239</v>
      </c>
      <c r="G159" s="39"/>
      <c r="H159" s="39"/>
      <c r="I159" s="181"/>
      <c r="J159" s="39"/>
      <c r="K159" s="39"/>
      <c r="L159" s="40"/>
      <c r="M159" s="182"/>
      <c r="N159" s="18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155</v>
      </c>
      <c r="AU159" s="20" t="s">
        <v>153</v>
      </c>
    </row>
    <row r="160" s="2" customFormat="1" ht="16.5" customHeight="1">
      <c r="A160" s="39"/>
      <c r="B160" s="165"/>
      <c r="C160" s="166" t="s">
        <v>305</v>
      </c>
      <c r="D160" s="166" t="s">
        <v>147</v>
      </c>
      <c r="E160" s="167" t="s">
        <v>1240</v>
      </c>
      <c r="F160" s="168" t="s">
        <v>1241</v>
      </c>
      <c r="G160" s="169" t="s">
        <v>150</v>
      </c>
      <c r="H160" s="170">
        <v>1</v>
      </c>
      <c r="I160" s="171"/>
      <c r="J160" s="172">
        <f>ROUND(I160*H160,2)</f>
        <v>0</v>
      </c>
      <c r="K160" s="168" t="s">
        <v>151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0.00029</v>
      </c>
      <c r="R160" s="175">
        <f>Q160*H160</f>
        <v>0.00029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278</v>
      </c>
      <c r="AT160" s="177" t="s">
        <v>147</v>
      </c>
      <c r="AU160" s="177" t="s">
        <v>153</v>
      </c>
      <c r="AY160" s="20" t="s">
        <v>144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153</v>
      </c>
      <c r="BK160" s="178">
        <f>ROUND(I160*H160,2)</f>
        <v>0</v>
      </c>
      <c r="BL160" s="20" t="s">
        <v>278</v>
      </c>
      <c r="BM160" s="177" t="s">
        <v>1242</v>
      </c>
    </row>
    <row r="161" s="2" customFormat="1">
      <c r="A161" s="39"/>
      <c r="B161" s="40"/>
      <c r="C161" s="39"/>
      <c r="D161" s="179" t="s">
        <v>155</v>
      </c>
      <c r="E161" s="39"/>
      <c r="F161" s="180" t="s">
        <v>1243</v>
      </c>
      <c r="G161" s="39"/>
      <c r="H161" s="39"/>
      <c r="I161" s="181"/>
      <c r="J161" s="39"/>
      <c r="K161" s="39"/>
      <c r="L161" s="40"/>
      <c r="M161" s="182"/>
      <c r="N161" s="18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155</v>
      </c>
      <c r="AU161" s="20" t="s">
        <v>153</v>
      </c>
    </row>
    <row r="162" s="12" customFormat="1" ht="22.8" customHeight="1">
      <c r="A162" s="12"/>
      <c r="B162" s="152"/>
      <c r="C162" s="12"/>
      <c r="D162" s="153" t="s">
        <v>70</v>
      </c>
      <c r="E162" s="163" t="s">
        <v>658</v>
      </c>
      <c r="F162" s="163" t="s">
        <v>659</v>
      </c>
      <c r="G162" s="12"/>
      <c r="H162" s="12"/>
      <c r="I162" s="155"/>
      <c r="J162" s="164">
        <f>BK162</f>
        <v>0</v>
      </c>
      <c r="K162" s="12"/>
      <c r="L162" s="152"/>
      <c r="M162" s="157"/>
      <c r="N162" s="158"/>
      <c r="O162" s="158"/>
      <c r="P162" s="159">
        <f>SUM(P163:P206)</f>
        <v>0</v>
      </c>
      <c r="Q162" s="158"/>
      <c r="R162" s="159">
        <f>SUM(R163:R206)</f>
        <v>8.9405694000000011</v>
      </c>
      <c r="S162" s="158"/>
      <c r="T162" s="160">
        <f>SUM(T163:T206)</f>
        <v>7.3127999999999993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3" t="s">
        <v>153</v>
      </c>
      <c r="AT162" s="161" t="s">
        <v>70</v>
      </c>
      <c r="AU162" s="161" t="s">
        <v>79</v>
      </c>
      <c r="AY162" s="153" t="s">
        <v>144</v>
      </c>
      <c r="BK162" s="162">
        <f>SUM(BK163:BK206)</f>
        <v>0</v>
      </c>
    </row>
    <row r="163" s="2" customFormat="1" ht="37.8" customHeight="1">
      <c r="A163" s="39"/>
      <c r="B163" s="165"/>
      <c r="C163" s="166" t="s">
        <v>310</v>
      </c>
      <c r="D163" s="166" t="s">
        <v>147</v>
      </c>
      <c r="E163" s="167" t="s">
        <v>1244</v>
      </c>
      <c r="F163" s="168" t="s">
        <v>1245</v>
      </c>
      <c r="G163" s="169" t="s">
        <v>959</v>
      </c>
      <c r="H163" s="170">
        <v>27.690000000000001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0.00122</v>
      </c>
      <c r="R163" s="175">
        <f>Q163*H163</f>
        <v>0.033781800000000001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278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278</v>
      </c>
      <c r="BM163" s="177" t="s">
        <v>1246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1247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13" customFormat="1">
      <c r="A165" s="13"/>
      <c r="B165" s="184"/>
      <c r="C165" s="13"/>
      <c r="D165" s="185" t="s">
        <v>157</v>
      </c>
      <c r="E165" s="186" t="s">
        <v>3</v>
      </c>
      <c r="F165" s="187" t="s">
        <v>1248</v>
      </c>
      <c r="G165" s="13"/>
      <c r="H165" s="186" t="s">
        <v>3</v>
      </c>
      <c r="I165" s="188"/>
      <c r="J165" s="13"/>
      <c r="K165" s="13"/>
      <c r="L165" s="184"/>
      <c r="M165" s="189"/>
      <c r="N165" s="190"/>
      <c r="O165" s="190"/>
      <c r="P165" s="190"/>
      <c r="Q165" s="190"/>
      <c r="R165" s="190"/>
      <c r="S165" s="190"/>
      <c r="T165" s="19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157</v>
      </c>
      <c r="AU165" s="186" t="s">
        <v>153</v>
      </c>
      <c r="AV165" s="13" t="s">
        <v>79</v>
      </c>
      <c r="AW165" s="13" t="s">
        <v>33</v>
      </c>
      <c r="AX165" s="13" t="s">
        <v>71</v>
      </c>
      <c r="AY165" s="186" t="s">
        <v>144</v>
      </c>
    </row>
    <row r="166" s="14" customFormat="1">
      <c r="A166" s="14"/>
      <c r="B166" s="192"/>
      <c r="C166" s="14"/>
      <c r="D166" s="185" t="s">
        <v>157</v>
      </c>
      <c r="E166" s="193" t="s">
        <v>3</v>
      </c>
      <c r="F166" s="194" t="s">
        <v>1249</v>
      </c>
      <c r="G166" s="14"/>
      <c r="H166" s="195">
        <v>19.23</v>
      </c>
      <c r="I166" s="196"/>
      <c r="J166" s="14"/>
      <c r="K166" s="14"/>
      <c r="L166" s="192"/>
      <c r="M166" s="197"/>
      <c r="N166" s="198"/>
      <c r="O166" s="198"/>
      <c r="P166" s="198"/>
      <c r="Q166" s="198"/>
      <c r="R166" s="198"/>
      <c r="S166" s="198"/>
      <c r="T166" s="19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3" t="s">
        <v>157</v>
      </c>
      <c r="AU166" s="193" t="s">
        <v>153</v>
      </c>
      <c r="AV166" s="14" t="s">
        <v>153</v>
      </c>
      <c r="AW166" s="14" t="s">
        <v>33</v>
      </c>
      <c r="AX166" s="14" t="s">
        <v>71</v>
      </c>
      <c r="AY166" s="193" t="s">
        <v>144</v>
      </c>
    </row>
    <row r="167" s="13" customFormat="1">
      <c r="A167" s="13"/>
      <c r="B167" s="184"/>
      <c r="C167" s="13"/>
      <c r="D167" s="185" t="s">
        <v>157</v>
      </c>
      <c r="E167" s="186" t="s">
        <v>3</v>
      </c>
      <c r="F167" s="187" t="s">
        <v>1250</v>
      </c>
      <c r="G167" s="13"/>
      <c r="H167" s="186" t="s">
        <v>3</v>
      </c>
      <c r="I167" s="188"/>
      <c r="J167" s="13"/>
      <c r="K167" s="13"/>
      <c r="L167" s="184"/>
      <c r="M167" s="189"/>
      <c r="N167" s="190"/>
      <c r="O167" s="190"/>
      <c r="P167" s="190"/>
      <c r="Q167" s="190"/>
      <c r="R167" s="190"/>
      <c r="S167" s="190"/>
      <c r="T167" s="19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157</v>
      </c>
      <c r="AU167" s="186" t="s">
        <v>153</v>
      </c>
      <c r="AV167" s="13" t="s">
        <v>79</v>
      </c>
      <c r="AW167" s="13" t="s">
        <v>33</v>
      </c>
      <c r="AX167" s="13" t="s">
        <v>71</v>
      </c>
      <c r="AY167" s="186" t="s">
        <v>144</v>
      </c>
    </row>
    <row r="168" s="14" customFormat="1">
      <c r="A168" s="14"/>
      <c r="B168" s="192"/>
      <c r="C168" s="14"/>
      <c r="D168" s="185" t="s">
        <v>157</v>
      </c>
      <c r="E168" s="193" t="s">
        <v>3</v>
      </c>
      <c r="F168" s="194" t="s">
        <v>1251</v>
      </c>
      <c r="G168" s="14"/>
      <c r="H168" s="195">
        <v>8.4600000000000009</v>
      </c>
      <c r="I168" s="196"/>
      <c r="J168" s="14"/>
      <c r="K168" s="14"/>
      <c r="L168" s="192"/>
      <c r="M168" s="197"/>
      <c r="N168" s="198"/>
      <c r="O168" s="198"/>
      <c r="P168" s="198"/>
      <c r="Q168" s="198"/>
      <c r="R168" s="198"/>
      <c r="S168" s="198"/>
      <c r="T168" s="19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3" t="s">
        <v>157</v>
      </c>
      <c r="AU168" s="193" t="s">
        <v>153</v>
      </c>
      <c r="AV168" s="14" t="s">
        <v>153</v>
      </c>
      <c r="AW168" s="14" t="s">
        <v>33</v>
      </c>
      <c r="AX168" s="14" t="s">
        <v>71</v>
      </c>
      <c r="AY168" s="193" t="s">
        <v>144</v>
      </c>
    </row>
    <row r="169" s="15" customFormat="1">
      <c r="A169" s="15"/>
      <c r="B169" s="201"/>
      <c r="C169" s="15"/>
      <c r="D169" s="185" t="s">
        <v>157</v>
      </c>
      <c r="E169" s="202" t="s">
        <v>3</v>
      </c>
      <c r="F169" s="203" t="s">
        <v>181</v>
      </c>
      <c r="G169" s="15"/>
      <c r="H169" s="204">
        <v>27.690000000000001</v>
      </c>
      <c r="I169" s="205"/>
      <c r="J169" s="15"/>
      <c r="K169" s="15"/>
      <c r="L169" s="201"/>
      <c r="M169" s="206"/>
      <c r="N169" s="207"/>
      <c r="O169" s="207"/>
      <c r="P169" s="207"/>
      <c r="Q169" s="207"/>
      <c r="R169" s="207"/>
      <c r="S169" s="207"/>
      <c r="T169" s="20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2" t="s">
        <v>157</v>
      </c>
      <c r="AU169" s="202" t="s">
        <v>153</v>
      </c>
      <c r="AV169" s="15" t="s">
        <v>152</v>
      </c>
      <c r="AW169" s="15" t="s">
        <v>33</v>
      </c>
      <c r="AX169" s="15" t="s">
        <v>79</v>
      </c>
      <c r="AY169" s="202" t="s">
        <v>144</v>
      </c>
    </row>
    <row r="170" s="2" customFormat="1" ht="44.25" customHeight="1">
      <c r="A170" s="39"/>
      <c r="B170" s="165"/>
      <c r="C170" s="166" t="s">
        <v>8</v>
      </c>
      <c r="D170" s="166" t="s">
        <v>147</v>
      </c>
      <c r="E170" s="167" t="s">
        <v>1252</v>
      </c>
      <c r="F170" s="168" t="s">
        <v>1253</v>
      </c>
      <c r="G170" s="169" t="s">
        <v>199</v>
      </c>
      <c r="H170" s="170">
        <v>45</v>
      </c>
      <c r="I170" s="171"/>
      <c r="J170" s="172">
        <f>ROUND(I170*H170,2)</f>
        <v>0</v>
      </c>
      <c r="K170" s="168" t="s">
        <v>151</v>
      </c>
      <c r="L170" s="40"/>
      <c r="M170" s="173" t="s">
        <v>3</v>
      </c>
      <c r="N170" s="174" t="s">
        <v>43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0.01584</v>
      </c>
      <c r="T170" s="176">
        <f>S170*H170</f>
        <v>0.71279999999999999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7" t="s">
        <v>278</v>
      </c>
      <c r="AT170" s="177" t="s">
        <v>147</v>
      </c>
      <c r="AU170" s="177" t="s">
        <v>153</v>
      </c>
      <c r="AY170" s="20" t="s">
        <v>144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20" t="s">
        <v>153</v>
      </c>
      <c r="BK170" s="178">
        <f>ROUND(I170*H170,2)</f>
        <v>0</v>
      </c>
      <c r="BL170" s="20" t="s">
        <v>278</v>
      </c>
      <c r="BM170" s="177" t="s">
        <v>1254</v>
      </c>
    </row>
    <row r="171" s="2" customFormat="1">
      <c r="A171" s="39"/>
      <c r="B171" s="40"/>
      <c r="C171" s="39"/>
      <c r="D171" s="179" t="s">
        <v>155</v>
      </c>
      <c r="E171" s="39"/>
      <c r="F171" s="180" t="s">
        <v>1255</v>
      </c>
      <c r="G171" s="39"/>
      <c r="H171" s="39"/>
      <c r="I171" s="181"/>
      <c r="J171" s="39"/>
      <c r="K171" s="39"/>
      <c r="L171" s="40"/>
      <c r="M171" s="182"/>
      <c r="N171" s="183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155</v>
      </c>
      <c r="AU171" s="20" t="s">
        <v>153</v>
      </c>
    </row>
    <row r="172" s="2" customFormat="1" ht="24.15" customHeight="1">
      <c r="A172" s="39"/>
      <c r="B172" s="165"/>
      <c r="C172" s="166" t="s">
        <v>319</v>
      </c>
      <c r="D172" s="166" t="s">
        <v>147</v>
      </c>
      <c r="E172" s="167" t="s">
        <v>1256</v>
      </c>
      <c r="F172" s="168" t="s">
        <v>1257</v>
      </c>
      <c r="G172" s="169" t="s">
        <v>199</v>
      </c>
      <c r="H172" s="170">
        <v>45</v>
      </c>
      <c r="I172" s="171"/>
      <c r="J172" s="172">
        <f>ROUND(I172*H172,2)</f>
        <v>0</v>
      </c>
      <c r="K172" s="168" t="s">
        <v>151</v>
      </c>
      <c r="L172" s="40"/>
      <c r="M172" s="173" t="s">
        <v>3</v>
      </c>
      <c r="N172" s="174" t="s">
        <v>43</v>
      </c>
      <c r="O172" s="73"/>
      <c r="P172" s="175">
        <f>O172*H172</f>
        <v>0</v>
      </c>
      <c r="Q172" s="175">
        <v>0.017520000000000001</v>
      </c>
      <c r="R172" s="175">
        <f>Q172*H172</f>
        <v>0.78839999999999999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278</v>
      </c>
      <c r="AT172" s="177" t="s">
        <v>147</v>
      </c>
      <c r="AU172" s="177" t="s">
        <v>153</v>
      </c>
      <c r="AY172" s="20" t="s">
        <v>144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153</v>
      </c>
      <c r="BK172" s="178">
        <f>ROUND(I172*H172,2)</f>
        <v>0</v>
      </c>
      <c r="BL172" s="20" t="s">
        <v>278</v>
      </c>
      <c r="BM172" s="177" t="s">
        <v>1258</v>
      </c>
    </row>
    <row r="173" s="2" customFormat="1">
      <c r="A173" s="39"/>
      <c r="B173" s="40"/>
      <c r="C173" s="39"/>
      <c r="D173" s="179" t="s">
        <v>155</v>
      </c>
      <c r="E173" s="39"/>
      <c r="F173" s="180" t="s">
        <v>1259</v>
      </c>
      <c r="G173" s="39"/>
      <c r="H173" s="39"/>
      <c r="I173" s="181"/>
      <c r="J173" s="39"/>
      <c r="K173" s="39"/>
      <c r="L173" s="40"/>
      <c r="M173" s="182"/>
      <c r="N173" s="183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155</v>
      </c>
      <c r="AU173" s="20" t="s">
        <v>153</v>
      </c>
    </row>
    <row r="174" s="2" customFormat="1" ht="37.8" customHeight="1">
      <c r="A174" s="39"/>
      <c r="B174" s="165"/>
      <c r="C174" s="166" t="s">
        <v>324</v>
      </c>
      <c r="D174" s="166" t="s">
        <v>147</v>
      </c>
      <c r="E174" s="167" t="s">
        <v>1260</v>
      </c>
      <c r="F174" s="168" t="s">
        <v>1261</v>
      </c>
      <c r="G174" s="169" t="s">
        <v>163</v>
      </c>
      <c r="H174" s="170">
        <v>300</v>
      </c>
      <c r="I174" s="171"/>
      <c r="J174" s="172">
        <f>ROUND(I174*H174,2)</f>
        <v>0</v>
      </c>
      <c r="K174" s="168" t="s">
        <v>151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278</v>
      </c>
      <c r="AT174" s="177" t="s">
        <v>147</v>
      </c>
      <c r="AU174" s="177" t="s">
        <v>153</v>
      </c>
      <c r="AY174" s="20" t="s">
        <v>144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153</v>
      </c>
      <c r="BK174" s="178">
        <f>ROUND(I174*H174,2)</f>
        <v>0</v>
      </c>
      <c r="BL174" s="20" t="s">
        <v>278</v>
      </c>
      <c r="BM174" s="177" t="s">
        <v>1262</v>
      </c>
    </row>
    <row r="175" s="2" customFormat="1">
      <c r="A175" s="39"/>
      <c r="B175" s="40"/>
      <c r="C175" s="39"/>
      <c r="D175" s="179" t="s">
        <v>155</v>
      </c>
      <c r="E175" s="39"/>
      <c r="F175" s="180" t="s">
        <v>1263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155</v>
      </c>
      <c r="AU175" s="20" t="s">
        <v>153</v>
      </c>
    </row>
    <row r="176" s="13" customFormat="1">
      <c r="A176" s="13"/>
      <c r="B176" s="184"/>
      <c r="C176" s="13"/>
      <c r="D176" s="185" t="s">
        <v>157</v>
      </c>
      <c r="E176" s="186" t="s">
        <v>3</v>
      </c>
      <c r="F176" s="187" t="s">
        <v>1264</v>
      </c>
      <c r="G176" s="13"/>
      <c r="H176" s="186" t="s">
        <v>3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157</v>
      </c>
      <c r="AU176" s="186" t="s">
        <v>153</v>
      </c>
      <c r="AV176" s="13" t="s">
        <v>79</v>
      </c>
      <c r="AW176" s="13" t="s">
        <v>33</v>
      </c>
      <c r="AX176" s="13" t="s">
        <v>71</v>
      </c>
      <c r="AY176" s="186" t="s">
        <v>144</v>
      </c>
    </row>
    <row r="177" s="14" customFormat="1">
      <c r="A177" s="14"/>
      <c r="B177" s="192"/>
      <c r="C177" s="14"/>
      <c r="D177" s="185" t="s">
        <v>157</v>
      </c>
      <c r="E177" s="193" t="s">
        <v>3</v>
      </c>
      <c r="F177" s="194" t="s">
        <v>995</v>
      </c>
      <c r="G177" s="14"/>
      <c r="H177" s="195">
        <v>300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157</v>
      </c>
      <c r="AU177" s="193" t="s">
        <v>153</v>
      </c>
      <c r="AV177" s="14" t="s">
        <v>153</v>
      </c>
      <c r="AW177" s="14" t="s">
        <v>33</v>
      </c>
      <c r="AX177" s="14" t="s">
        <v>79</v>
      </c>
      <c r="AY177" s="193" t="s">
        <v>144</v>
      </c>
    </row>
    <row r="178" s="2" customFormat="1" ht="16.5" customHeight="1">
      <c r="A178" s="39"/>
      <c r="B178" s="165"/>
      <c r="C178" s="209" t="s">
        <v>329</v>
      </c>
      <c r="D178" s="209" t="s">
        <v>230</v>
      </c>
      <c r="E178" s="210" t="s">
        <v>1265</v>
      </c>
      <c r="F178" s="211" t="s">
        <v>1266</v>
      </c>
      <c r="G178" s="212" t="s">
        <v>959</v>
      </c>
      <c r="H178" s="213">
        <v>10.560000000000001</v>
      </c>
      <c r="I178" s="214"/>
      <c r="J178" s="215">
        <f>ROUND(I178*H178,2)</f>
        <v>0</v>
      </c>
      <c r="K178" s="211" t="s">
        <v>151</v>
      </c>
      <c r="L178" s="216"/>
      <c r="M178" s="217" t="s">
        <v>3</v>
      </c>
      <c r="N178" s="218" t="s">
        <v>43</v>
      </c>
      <c r="O178" s="73"/>
      <c r="P178" s="175">
        <f>O178*H178</f>
        <v>0</v>
      </c>
      <c r="Q178" s="175">
        <v>0.55000000000000004</v>
      </c>
      <c r="R178" s="175">
        <f>Q178*H178</f>
        <v>5.8080000000000007</v>
      </c>
      <c r="S178" s="175">
        <v>0</v>
      </c>
      <c r="T178" s="17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77" t="s">
        <v>373</v>
      </c>
      <c r="AT178" s="177" t="s">
        <v>230</v>
      </c>
      <c r="AU178" s="177" t="s">
        <v>153</v>
      </c>
      <c r="AY178" s="20" t="s">
        <v>144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20" t="s">
        <v>153</v>
      </c>
      <c r="BK178" s="178">
        <f>ROUND(I178*H178,2)</f>
        <v>0</v>
      </c>
      <c r="BL178" s="20" t="s">
        <v>278</v>
      </c>
      <c r="BM178" s="177" t="s">
        <v>1267</v>
      </c>
    </row>
    <row r="179" s="13" customFormat="1">
      <c r="A179" s="13"/>
      <c r="B179" s="184"/>
      <c r="C179" s="13"/>
      <c r="D179" s="185" t="s">
        <v>157</v>
      </c>
      <c r="E179" s="186" t="s">
        <v>3</v>
      </c>
      <c r="F179" s="187" t="s">
        <v>1268</v>
      </c>
      <c r="G179" s="13"/>
      <c r="H179" s="186" t="s">
        <v>3</v>
      </c>
      <c r="I179" s="188"/>
      <c r="J179" s="13"/>
      <c r="K179" s="13"/>
      <c r="L179" s="184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157</v>
      </c>
      <c r="AU179" s="186" t="s">
        <v>153</v>
      </c>
      <c r="AV179" s="13" t="s">
        <v>79</v>
      </c>
      <c r="AW179" s="13" t="s">
        <v>33</v>
      </c>
      <c r="AX179" s="13" t="s">
        <v>71</v>
      </c>
      <c r="AY179" s="186" t="s">
        <v>144</v>
      </c>
    </row>
    <row r="180" s="14" customFormat="1">
      <c r="A180" s="14"/>
      <c r="B180" s="192"/>
      <c r="C180" s="14"/>
      <c r="D180" s="185" t="s">
        <v>157</v>
      </c>
      <c r="E180" s="193" t="s">
        <v>3</v>
      </c>
      <c r="F180" s="194" t="s">
        <v>1269</v>
      </c>
      <c r="G180" s="14"/>
      <c r="H180" s="195">
        <v>9.5999999999999996</v>
      </c>
      <c r="I180" s="196"/>
      <c r="J180" s="14"/>
      <c r="K180" s="14"/>
      <c r="L180" s="192"/>
      <c r="M180" s="197"/>
      <c r="N180" s="198"/>
      <c r="O180" s="198"/>
      <c r="P180" s="198"/>
      <c r="Q180" s="198"/>
      <c r="R180" s="198"/>
      <c r="S180" s="198"/>
      <c r="T180" s="19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3" t="s">
        <v>157</v>
      </c>
      <c r="AU180" s="193" t="s">
        <v>153</v>
      </c>
      <c r="AV180" s="14" t="s">
        <v>153</v>
      </c>
      <c r="AW180" s="14" t="s">
        <v>33</v>
      </c>
      <c r="AX180" s="14" t="s">
        <v>79</v>
      </c>
      <c r="AY180" s="193" t="s">
        <v>144</v>
      </c>
    </row>
    <row r="181" s="14" customFormat="1">
      <c r="A181" s="14"/>
      <c r="B181" s="192"/>
      <c r="C181" s="14"/>
      <c r="D181" s="185" t="s">
        <v>157</v>
      </c>
      <c r="E181" s="14"/>
      <c r="F181" s="194" t="s">
        <v>1270</v>
      </c>
      <c r="G181" s="14"/>
      <c r="H181" s="195">
        <v>10.560000000000001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157</v>
      </c>
      <c r="AU181" s="193" t="s">
        <v>153</v>
      </c>
      <c r="AV181" s="14" t="s">
        <v>153</v>
      </c>
      <c r="AW181" s="14" t="s">
        <v>4</v>
      </c>
      <c r="AX181" s="14" t="s">
        <v>79</v>
      </c>
      <c r="AY181" s="193" t="s">
        <v>144</v>
      </c>
    </row>
    <row r="182" s="2" customFormat="1" ht="49.05" customHeight="1">
      <c r="A182" s="39"/>
      <c r="B182" s="165"/>
      <c r="C182" s="166" t="s">
        <v>334</v>
      </c>
      <c r="D182" s="166" t="s">
        <v>147</v>
      </c>
      <c r="E182" s="167" t="s">
        <v>1271</v>
      </c>
      <c r="F182" s="168" t="s">
        <v>1272</v>
      </c>
      <c r="G182" s="169" t="s">
        <v>163</v>
      </c>
      <c r="H182" s="170">
        <v>300</v>
      </c>
      <c r="I182" s="171"/>
      <c r="J182" s="172">
        <f>ROUND(I182*H182,2)</f>
        <v>0</v>
      </c>
      <c r="K182" s="168" t="s">
        <v>151</v>
      </c>
      <c r="L182" s="40"/>
      <c r="M182" s="173" t="s">
        <v>3</v>
      </c>
      <c r="N182" s="174" t="s">
        <v>43</v>
      </c>
      <c r="O182" s="73"/>
      <c r="P182" s="175">
        <f>O182*H182</f>
        <v>0</v>
      </c>
      <c r="Q182" s="175">
        <v>0</v>
      </c>
      <c r="R182" s="175">
        <f>Q182*H182</f>
        <v>0</v>
      </c>
      <c r="S182" s="175">
        <v>0.014999999999999999</v>
      </c>
      <c r="T182" s="176">
        <f>S182*H182</f>
        <v>4.5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77" t="s">
        <v>278</v>
      </c>
      <c r="AT182" s="177" t="s">
        <v>147</v>
      </c>
      <c r="AU182" s="177" t="s">
        <v>153</v>
      </c>
      <c r="AY182" s="20" t="s">
        <v>144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20" t="s">
        <v>153</v>
      </c>
      <c r="BK182" s="178">
        <f>ROUND(I182*H182,2)</f>
        <v>0</v>
      </c>
      <c r="BL182" s="20" t="s">
        <v>278</v>
      </c>
      <c r="BM182" s="177" t="s">
        <v>1273</v>
      </c>
    </row>
    <row r="183" s="2" customFormat="1">
      <c r="A183" s="39"/>
      <c r="B183" s="40"/>
      <c r="C183" s="39"/>
      <c r="D183" s="179" t="s">
        <v>155</v>
      </c>
      <c r="E183" s="39"/>
      <c r="F183" s="180" t="s">
        <v>1274</v>
      </c>
      <c r="G183" s="39"/>
      <c r="H183" s="39"/>
      <c r="I183" s="181"/>
      <c r="J183" s="39"/>
      <c r="K183" s="39"/>
      <c r="L183" s="40"/>
      <c r="M183" s="182"/>
      <c r="N183" s="18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155</v>
      </c>
      <c r="AU183" s="20" t="s">
        <v>153</v>
      </c>
    </row>
    <row r="184" s="13" customFormat="1">
      <c r="A184" s="13"/>
      <c r="B184" s="184"/>
      <c r="C184" s="13"/>
      <c r="D184" s="185" t="s">
        <v>157</v>
      </c>
      <c r="E184" s="186" t="s">
        <v>3</v>
      </c>
      <c r="F184" s="187" t="s">
        <v>1268</v>
      </c>
      <c r="G184" s="13"/>
      <c r="H184" s="186" t="s">
        <v>3</v>
      </c>
      <c r="I184" s="188"/>
      <c r="J184" s="13"/>
      <c r="K184" s="13"/>
      <c r="L184" s="184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157</v>
      </c>
      <c r="AU184" s="186" t="s">
        <v>153</v>
      </c>
      <c r="AV184" s="13" t="s">
        <v>79</v>
      </c>
      <c r="AW184" s="13" t="s">
        <v>33</v>
      </c>
      <c r="AX184" s="13" t="s">
        <v>71</v>
      </c>
      <c r="AY184" s="186" t="s">
        <v>144</v>
      </c>
    </row>
    <row r="185" s="14" customFormat="1">
      <c r="A185" s="14"/>
      <c r="B185" s="192"/>
      <c r="C185" s="14"/>
      <c r="D185" s="185" t="s">
        <v>157</v>
      </c>
      <c r="E185" s="193" t="s">
        <v>3</v>
      </c>
      <c r="F185" s="194" t="s">
        <v>995</v>
      </c>
      <c r="G185" s="14"/>
      <c r="H185" s="195">
        <v>300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157</v>
      </c>
      <c r="AU185" s="193" t="s">
        <v>153</v>
      </c>
      <c r="AV185" s="14" t="s">
        <v>153</v>
      </c>
      <c r="AW185" s="14" t="s">
        <v>33</v>
      </c>
      <c r="AX185" s="14" t="s">
        <v>79</v>
      </c>
      <c r="AY185" s="193" t="s">
        <v>144</v>
      </c>
    </row>
    <row r="186" s="2" customFormat="1" ht="24.15" customHeight="1">
      <c r="A186" s="39"/>
      <c r="B186" s="165"/>
      <c r="C186" s="166" t="s">
        <v>339</v>
      </c>
      <c r="D186" s="166" t="s">
        <v>147</v>
      </c>
      <c r="E186" s="167" t="s">
        <v>1275</v>
      </c>
      <c r="F186" s="168" t="s">
        <v>1276</v>
      </c>
      <c r="G186" s="169" t="s">
        <v>163</v>
      </c>
      <c r="H186" s="170">
        <v>300</v>
      </c>
      <c r="I186" s="171"/>
      <c r="J186" s="172">
        <f>ROUND(I186*H186,2)</f>
        <v>0</v>
      </c>
      <c r="K186" s="168" t="s">
        <v>151</v>
      </c>
      <c r="L186" s="40"/>
      <c r="M186" s="173" t="s">
        <v>3</v>
      </c>
      <c r="N186" s="174" t="s">
        <v>43</v>
      </c>
      <c r="O186" s="73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7" t="s">
        <v>278</v>
      </c>
      <c r="AT186" s="177" t="s">
        <v>147</v>
      </c>
      <c r="AU186" s="177" t="s">
        <v>153</v>
      </c>
      <c r="AY186" s="20" t="s">
        <v>144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20" t="s">
        <v>153</v>
      </c>
      <c r="BK186" s="178">
        <f>ROUND(I186*H186,2)</f>
        <v>0</v>
      </c>
      <c r="BL186" s="20" t="s">
        <v>278</v>
      </c>
      <c r="BM186" s="177" t="s">
        <v>1277</v>
      </c>
    </row>
    <row r="187" s="2" customFormat="1">
      <c r="A187" s="39"/>
      <c r="B187" s="40"/>
      <c r="C187" s="39"/>
      <c r="D187" s="179" t="s">
        <v>155</v>
      </c>
      <c r="E187" s="39"/>
      <c r="F187" s="180" t="s">
        <v>1278</v>
      </c>
      <c r="G187" s="39"/>
      <c r="H187" s="39"/>
      <c r="I187" s="181"/>
      <c r="J187" s="39"/>
      <c r="K187" s="39"/>
      <c r="L187" s="40"/>
      <c r="M187" s="182"/>
      <c r="N187" s="18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155</v>
      </c>
      <c r="AU187" s="20" t="s">
        <v>153</v>
      </c>
    </row>
    <row r="188" s="2" customFormat="1" ht="24.15" customHeight="1">
      <c r="A188" s="39"/>
      <c r="B188" s="165"/>
      <c r="C188" s="209" t="s">
        <v>344</v>
      </c>
      <c r="D188" s="209" t="s">
        <v>230</v>
      </c>
      <c r="E188" s="210" t="s">
        <v>1279</v>
      </c>
      <c r="F188" s="211" t="s">
        <v>1280</v>
      </c>
      <c r="G188" s="212" t="s">
        <v>959</v>
      </c>
      <c r="H188" s="213">
        <v>1.8899999999999999</v>
      </c>
      <c r="I188" s="214"/>
      <c r="J188" s="215">
        <f>ROUND(I188*H188,2)</f>
        <v>0</v>
      </c>
      <c r="K188" s="211" t="s">
        <v>151</v>
      </c>
      <c r="L188" s="216"/>
      <c r="M188" s="217" t="s">
        <v>3</v>
      </c>
      <c r="N188" s="218" t="s">
        <v>43</v>
      </c>
      <c r="O188" s="73"/>
      <c r="P188" s="175">
        <f>O188*H188</f>
        <v>0</v>
      </c>
      <c r="Q188" s="175">
        <v>0.55000000000000004</v>
      </c>
      <c r="R188" s="175">
        <f>Q188*H188</f>
        <v>1.0395000000000001</v>
      </c>
      <c r="S188" s="175">
        <v>0</v>
      </c>
      <c r="T188" s="17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7" t="s">
        <v>373</v>
      </c>
      <c r="AT188" s="177" t="s">
        <v>230</v>
      </c>
      <c r="AU188" s="177" t="s">
        <v>153</v>
      </c>
      <c r="AY188" s="20" t="s">
        <v>144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20" t="s">
        <v>153</v>
      </c>
      <c r="BK188" s="178">
        <f>ROUND(I188*H188,2)</f>
        <v>0</v>
      </c>
      <c r="BL188" s="20" t="s">
        <v>278</v>
      </c>
      <c r="BM188" s="177" t="s">
        <v>1281</v>
      </c>
    </row>
    <row r="189" s="14" customFormat="1">
      <c r="A189" s="14"/>
      <c r="B189" s="192"/>
      <c r="C189" s="14"/>
      <c r="D189" s="185" t="s">
        <v>157</v>
      </c>
      <c r="E189" s="193" t="s">
        <v>3</v>
      </c>
      <c r="F189" s="194" t="s">
        <v>1282</v>
      </c>
      <c r="G189" s="14"/>
      <c r="H189" s="195">
        <v>1.8899999999999999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157</v>
      </c>
      <c r="AU189" s="193" t="s">
        <v>153</v>
      </c>
      <c r="AV189" s="14" t="s">
        <v>153</v>
      </c>
      <c r="AW189" s="14" t="s">
        <v>33</v>
      </c>
      <c r="AX189" s="14" t="s">
        <v>79</v>
      </c>
      <c r="AY189" s="193" t="s">
        <v>144</v>
      </c>
    </row>
    <row r="190" s="2" customFormat="1" ht="16.5" customHeight="1">
      <c r="A190" s="39"/>
      <c r="B190" s="165"/>
      <c r="C190" s="166" t="s">
        <v>349</v>
      </c>
      <c r="D190" s="166" t="s">
        <v>147</v>
      </c>
      <c r="E190" s="167" t="s">
        <v>1283</v>
      </c>
      <c r="F190" s="168" t="s">
        <v>1284</v>
      </c>
      <c r="G190" s="169" t="s">
        <v>199</v>
      </c>
      <c r="H190" s="170">
        <v>705</v>
      </c>
      <c r="I190" s="171"/>
      <c r="J190" s="172">
        <f>ROUND(I190*H190,2)</f>
        <v>0</v>
      </c>
      <c r="K190" s="168" t="s">
        <v>151</v>
      </c>
      <c r="L190" s="40"/>
      <c r="M190" s="173" t="s">
        <v>3</v>
      </c>
      <c r="N190" s="174" t="s">
        <v>43</v>
      </c>
      <c r="O190" s="73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7" t="s">
        <v>278</v>
      </c>
      <c r="AT190" s="177" t="s">
        <v>147</v>
      </c>
      <c r="AU190" s="177" t="s">
        <v>153</v>
      </c>
      <c r="AY190" s="20" t="s">
        <v>144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0" t="s">
        <v>153</v>
      </c>
      <c r="BK190" s="178">
        <f>ROUND(I190*H190,2)</f>
        <v>0</v>
      </c>
      <c r="BL190" s="20" t="s">
        <v>278</v>
      </c>
      <c r="BM190" s="177" t="s">
        <v>1285</v>
      </c>
    </row>
    <row r="191" s="2" customFormat="1">
      <c r="A191" s="39"/>
      <c r="B191" s="40"/>
      <c r="C191" s="39"/>
      <c r="D191" s="179" t="s">
        <v>155</v>
      </c>
      <c r="E191" s="39"/>
      <c r="F191" s="180" t="s">
        <v>1286</v>
      </c>
      <c r="G191" s="39"/>
      <c r="H191" s="39"/>
      <c r="I191" s="181"/>
      <c r="J191" s="39"/>
      <c r="K191" s="39"/>
      <c r="L191" s="40"/>
      <c r="M191" s="182"/>
      <c r="N191" s="183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155</v>
      </c>
      <c r="AU191" s="20" t="s">
        <v>153</v>
      </c>
    </row>
    <row r="192" s="14" customFormat="1">
      <c r="A192" s="14"/>
      <c r="B192" s="192"/>
      <c r="C192" s="14"/>
      <c r="D192" s="185" t="s">
        <v>157</v>
      </c>
      <c r="E192" s="193" t="s">
        <v>3</v>
      </c>
      <c r="F192" s="194" t="s">
        <v>1287</v>
      </c>
      <c r="G192" s="14"/>
      <c r="H192" s="195">
        <v>705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157</v>
      </c>
      <c r="AU192" s="193" t="s">
        <v>153</v>
      </c>
      <c r="AV192" s="14" t="s">
        <v>153</v>
      </c>
      <c r="AW192" s="14" t="s">
        <v>33</v>
      </c>
      <c r="AX192" s="14" t="s">
        <v>79</v>
      </c>
      <c r="AY192" s="193" t="s">
        <v>144</v>
      </c>
    </row>
    <row r="193" s="2" customFormat="1" ht="24.15" customHeight="1">
      <c r="A193" s="39"/>
      <c r="B193" s="165"/>
      <c r="C193" s="209" t="s">
        <v>354</v>
      </c>
      <c r="D193" s="209" t="s">
        <v>230</v>
      </c>
      <c r="E193" s="210" t="s">
        <v>1288</v>
      </c>
      <c r="F193" s="211" t="s">
        <v>1289</v>
      </c>
      <c r="G193" s="212" t="s">
        <v>959</v>
      </c>
      <c r="H193" s="213">
        <v>2.0299999999999998</v>
      </c>
      <c r="I193" s="214"/>
      <c r="J193" s="215">
        <f>ROUND(I193*H193,2)</f>
        <v>0</v>
      </c>
      <c r="K193" s="211" t="s">
        <v>151</v>
      </c>
      <c r="L193" s="216"/>
      <c r="M193" s="217" t="s">
        <v>3</v>
      </c>
      <c r="N193" s="218" t="s">
        <v>43</v>
      </c>
      <c r="O193" s="73"/>
      <c r="P193" s="175">
        <f>O193*H193</f>
        <v>0</v>
      </c>
      <c r="Q193" s="175">
        <v>0.55000000000000004</v>
      </c>
      <c r="R193" s="175">
        <f>Q193*H193</f>
        <v>1.1165000000000001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373</v>
      </c>
      <c r="AT193" s="177" t="s">
        <v>230</v>
      </c>
      <c r="AU193" s="177" t="s">
        <v>153</v>
      </c>
      <c r="AY193" s="20" t="s">
        <v>144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153</v>
      </c>
      <c r="BK193" s="178">
        <f>ROUND(I193*H193,2)</f>
        <v>0</v>
      </c>
      <c r="BL193" s="20" t="s">
        <v>278</v>
      </c>
      <c r="BM193" s="177" t="s">
        <v>1290</v>
      </c>
    </row>
    <row r="194" s="14" customFormat="1">
      <c r="A194" s="14"/>
      <c r="B194" s="192"/>
      <c r="C194" s="14"/>
      <c r="D194" s="185" t="s">
        <v>157</v>
      </c>
      <c r="E194" s="193" t="s">
        <v>3</v>
      </c>
      <c r="F194" s="194" t="s">
        <v>1291</v>
      </c>
      <c r="G194" s="14"/>
      <c r="H194" s="195">
        <v>2.0299999999999998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157</v>
      </c>
      <c r="AU194" s="193" t="s">
        <v>153</v>
      </c>
      <c r="AV194" s="14" t="s">
        <v>153</v>
      </c>
      <c r="AW194" s="14" t="s">
        <v>33</v>
      </c>
      <c r="AX194" s="14" t="s">
        <v>79</v>
      </c>
      <c r="AY194" s="193" t="s">
        <v>144</v>
      </c>
    </row>
    <row r="195" s="2" customFormat="1" ht="49.05" customHeight="1">
      <c r="A195" s="39"/>
      <c r="B195" s="165"/>
      <c r="C195" s="166" t="s">
        <v>100</v>
      </c>
      <c r="D195" s="166" t="s">
        <v>147</v>
      </c>
      <c r="E195" s="167" t="s">
        <v>1292</v>
      </c>
      <c r="F195" s="168" t="s">
        <v>1293</v>
      </c>
      <c r="G195" s="169" t="s">
        <v>163</v>
      </c>
      <c r="H195" s="170">
        <v>300</v>
      </c>
      <c r="I195" s="171"/>
      <c r="J195" s="172">
        <f>ROUND(I195*H195,2)</f>
        <v>0</v>
      </c>
      <c r="K195" s="168" t="s">
        <v>151</v>
      </c>
      <c r="L195" s="40"/>
      <c r="M195" s="173" t="s">
        <v>3</v>
      </c>
      <c r="N195" s="174" t="s">
        <v>43</v>
      </c>
      <c r="O195" s="73"/>
      <c r="P195" s="175">
        <f>O195*H195</f>
        <v>0</v>
      </c>
      <c r="Q195" s="175">
        <v>0</v>
      </c>
      <c r="R195" s="175">
        <f>Q195*H195</f>
        <v>0</v>
      </c>
      <c r="S195" s="175">
        <v>0.0070000000000000001</v>
      </c>
      <c r="T195" s="176">
        <f>S195*H195</f>
        <v>2.1000000000000001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7" t="s">
        <v>278</v>
      </c>
      <c r="AT195" s="177" t="s">
        <v>147</v>
      </c>
      <c r="AU195" s="177" t="s">
        <v>153</v>
      </c>
      <c r="AY195" s="20" t="s">
        <v>144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0" t="s">
        <v>153</v>
      </c>
      <c r="BK195" s="178">
        <f>ROUND(I195*H195,2)</f>
        <v>0</v>
      </c>
      <c r="BL195" s="20" t="s">
        <v>278</v>
      </c>
      <c r="BM195" s="177" t="s">
        <v>1294</v>
      </c>
    </row>
    <row r="196" s="2" customFormat="1">
      <c r="A196" s="39"/>
      <c r="B196" s="40"/>
      <c r="C196" s="39"/>
      <c r="D196" s="179" t="s">
        <v>155</v>
      </c>
      <c r="E196" s="39"/>
      <c r="F196" s="180" t="s">
        <v>1295</v>
      </c>
      <c r="G196" s="39"/>
      <c r="H196" s="39"/>
      <c r="I196" s="181"/>
      <c r="J196" s="39"/>
      <c r="K196" s="39"/>
      <c r="L196" s="40"/>
      <c r="M196" s="182"/>
      <c r="N196" s="18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155</v>
      </c>
      <c r="AU196" s="20" t="s">
        <v>153</v>
      </c>
    </row>
    <row r="197" s="2" customFormat="1" ht="37.8" customHeight="1">
      <c r="A197" s="39"/>
      <c r="B197" s="165"/>
      <c r="C197" s="166" t="s">
        <v>364</v>
      </c>
      <c r="D197" s="166" t="s">
        <v>147</v>
      </c>
      <c r="E197" s="167" t="s">
        <v>1296</v>
      </c>
      <c r="F197" s="168" t="s">
        <v>1297</v>
      </c>
      <c r="G197" s="169" t="s">
        <v>959</v>
      </c>
      <c r="H197" s="170">
        <v>3.9199999999999999</v>
      </c>
      <c r="I197" s="171"/>
      <c r="J197" s="172">
        <f>ROUND(I197*H197,2)</f>
        <v>0</v>
      </c>
      <c r="K197" s="168" t="s">
        <v>151</v>
      </c>
      <c r="L197" s="40"/>
      <c r="M197" s="173" t="s">
        <v>3</v>
      </c>
      <c r="N197" s="174" t="s">
        <v>43</v>
      </c>
      <c r="O197" s="73"/>
      <c r="P197" s="175">
        <f>O197*H197</f>
        <v>0</v>
      </c>
      <c r="Q197" s="175">
        <v>0.022839999999999999</v>
      </c>
      <c r="R197" s="175">
        <f>Q197*H197</f>
        <v>0.089532799999999996</v>
      </c>
      <c r="S197" s="175">
        <v>0</v>
      </c>
      <c r="T197" s="17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278</v>
      </c>
      <c r="AT197" s="177" t="s">
        <v>147</v>
      </c>
      <c r="AU197" s="177" t="s">
        <v>153</v>
      </c>
      <c r="AY197" s="20" t="s">
        <v>144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153</v>
      </c>
      <c r="BK197" s="178">
        <f>ROUND(I197*H197,2)</f>
        <v>0</v>
      </c>
      <c r="BL197" s="20" t="s">
        <v>278</v>
      </c>
      <c r="BM197" s="177" t="s">
        <v>1298</v>
      </c>
    </row>
    <row r="198" s="2" customFormat="1">
      <c r="A198" s="39"/>
      <c r="B198" s="40"/>
      <c r="C198" s="39"/>
      <c r="D198" s="179" t="s">
        <v>155</v>
      </c>
      <c r="E198" s="39"/>
      <c r="F198" s="180" t="s">
        <v>1299</v>
      </c>
      <c r="G198" s="39"/>
      <c r="H198" s="39"/>
      <c r="I198" s="181"/>
      <c r="J198" s="39"/>
      <c r="K198" s="39"/>
      <c r="L198" s="40"/>
      <c r="M198" s="182"/>
      <c r="N198" s="183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155</v>
      </c>
      <c r="AU198" s="20" t="s">
        <v>153</v>
      </c>
    </row>
    <row r="199" s="14" customFormat="1">
      <c r="A199" s="14"/>
      <c r="B199" s="192"/>
      <c r="C199" s="14"/>
      <c r="D199" s="185" t="s">
        <v>157</v>
      </c>
      <c r="E199" s="193" t="s">
        <v>3</v>
      </c>
      <c r="F199" s="194" t="s">
        <v>1282</v>
      </c>
      <c r="G199" s="14"/>
      <c r="H199" s="195">
        <v>1.8899999999999999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157</v>
      </c>
      <c r="AU199" s="193" t="s">
        <v>153</v>
      </c>
      <c r="AV199" s="14" t="s">
        <v>153</v>
      </c>
      <c r="AW199" s="14" t="s">
        <v>33</v>
      </c>
      <c r="AX199" s="14" t="s">
        <v>71</v>
      </c>
      <c r="AY199" s="193" t="s">
        <v>144</v>
      </c>
    </row>
    <row r="200" s="14" customFormat="1">
      <c r="A200" s="14"/>
      <c r="B200" s="192"/>
      <c r="C200" s="14"/>
      <c r="D200" s="185" t="s">
        <v>157</v>
      </c>
      <c r="E200" s="193" t="s">
        <v>3</v>
      </c>
      <c r="F200" s="194" t="s">
        <v>1291</v>
      </c>
      <c r="G200" s="14"/>
      <c r="H200" s="195">
        <v>2.0299999999999998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157</v>
      </c>
      <c r="AU200" s="193" t="s">
        <v>153</v>
      </c>
      <c r="AV200" s="14" t="s">
        <v>153</v>
      </c>
      <c r="AW200" s="14" t="s">
        <v>33</v>
      </c>
      <c r="AX200" s="14" t="s">
        <v>71</v>
      </c>
      <c r="AY200" s="193" t="s">
        <v>144</v>
      </c>
    </row>
    <row r="201" s="15" customFormat="1">
      <c r="A201" s="15"/>
      <c r="B201" s="201"/>
      <c r="C201" s="15"/>
      <c r="D201" s="185" t="s">
        <v>157</v>
      </c>
      <c r="E201" s="202" t="s">
        <v>3</v>
      </c>
      <c r="F201" s="203" t="s">
        <v>181</v>
      </c>
      <c r="G201" s="15"/>
      <c r="H201" s="204">
        <v>3.9199999999999999</v>
      </c>
      <c r="I201" s="205"/>
      <c r="J201" s="15"/>
      <c r="K201" s="15"/>
      <c r="L201" s="201"/>
      <c r="M201" s="206"/>
      <c r="N201" s="207"/>
      <c r="O201" s="207"/>
      <c r="P201" s="207"/>
      <c r="Q201" s="207"/>
      <c r="R201" s="207"/>
      <c r="S201" s="207"/>
      <c r="T201" s="2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2" t="s">
        <v>157</v>
      </c>
      <c r="AU201" s="202" t="s">
        <v>153</v>
      </c>
      <c r="AV201" s="15" t="s">
        <v>152</v>
      </c>
      <c r="AW201" s="15" t="s">
        <v>33</v>
      </c>
      <c r="AX201" s="15" t="s">
        <v>79</v>
      </c>
      <c r="AY201" s="202" t="s">
        <v>144</v>
      </c>
    </row>
    <row r="202" s="2" customFormat="1" ht="24.15" customHeight="1">
      <c r="A202" s="39"/>
      <c r="B202" s="165"/>
      <c r="C202" s="166" t="s">
        <v>373</v>
      </c>
      <c r="D202" s="166" t="s">
        <v>147</v>
      </c>
      <c r="E202" s="167" t="s">
        <v>1300</v>
      </c>
      <c r="F202" s="168" t="s">
        <v>1301</v>
      </c>
      <c r="G202" s="169" t="s">
        <v>959</v>
      </c>
      <c r="H202" s="170">
        <v>2.8849999999999998</v>
      </c>
      <c r="I202" s="171"/>
      <c r="J202" s="172">
        <f>ROUND(I202*H202,2)</f>
        <v>0</v>
      </c>
      <c r="K202" s="168" t="s">
        <v>151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0.02248</v>
      </c>
      <c r="R202" s="175">
        <f>Q202*H202</f>
        <v>0.06485479999999999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278</v>
      </c>
      <c r="AT202" s="177" t="s">
        <v>147</v>
      </c>
      <c r="AU202" s="177" t="s">
        <v>153</v>
      </c>
      <c r="AY202" s="20" t="s">
        <v>144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153</v>
      </c>
      <c r="BK202" s="178">
        <f>ROUND(I202*H202,2)</f>
        <v>0</v>
      </c>
      <c r="BL202" s="20" t="s">
        <v>278</v>
      </c>
      <c r="BM202" s="177" t="s">
        <v>1302</v>
      </c>
    </row>
    <row r="203" s="2" customFormat="1">
      <c r="A203" s="39"/>
      <c r="B203" s="40"/>
      <c r="C203" s="39"/>
      <c r="D203" s="179" t="s">
        <v>155</v>
      </c>
      <c r="E203" s="39"/>
      <c r="F203" s="180" t="s">
        <v>1303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155</v>
      </c>
      <c r="AU203" s="20" t="s">
        <v>153</v>
      </c>
    </row>
    <row r="204" s="14" customFormat="1">
      <c r="A204" s="14"/>
      <c r="B204" s="192"/>
      <c r="C204" s="14"/>
      <c r="D204" s="185" t="s">
        <v>157</v>
      </c>
      <c r="E204" s="193" t="s">
        <v>3</v>
      </c>
      <c r="F204" s="194" t="s">
        <v>1304</v>
      </c>
      <c r="G204" s="14"/>
      <c r="H204" s="195">
        <v>2.8849999999999998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157</v>
      </c>
      <c r="AU204" s="193" t="s">
        <v>153</v>
      </c>
      <c r="AV204" s="14" t="s">
        <v>153</v>
      </c>
      <c r="AW204" s="14" t="s">
        <v>33</v>
      </c>
      <c r="AX204" s="14" t="s">
        <v>79</v>
      </c>
      <c r="AY204" s="193" t="s">
        <v>144</v>
      </c>
    </row>
    <row r="205" s="2" customFormat="1" ht="55.5" customHeight="1">
      <c r="A205" s="39"/>
      <c r="B205" s="165"/>
      <c r="C205" s="166" t="s">
        <v>378</v>
      </c>
      <c r="D205" s="166" t="s">
        <v>147</v>
      </c>
      <c r="E205" s="167" t="s">
        <v>1305</v>
      </c>
      <c r="F205" s="168" t="s">
        <v>1306</v>
      </c>
      <c r="G205" s="169" t="s">
        <v>725</v>
      </c>
      <c r="H205" s="219"/>
      <c r="I205" s="171"/>
      <c r="J205" s="172">
        <f>ROUND(I205*H205,2)</f>
        <v>0</v>
      </c>
      <c r="K205" s="168" t="s">
        <v>151</v>
      </c>
      <c r="L205" s="40"/>
      <c r="M205" s="173" t="s">
        <v>3</v>
      </c>
      <c r="N205" s="174" t="s">
        <v>43</v>
      </c>
      <c r="O205" s="73"/>
      <c r="P205" s="175">
        <f>O205*H205</f>
        <v>0</v>
      </c>
      <c r="Q205" s="175">
        <v>0</v>
      </c>
      <c r="R205" s="175">
        <f>Q205*H205</f>
        <v>0</v>
      </c>
      <c r="S205" s="175">
        <v>0</v>
      </c>
      <c r="T205" s="17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77" t="s">
        <v>278</v>
      </c>
      <c r="AT205" s="177" t="s">
        <v>147</v>
      </c>
      <c r="AU205" s="177" t="s">
        <v>153</v>
      </c>
      <c r="AY205" s="20" t="s">
        <v>144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20" t="s">
        <v>153</v>
      </c>
      <c r="BK205" s="178">
        <f>ROUND(I205*H205,2)</f>
        <v>0</v>
      </c>
      <c r="BL205" s="20" t="s">
        <v>278</v>
      </c>
      <c r="BM205" s="177" t="s">
        <v>1307</v>
      </c>
    </row>
    <row r="206" s="2" customFormat="1">
      <c r="A206" s="39"/>
      <c r="B206" s="40"/>
      <c r="C206" s="39"/>
      <c r="D206" s="179" t="s">
        <v>155</v>
      </c>
      <c r="E206" s="39"/>
      <c r="F206" s="180" t="s">
        <v>1308</v>
      </c>
      <c r="G206" s="39"/>
      <c r="H206" s="39"/>
      <c r="I206" s="181"/>
      <c r="J206" s="39"/>
      <c r="K206" s="39"/>
      <c r="L206" s="40"/>
      <c r="M206" s="182"/>
      <c r="N206" s="183"/>
      <c r="O206" s="73"/>
      <c r="P206" s="73"/>
      <c r="Q206" s="73"/>
      <c r="R206" s="73"/>
      <c r="S206" s="73"/>
      <c r="T206" s="7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20" t="s">
        <v>155</v>
      </c>
      <c r="AU206" s="20" t="s">
        <v>153</v>
      </c>
    </row>
    <row r="207" s="12" customFormat="1" ht="22.8" customHeight="1">
      <c r="A207" s="12"/>
      <c r="B207" s="152"/>
      <c r="C207" s="12"/>
      <c r="D207" s="153" t="s">
        <v>70</v>
      </c>
      <c r="E207" s="163" t="s">
        <v>755</v>
      </c>
      <c r="F207" s="163" t="s">
        <v>756</v>
      </c>
      <c r="G207" s="12"/>
      <c r="H207" s="12"/>
      <c r="I207" s="155"/>
      <c r="J207" s="164">
        <f>BK207</f>
        <v>0</v>
      </c>
      <c r="K207" s="12"/>
      <c r="L207" s="152"/>
      <c r="M207" s="157"/>
      <c r="N207" s="158"/>
      <c r="O207" s="158"/>
      <c r="P207" s="159">
        <f>SUM(P208:P275)</f>
        <v>0</v>
      </c>
      <c r="Q207" s="158"/>
      <c r="R207" s="159">
        <f>SUM(R208:R275)</f>
        <v>3.3544990000000001</v>
      </c>
      <c r="S207" s="158"/>
      <c r="T207" s="160">
        <f>SUM(T208:T275)</f>
        <v>2.0764449999999997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3" t="s">
        <v>153</v>
      </c>
      <c r="AT207" s="161" t="s">
        <v>70</v>
      </c>
      <c r="AU207" s="161" t="s">
        <v>79</v>
      </c>
      <c r="AY207" s="153" t="s">
        <v>144</v>
      </c>
      <c r="BK207" s="162">
        <f>SUM(BK208:BK275)</f>
        <v>0</v>
      </c>
    </row>
    <row r="208" s="2" customFormat="1" ht="24.15" customHeight="1">
      <c r="A208" s="39"/>
      <c r="B208" s="165"/>
      <c r="C208" s="166" t="s">
        <v>383</v>
      </c>
      <c r="D208" s="166" t="s">
        <v>147</v>
      </c>
      <c r="E208" s="167" t="s">
        <v>1309</v>
      </c>
      <c r="F208" s="168" t="s">
        <v>1310</v>
      </c>
      <c r="G208" s="169" t="s">
        <v>163</v>
      </c>
      <c r="H208" s="170">
        <v>299.69999999999999</v>
      </c>
      <c r="I208" s="171"/>
      <c r="J208" s="172">
        <f>ROUND(I208*H208,2)</f>
        <v>0</v>
      </c>
      <c r="K208" s="168" t="s">
        <v>151</v>
      </c>
      <c r="L208" s="40"/>
      <c r="M208" s="173" t="s">
        <v>3</v>
      </c>
      <c r="N208" s="174" t="s">
        <v>43</v>
      </c>
      <c r="O208" s="73"/>
      <c r="P208" s="175">
        <f>O208*H208</f>
        <v>0</v>
      </c>
      <c r="Q208" s="175">
        <v>0</v>
      </c>
      <c r="R208" s="175">
        <f>Q208*H208</f>
        <v>0</v>
      </c>
      <c r="S208" s="175">
        <v>0.00594</v>
      </c>
      <c r="T208" s="176">
        <f>S208*H208</f>
        <v>1.7802179999999999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7" t="s">
        <v>278</v>
      </c>
      <c r="AT208" s="177" t="s">
        <v>147</v>
      </c>
      <c r="AU208" s="177" t="s">
        <v>153</v>
      </c>
      <c r="AY208" s="20" t="s">
        <v>144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20" t="s">
        <v>153</v>
      </c>
      <c r="BK208" s="178">
        <f>ROUND(I208*H208,2)</f>
        <v>0</v>
      </c>
      <c r="BL208" s="20" t="s">
        <v>278</v>
      </c>
      <c r="BM208" s="177" t="s">
        <v>1311</v>
      </c>
    </row>
    <row r="209" s="2" customFormat="1">
      <c r="A209" s="39"/>
      <c r="B209" s="40"/>
      <c r="C209" s="39"/>
      <c r="D209" s="179" t="s">
        <v>155</v>
      </c>
      <c r="E209" s="39"/>
      <c r="F209" s="180" t="s">
        <v>1312</v>
      </c>
      <c r="G209" s="39"/>
      <c r="H209" s="39"/>
      <c r="I209" s="181"/>
      <c r="J209" s="39"/>
      <c r="K209" s="39"/>
      <c r="L209" s="40"/>
      <c r="M209" s="182"/>
      <c r="N209" s="18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155</v>
      </c>
      <c r="AU209" s="20" t="s">
        <v>153</v>
      </c>
    </row>
    <row r="210" s="14" customFormat="1">
      <c r="A210" s="14"/>
      <c r="B210" s="192"/>
      <c r="C210" s="14"/>
      <c r="D210" s="185" t="s">
        <v>157</v>
      </c>
      <c r="E210" s="193" t="s">
        <v>3</v>
      </c>
      <c r="F210" s="194" t="s">
        <v>1229</v>
      </c>
      <c r="G210" s="14"/>
      <c r="H210" s="195">
        <v>299.69999999999999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157</v>
      </c>
      <c r="AU210" s="193" t="s">
        <v>153</v>
      </c>
      <c r="AV210" s="14" t="s">
        <v>153</v>
      </c>
      <c r="AW210" s="14" t="s">
        <v>33</v>
      </c>
      <c r="AX210" s="14" t="s">
        <v>79</v>
      </c>
      <c r="AY210" s="193" t="s">
        <v>144</v>
      </c>
    </row>
    <row r="211" s="2" customFormat="1" ht="24.15" customHeight="1">
      <c r="A211" s="39"/>
      <c r="B211" s="165"/>
      <c r="C211" s="166" t="s">
        <v>385</v>
      </c>
      <c r="D211" s="166" t="s">
        <v>147</v>
      </c>
      <c r="E211" s="167" t="s">
        <v>1313</v>
      </c>
      <c r="F211" s="168" t="s">
        <v>1314</v>
      </c>
      <c r="G211" s="169" t="s">
        <v>199</v>
      </c>
      <c r="H211" s="170">
        <v>18.5</v>
      </c>
      <c r="I211" s="171"/>
      <c r="J211" s="172">
        <f>ROUND(I211*H211,2)</f>
        <v>0</v>
      </c>
      <c r="K211" s="168" t="s">
        <v>151</v>
      </c>
      <c r="L211" s="40"/>
      <c r="M211" s="173" t="s">
        <v>3</v>
      </c>
      <c r="N211" s="174" t="s">
        <v>43</v>
      </c>
      <c r="O211" s="73"/>
      <c r="P211" s="175">
        <f>O211*H211</f>
        <v>0</v>
      </c>
      <c r="Q211" s="175">
        <v>0</v>
      </c>
      <c r="R211" s="175">
        <f>Q211*H211</f>
        <v>0</v>
      </c>
      <c r="S211" s="175">
        <v>0.0018699999999999999</v>
      </c>
      <c r="T211" s="176">
        <f>S211*H211</f>
        <v>0.034595000000000001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278</v>
      </c>
      <c r="AT211" s="177" t="s">
        <v>147</v>
      </c>
      <c r="AU211" s="177" t="s">
        <v>153</v>
      </c>
      <c r="AY211" s="20" t="s">
        <v>144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153</v>
      </c>
      <c r="BK211" s="178">
        <f>ROUND(I211*H211,2)</f>
        <v>0</v>
      </c>
      <c r="BL211" s="20" t="s">
        <v>278</v>
      </c>
      <c r="BM211" s="177" t="s">
        <v>1315</v>
      </c>
    </row>
    <row r="212" s="2" customFormat="1">
      <c r="A212" s="39"/>
      <c r="B212" s="40"/>
      <c r="C212" s="39"/>
      <c r="D212" s="179" t="s">
        <v>155</v>
      </c>
      <c r="E212" s="39"/>
      <c r="F212" s="180" t="s">
        <v>1316</v>
      </c>
      <c r="G212" s="39"/>
      <c r="H212" s="39"/>
      <c r="I212" s="181"/>
      <c r="J212" s="39"/>
      <c r="K212" s="39"/>
      <c r="L212" s="40"/>
      <c r="M212" s="182"/>
      <c r="N212" s="18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155</v>
      </c>
      <c r="AU212" s="20" t="s">
        <v>153</v>
      </c>
    </row>
    <row r="213" s="2" customFormat="1" ht="24.15" customHeight="1">
      <c r="A213" s="39"/>
      <c r="B213" s="165"/>
      <c r="C213" s="166" t="s">
        <v>388</v>
      </c>
      <c r="D213" s="166" t="s">
        <v>147</v>
      </c>
      <c r="E213" s="167" t="s">
        <v>1317</v>
      </c>
      <c r="F213" s="168" t="s">
        <v>1318</v>
      </c>
      <c r="G213" s="169" t="s">
        <v>199</v>
      </c>
      <c r="H213" s="170">
        <v>37</v>
      </c>
      <c r="I213" s="171"/>
      <c r="J213" s="172">
        <f>ROUND(I213*H213,2)</f>
        <v>0</v>
      </c>
      <c r="K213" s="168" t="s">
        <v>151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0.0017700000000000001</v>
      </c>
      <c r="T213" s="176">
        <f>S213*H213</f>
        <v>0.065490000000000007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278</v>
      </c>
      <c r="AT213" s="177" t="s">
        <v>147</v>
      </c>
      <c r="AU213" s="177" t="s">
        <v>153</v>
      </c>
      <c r="AY213" s="20" t="s">
        <v>144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153</v>
      </c>
      <c r="BK213" s="178">
        <f>ROUND(I213*H213,2)</f>
        <v>0</v>
      </c>
      <c r="BL213" s="20" t="s">
        <v>278</v>
      </c>
      <c r="BM213" s="177" t="s">
        <v>1319</v>
      </c>
    </row>
    <row r="214" s="2" customFormat="1">
      <c r="A214" s="39"/>
      <c r="B214" s="40"/>
      <c r="C214" s="39"/>
      <c r="D214" s="179" t="s">
        <v>155</v>
      </c>
      <c r="E214" s="39"/>
      <c r="F214" s="180" t="s">
        <v>1320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155</v>
      </c>
      <c r="AU214" s="20" t="s">
        <v>153</v>
      </c>
    </row>
    <row r="215" s="14" customFormat="1">
      <c r="A215" s="14"/>
      <c r="B215" s="192"/>
      <c r="C215" s="14"/>
      <c r="D215" s="185" t="s">
        <v>157</v>
      </c>
      <c r="E215" s="193" t="s">
        <v>3</v>
      </c>
      <c r="F215" s="194" t="s">
        <v>1321</v>
      </c>
      <c r="G215" s="14"/>
      <c r="H215" s="195">
        <v>37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157</v>
      </c>
      <c r="AU215" s="193" t="s">
        <v>153</v>
      </c>
      <c r="AV215" s="14" t="s">
        <v>153</v>
      </c>
      <c r="AW215" s="14" t="s">
        <v>33</v>
      </c>
      <c r="AX215" s="14" t="s">
        <v>79</v>
      </c>
      <c r="AY215" s="193" t="s">
        <v>144</v>
      </c>
    </row>
    <row r="216" s="2" customFormat="1" ht="24.15" customHeight="1">
      <c r="A216" s="39"/>
      <c r="B216" s="165"/>
      <c r="C216" s="166" t="s">
        <v>396</v>
      </c>
      <c r="D216" s="166" t="s">
        <v>147</v>
      </c>
      <c r="E216" s="167" t="s">
        <v>1322</v>
      </c>
      <c r="F216" s="168" t="s">
        <v>1323</v>
      </c>
      <c r="G216" s="169" t="s">
        <v>150</v>
      </c>
      <c r="H216" s="170">
        <v>6</v>
      </c>
      <c r="I216" s="171"/>
      <c r="J216" s="172">
        <f>ROUND(I216*H216,2)</f>
        <v>0</v>
      </c>
      <c r="K216" s="168" t="s">
        <v>151</v>
      </c>
      <c r="L216" s="40"/>
      <c r="M216" s="173" t="s">
        <v>3</v>
      </c>
      <c r="N216" s="174" t="s">
        <v>43</v>
      </c>
      <c r="O216" s="73"/>
      <c r="P216" s="175">
        <f>O216*H216</f>
        <v>0</v>
      </c>
      <c r="Q216" s="175">
        <v>0</v>
      </c>
      <c r="R216" s="175">
        <f>Q216*H216</f>
        <v>0</v>
      </c>
      <c r="S216" s="175">
        <v>0.014999999999999999</v>
      </c>
      <c r="T216" s="176">
        <f>S216*H216</f>
        <v>0.089999999999999997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7" t="s">
        <v>278</v>
      </c>
      <c r="AT216" s="177" t="s">
        <v>147</v>
      </c>
      <c r="AU216" s="177" t="s">
        <v>153</v>
      </c>
      <c r="AY216" s="20" t="s">
        <v>144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20" t="s">
        <v>153</v>
      </c>
      <c r="BK216" s="178">
        <f>ROUND(I216*H216,2)</f>
        <v>0</v>
      </c>
      <c r="BL216" s="20" t="s">
        <v>278</v>
      </c>
      <c r="BM216" s="177" t="s">
        <v>1324</v>
      </c>
    </row>
    <row r="217" s="2" customFormat="1">
      <c r="A217" s="39"/>
      <c r="B217" s="40"/>
      <c r="C217" s="39"/>
      <c r="D217" s="179" t="s">
        <v>155</v>
      </c>
      <c r="E217" s="39"/>
      <c r="F217" s="180" t="s">
        <v>1325</v>
      </c>
      <c r="G217" s="39"/>
      <c r="H217" s="39"/>
      <c r="I217" s="181"/>
      <c r="J217" s="39"/>
      <c r="K217" s="39"/>
      <c r="L217" s="40"/>
      <c r="M217" s="182"/>
      <c r="N217" s="183"/>
      <c r="O217" s="73"/>
      <c r="P217" s="73"/>
      <c r="Q217" s="73"/>
      <c r="R217" s="73"/>
      <c r="S217" s="73"/>
      <c r="T217" s="7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0" t="s">
        <v>155</v>
      </c>
      <c r="AU217" s="20" t="s">
        <v>153</v>
      </c>
    </row>
    <row r="218" s="2" customFormat="1" ht="24.15" customHeight="1">
      <c r="A218" s="39"/>
      <c r="B218" s="165"/>
      <c r="C218" s="166" t="s">
        <v>399</v>
      </c>
      <c r="D218" s="166" t="s">
        <v>147</v>
      </c>
      <c r="E218" s="167" t="s">
        <v>1326</v>
      </c>
      <c r="F218" s="168" t="s">
        <v>1327</v>
      </c>
      <c r="G218" s="169" t="s">
        <v>199</v>
      </c>
      <c r="H218" s="170">
        <v>16.199999999999999</v>
      </c>
      <c r="I218" s="171"/>
      <c r="J218" s="172">
        <f>ROUND(I218*H218,2)</f>
        <v>0</v>
      </c>
      <c r="K218" s="168" t="s">
        <v>151</v>
      </c>
      <c r="L218" s="40"/>
      <c r="M218" s="173" t="s">
        <v>3</v>
      </c>
      <c r="N218" s="174" t="s">
        <v>43</v>
      </c>
      <c r="O218" s="73"/>
      <c r="P218" s="175">
        <f>O218*H218</f>
        <v>0</v>
      </c>
      <c r="Q218" s="175">
        <v>0</v>
      </c>
      <c r="R218" s="175">
        <f>Q218*H218</f>
        <v>0</v>
      </c>
      <c r="S218" s="175">
        <v>0.00191</v>
      </c>
      <c r="T218" s="176">
        <f>S218*H218</f>
        <v>0.030941999999999997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278</v>
      </c>
      <c r="AT218" s="177" t="s">
        <v>147</v>
      </c>
      <c r="AU218" s="177" t="s">
        <v>153</v>
      </c>
      <c r="AY218" s="20" t="s">
        <v>144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153</v>
      </c>
      <c r="BK218" s="178">
        <f>ROUND(I218*H218,2)</f>
        <v>0</v>
      </c>
      <c r="BL218" s="20" t="s">
        <v>278</v>
      </c>
      <c r="BM218" s="177" t="s">
        <v>1328</v>
      </c>
    </row>
    <row r="219" s="2" customFormat="1">
      <c r="A219" s="39"/>
      <c r="B219" s="40"/>
      <c r="C219" s="39"/>
      <c r="D219" s="179" t="s">
        <v>155</v>
      </c>
      <c r="E219" s="39"/>
      <c r="F219" s="180" t="s">
        <v>1329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155</v>
      </c>
      <c r="AU219" s="20" t="s">
        <v>153</v>
      </c>
    </row>
    <row r="220" s="14" customFormat="1">
      <c r="A220" s="14"/>
      <c r="B220" s="192"/>
      <c r="C220" s="14"/>
      <c r="D220" s="185" t="s">
        <v>157</v>
      </c>
      <c r="E220" s="193" t="s">
        <v>3</v>
      </c>
      <c r="F220" s="194" t="s">
        <v>1330</v>
      </c>
      <c r="G220" s="14"/>
      <c r="H220" s="195">
        <v>16.199999999999999</v>
      </c>
      <c r="I220" s="196"/>
      <c r="J220" s="14"/>
      <c r="K220" s="14"/>
      <c r="L220" s="192"/>
      <c r="M220" s="197"/>
      <c r="N220" s="198"/>
      <c r="O220" s="198"/>
      <c r="P220" s="198"/>
      <c r="Q220" s="198"/>
      <c r="R220" s="198"/>
      <c r="S220" s="198"/>
      <c r="T220" s="19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3" t="s">
        <v>157</v>
      </c>
      <c r="AU220" s="193" t="s">
        <v>153</v>
      </c>
      <c r="AV220" s="14" t="s">
        <v>153</v>
      </c>
      <c r="AW220" s="14" t="s">
        <v>33</v>
      </c>
      <c r="AX220" s="14" t="s">
        <v>79</v>
      </c>
      <c r="AY220" s="193" t="s">
        <v>144</v>
      </c>
    </row>
    <row r="221" s="2" customFormat="1" ht="37.8" customHeight="1">
      <c r="A221" s="39"/>
      <c r="B221" s="165"/>
      <c r="C221" s="166" t="s">
        <v>405</v>
      </c>
      <c r="D221" s="166" t="s">
        <v>147</v>
      </c>
      <c r="E221" s="167" t="s">
        <v>1331</v>
      </c>
      <c r="F221" s="168" t="s">
        <v>1332</v>
      </c>
      <c r="G221" s="169" t="s">
        <v>150</v>
      </c>
      <c r="H221" s="170">
        <v>40</v>
      </c>
      <c r="I221" s="171"/>
      <c r="J221" s="172">
        <f>ROUND(I221*H221,2)</f>
        <v>0</v>
      </c>
      <c r="K221" s="168" t="s">
        <v>151</v>
      </c>
      <c r="L221" s="40"/>
      <c r="M221" s="173" t="s">
        <v>3</v>
      </c>
      <c r="N221" s="174" t="s">
        <v>43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0.0018799999999999999</v>
      </c>
      <c r="T221" s="176">
        <f>S221*H221</f>
        <v>0.075200000000000003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278</v>
      </c>
      <c r="AT221" s="177" t="s">
        <v>147</v>
      </c>
      <c r="AU221" s="177" t="s">
        <v>153</v>
      </c>
      <c r="AY221" s="20" t="s">
        <v>144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153</v>
      </c>
      <c r="BK221" s="178">
        <f>ROUND(I221*H221,2)</f>
        <v>0</v>
      </c>
      <c r="BL221" s="20" t="s">
        <v>278</v>
      </c>
      <c r="BM221" s="177" t="s">
        <v>1333</v>
      </c>
    </row>
    <row r="222" s="2" customFormat="1">
      <c r="A222" s="39"/>
      <c r="B222" s="40"/>
      <c r="C222" s="39"/>
      <c r="D222" s="179" t="s">
        <v>155</v>
      </c>
      <c r="E222" s="39"/>
      <c r="F222" s="180" t="s">
        <v>1334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155</v>
      </c>
      <c r="AU222" s="20" t="s">
        <v>153</v>
      </c>
    </row>
    <row r="223" s="2" customFormat="1" ht="24.15" customHeight="1">
      <c r="A223" s="39"/>
      <c r="B223" s="165"/>
      <c r="C223" s="166" t="s">
        <v>411</v>
      </c>
      <c r="D223" s="166" t="s">
        <v>147</v>
      </c>
      <c r="E223" s="167" t="s">
        <v>1335</v>
      </c>
      <c r="F223" s="168" t="s">
        <v>1336</v>
      </c>
      <c r="G223" s="169" t="s">
        <v>199</v>
      </c>
      <c r="H223" s="170">
        <v>84</v>
      </c>
      <c r="I223" s="171"/>
      <c r="J223" s="172">
        <f>ROUND(I223*H223,2)</f>
        <v>0</v>
      </c>
      <c r="K223" s="168" t="s">
        <v>151</v>
      </c>
      <c r="L223" s="40"/>
      <c r="M223" s="173" t="s">
        <v>3</v>
      </c>
      <c r="N223" s="174" t="s">
        <v>43</v>
      </c>
      <c r="O223" s="73"/>
      <c r="P223" s="175">
        <f>O223*H223</f>
        <v>0</v>
      </c>
      <c r="Q223" s="175">
        <v>0.0044000000000000003</v>
      </c>
      <c r="R223" s="175">
        <f>Q223*H223</f>
        <v>0.36960000000000004</v>
      </c>
      <c r="S223" s="175">
        <v>0</v>
      </c>
      <c r="T223" s="17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278</v>
      </c>
      <c r="AT223" s="177" t="s">
        <v>147</v>
      </c>
      <c r="AU223" s="177" t="s">
        <v>153</v>
      </c>
      <c r="AY223" s="20" t="s">
        <v>144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153</v>
      </c>
      <c r="BK223" s="178">
        <f>ROUND(I223*H223,2)</f>
        <v>0</v>
      </c>
      <c r="BL223" s="20" t="s">
        <v>278</v>
      </c>
      <c r="BM223" s="177" t="s">
        <v>1337</v>
      </c>
    </row>
    <row r="224" s="2" customFormat="1">
      <c r="A224" s="39"/>
      <c r="B224" s="40"/>
      <c r="C224" s="39"/>
      <c r="D224" s="179" t="s">
        <v>155</v>
      </c>
      <c r="E224" s="39"/>
      <c r="F224" s="180" t="s">
        <v>1338</v>
      </c>
      <c r="G224" s="39"/>
      <c r="H224" s="39"/>
      <c r="I224" s="181"/>
      <c r="J224" s="39"/>
      <c r="K224" s="39"/>
      <c r="L224" s="40"/>
      <c r="M224" s="182"/>
      <c r="N224" s="18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155</v>
      </c>
      <c r="AU224" s="20" t="s">
        <v>153</v>
      </c>
    </row>
    <row r="225" s="14" customFormat="1">
      <c r="A225" s="14"/>
      <c r="B225" s="192"/>
      <c r="C225" s="14"/>
      <c r="D225" s="185" t="s">
        <v>157</v>
      </c>
      <c r="E225" s="193" t="s">
        <v>3</v>
      </c>
      <c r="F225" s="194" t="s">
        <v>1339</v>
      </c>
      <c r="G225" s="14"/>
      <c r="H225" s="195">
        <v>84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157</v>
      </c>
      <c r="AU225" s="193" t="s">
        <v>153</v>
      </c>
      <c r="AV225" s="14" t="s">
        <v>153</v>
      </c>
      <c r="AW225" s="14" t="s">
        <v>33</v>
      </c>
      <c r="AX225" s="14" t="s">
        <v>79</v>
      </c>
      <c r="AY225" s="193" t="s">
        <v>144</v>
      </c>
    </row>
    <row r="226" s="2" customFormat="1" ht="55.5" customHeight="1">
      <c r="A226" s="39"/>
      <c r="B226" s="165"/>
      <c r="C226" s="166" t="s">
        <v>416</v>
      </c>
      <c r="D226" s="166" t="s">
        <v>147</v>
      </c>
      <c r="E226" s="167" t="s">
        <v>1340</v>
      </c>
      <c r="F226" s="168" t="s">
        <v>1341</v>
      </c>
      <c r="G226" s="169" t="s">
        <v>163</v>
      </c>
      <c r="H226" s="170">
        <v>329.67000000000002</v>
      </c>
      <c r="I226" s="171"/>
      <c r="J226" s="172">
        <f>ROUND(I226*H226,2)</f>
        <v>0</v>
      </c>
      <c r="K226" s="168" t="s">
        <v>151</v>
      </c>
      <c r="L226" s="40"/>
      <c r="M226" s="173" t="s">
        <v>3</v>
      </c>
      <c r="N226" s="174" t="s">
        <v>43</v>
      </c>
      <c r="O226" s="73"/>
      <c r="P226" s="175">
        <f>O226*H226</f>
        <v>0</v>
      </c>
      <c r="Q226" s="175">
        <v>0.0066</v>
      </c>
      <c r="R226" s="175">
        <f>Q226*H226</f>
        <v>2.1758220000000001</v>
      </c>
      <c r="S226" s="175">
        <v>0</v>
      </c>
      <c r="T226" s="17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77" t="s">
        <v>278</v>
      </c>
      <c r="AT226" s="177" t="s">
        <v>147</v>
      </c>
      <c r="AU226" s="177" t="s">
        <v>153</v>
      </c>
      <c r="AY226" s="20" t="s">
        <v>144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20" t="s">
        <v>153</v>
      </c>
      <c r="BK226" s="178">
        <f>ROUND(I226*H226,2)</f>
        <v>0</v>
      </c>
      <c r="BL226" s="20" t="s">
        <v>278</v>
      </c>
      <c r="BM226" s="177" t="s">
        <v>1342</v>
      </c>
    </row>
    <row r="227" s="2" customFormat="1">
      <c r="A227" s="39"/>
      <c r="B227" s="40"/>
      <c r="C227" s="39"/>
      <c r="D227" s="179" t="s">
        <v>155</v>
      </c>
      <c r="E227" s="39"/>
      <c r="F227" s="180" t="s">
        <v>1343</v>
      </c>
      <c r="G227" s="39"/>
      <c r="H227" s="39"/>
      <c r="I227" s="181"/>
      <c r="J227" s="39"/>
      <c r="K227" s="39"/>
      <c r="L227" s="40"/>
      <c r="M227" s="182"/>
      <c r="N227" s="18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155</v>
      </c>
      <c r="AU227" s="20" t="s">
        <v>153</v>
      </c>
    </row>
    <row r="228" s="14" customFormat="1">
      <c r="A228" s="14"/>
      <c r="B228" s="192"/>
      <c r="C228" s="14"/>
      <c r="D228" s="185" t="s">
        <v>157</v>
      </c>
      <c r="E228" s="193" t="s">
        <v>3</v>
      </c>
      <c r="F228" s="194" t="s">
        <v>1229</v>
      </c>
      <c r="G228" s="14"/>
      <c r="H228" s="195">
        <v>299.69999999999999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157</v>
      </c>
      <c r="AU228" s="193" t="s">
        <v>153</v>
      </c>
      <c r="AV228" s="14" t="s">
        <v>153</v>
      </c>
      <c r="AW228" s="14" t="s">
        <v>33</v>
      </c>
      <c r="AX228" s="14" t="s">
        <v>79</v>
      </c>
      <c r="AY228" s="193" t="s">
        <v>144</v>
      </c>
    </row>
    <row r="229" s="14" customFormat="1">
      <c r="A229" s="14"/>
      <c r="B229" s="192"/>
      <c r="C229" s="14"/>
      <c r="D229" s="185" t="s">
        <v>157</v>
      </c>
      <c r="E229" s="14"/>
      <c r="F229" s="194" t="s">
        <v>1344</v>
      </c>
      <c r="G229" s="14"/>
      <c r="H229" s="195">
        <v>329.67000000000002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157</v>
      </c>
      <c r="AU229" s="193" t="s">
        <v>153</v>
      </c>
      <c r="AV229" s="14" t="s">
        <v>153</v>
      </c>
      <c r="AW229" s="14" t="s">
        <v>4</v>
      </c>
      <c r="AX229" s="14" t="s">
        <v>79</v>
      </c>
      <c r="AY229" s="193" t="s">
        <v>144</v>
      </c>
    </row>
    <row r="230" s="2" customFormat="1" ht="24.15" customHeight="1">
      <c r="A230" s="39"/>
      <c r="B230" s="165"/>
      <c r="C230" s="166" t="s">
        <v>421</v>
      </c>
      <c r="D230" s="166" t="s">
        <v>147</v>
      </c>
      <c r="E230" s="167" t="s">
        <v>1345</v>
      </c>
      <c r="F230" s="168" t="s">
        <v>1346</v>
      </c>
      <c r="G230" s="169" t="s">
        <v>199</v>
      </c>
      <c r="H230" s="170">
        <v>37</v>
      </c>
      <c r="I230" s="171"/>
      <c r="J230" s="172">
        <f>ROUND(I230*H230,2)</f>
        <v>0</v>
      </c>
      <c r="K230" s="168" t="s">
        <v>151</v>
      </c>
      <c r="L230" s="40"/>
      <c r="M230" s="173" t="s">
        <v>3</v>
      </c>
      <c r="N230" s="174" t="s">
        <v>43</v>
      </c>
      <c r="O230" s="73"/>
      <c r="P230" s="175">
        <f>O230*H230</f>
        <v>0</v>
      </c>
      <c r="Q230" s="175">
        <v>0</v>
      </c>
      <c r="R230" s="175">
        <f>Q230*H230</f>
        <v>0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278</v>
      </c>
      <c r="AT230" s="177" t="s">
        <v>147</v>
      </c>
      <c r="AU230" s="177" t="s">
        <v>153</v>
      </c>
      <c r="AY230" s="20" t="s">
        <v>144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153</v>
      </c>
      <c r="BK230" s="178">
        <f>ROUND(I230*H230,2)</f>
        <v>0</v>
      </c>
      <c r="BL230" s="20" t="s">
        <v>278</v>
      </c>
      <c r="BM230" s="177" t="s">
        <v>1347</v>
      </c>
    </row>
    <row r="231" s="2" customFormat="1">
      <c r="A231" s="39"/>
      <c r="B231" s="40"/>
      <c r="C231" s="39"/>
      <c r="D231" s="179" t="s">
        <v>155</v>
      </c>
      <c r="E231" s="39"/>
      <c r="F231" s="180" t="s">
        <v>1348</v>
      </c>
      <c r="G231" s="39"/>
      <c r="H231" s="39"/>
      <c r="I231" s="181"/>
      <c r="J231" s="39"/>
      <c r="K231" s="39"/>
      <c r="L231" s="40"/>
      <c r="M231" s="182"/>
      <c r="N231" s="183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155</v>
      </c>
      <c r="AU231" s="20" t="s">
        <v>153</v>
      </c>
    </row>
    <row r="232" s="14" customFormat="1">
      <c r="A232" s="14"/>
      <c r="B232" s="192"/>
      <c r="C232" s="14"/>
      <c r="D232" s="185" t="s">
        <v>157</v>
      </c>
      <c r="E232" s="193" t="s">
        <v>3</v>
      </c>
      <c r="F232" s="194" t="s">
        <v>1321</v>
      </c>
      <c r="G232" s="14"/>
      <c r="H232" s="195">
        <v>37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157</v>
      </c>
      <c r="AU232" s="193" t="s">
        <v>153</v>
      </c>
      <c r="AV232" s="14" t="s">
        <v>153</v>
      </c>
      <c r="AW232" s="14" t="s">
        <v>33</v>
      </c>
      <c r="AX232" s="14" t="s">
        <v>79</v>
      </c>
      <c r="AY232" s="193" t="s">
        <v>144</v>
      </c>
    </row>
    <row r="233" s="2" customFormat="1" ht="16.5" customHeight="1">
      <c r="A233" s="39"/>
      <c r="B233" s="165"/>
      <c r="C233" s="209" t="s">
        <v>428</v>
      </c>
      <c r="D233" s="209" t="s">
        <v>230</v>
      </c>
      <c r="E233" s="210" t="s">
        <v>1349</v>
      </c>
      <c r="F233" s="211" t="s">
        <v>1350</v>
      </c>
      <c r="G233" s="212" t="s">
        <v>199</v>
      </c>
      <c r="H233" s="213">
        <v>74</v>
      </c>
      <c r="I233" s="214"/>
      <c r="J233" s="215">
        <f>ROUND(I233*H233,2)</f>
        <v>0</v>
      </c>
      <c r="K233" s="211" t="s">
        <v>151</v>
      </c>
      <c r="L233" s="216"/>
      <c r="M233" s="217" t="s">
        <v>3</v>
      </c>
      <c r="N233" s="218" t="s">
        <v>43</v>
      </c>
      <c r="O233" s="73"/>
      <c r="P233" s="175">
        <f>O233*H233</f>
        <v>0</v>
      </c>
      <c r="Q233" s="175">
        <v>0.00051000000000000004</v>
      </c>
      <c r="R233" s="175">
        <f>Q233*H233</f>
        <v>0.037740000000000003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373</v>
      </c>
      <c r="AT233" s="177" t="s">
        <v>230</v>
      </c>
      <c r="AU233" s="177" t="s">
        <v>153</v>
      </c>
      <c r="AY233" s="20" t="s">
        <v>144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153</v>
      </c>
      <c r="BK233" s="178">
        <f>ROUND(I233*H233,2)</f>
        <v>0</v>
      </c>
      <c r="BL233" s="20" t="s">
        <v>278</v>
      </c>
      <c r="BM233" s="177" t="s">
        <v>1351</v>
      </c>
    </row>
    <row r="234" s="14" customFormat="1">
      <c r="A234" s="14"/>
      <c r="B234" s="192"/>
      <c r="C234" s="14"/>
      <c r="D234" s="185" t="s">
        <v>157</v>
      </c>
      <c r="E234" s="193" t="s">
        <v>3</v>
      </c>
      <c r="F234" s="194" t="s">
        <v>1352</v>
      </c>
      <c r="G234" s="14"/>
      <c r="H234" s="195">
        <v>74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157</v>
      </c>
      <c r="AU234" s="193" t="s">
        <v>153</v>
      </c>
      <c r="AV234" s="14" t="s">
        <v>153</v>
      </c>
      <c r="AW234" s="14" t="s">
        <v>33</v>
      </c>
      <c r="AX234" s="14" t="s">
        <v>79</v>
      </c>
      <c r="AY234" s="193" t="s">
        <v>144</v>
      </c>
    </row>
    <row r="235" s="2" customFormat="1" ht="24.15" customHeight="1">
      <c r="A235" s="39"/>
      <c r="B235" s="165"/>
      <c r="C235" s="209" t="s">
        <v>433</v>
      </c>
      <c r="D235" s="209" t="s">
        <v>230</v>
      </c>
      <c r="E235" s="210" t="s">
        <v>1353</v>
      </c>
      <c r="F235" s="211" t="s">
        <v>1354</v>
      </c>
      <c r="G235" s="212" t="s">
        <v>150</v>
      </c>
      <c r="H235" s="213">
        <v>76</v>
      </c>
      <c r="I235" s="214"/>
      <c r="J235" s="215">
        <f>ROUND(I235*H235,2)</f>
        <v>0</v>
      </c>
      <c r="K235" s="211" t="s">
        <v>151</v>
      </c>
      <c r="L235" s="216"/>
      <c r="M235" s="217" t="s">
        <v>3</v>
      </c>
      <c r="N235" s="218" t="s">
        <v>43</v>
      </c>
      <c r="O235" s="73"/>
      <c r="P235" s="175">
        <f>O235*H235</f>
        <v>0</v>
      </c>
      <c r="Q235" s="175">
        <v>0.00050000000000000001</v>
      </c>
      <c r="R235" s="175">
        <f>Q235*H235</f>
        <v>0.037999999999999999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373</v>
      </c>
      <c r="AT235" s="177" t="s">
        <v>230</v>
      </c>
      <c r="AU235" s="177" t="s">
        <v>153</v>
      </c>
      <c r="AY235" s="20" t="s">
        <v>144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153</v>
      </c>
      <c r="BK235" s="178">
        <f>ROUND(I235*H235,2)</f>
        <v>0</v>
      </c>
      <c r="BL235" s="20" t="s">
        <v>278</v>
      </c>
      <c r="BM235" s="177" t="s">
        <v>1355</v>
      </c>
    </row>
    <row r="236" s="2" customFormat="1" ht="21.75" customHeight="1">
      <c r="A236" s="39"/>
      <c r="B236" s="165"/>
      <c r="C236" s="209" t="s">
        <v>448</v>
      </c>
      <c r="D236" s="209" t="s">
        <v>230</v>
      </c>
      <c r="E236" s="210" t="s">
        <v>1356</v>
      </c>
      <c r="F236" s="211" t="s">
        <v>1357</v>
      </c>
      <c r="G236" s="212" t="s">
        <v>150</v>
      </c>
      <c r="H236" s="213">
        <v>76</v>
      </c>
      <c r="I236" s="214"/>
      <c r="J236" s="215">
        <f>ROUND(I236*H236,2)</f>
        <v>0</v>
      </c>
      <c r="K236" s="211" t="s">
        <v>151</v>
      </c>
      <c r="L236" s="216"/>
      <c r="M236" s="217" t="s">
        <v>3</v>
      </c>
      <c r="N236" s="218" t="s">
        <v>43</v>
      </c>
      <c r="O236" s="73"/>
      <c r="P236" s="175">
        <f>O236*H236</f>
        <v>0</v>
      </c>
      <c r="Q236" s="175">
        <v>0.00020000000000000001</v>
      </c>
      <c r="R236" s="175">
        <f>Q236*H236</f>
        <v>0.0152</v>
      </c>
      <c r="S236" s="175">
        <v>0</v>
      </c>
      <c r="T236" s="17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77" t="s">
        <v>373</v>
      </c>
      <c r="AT236" s="177" t="s">
        <v>230</v>
      </c>
      <c r="AU236" s="177" t="s">
        <v>153</v>
      </c>
      <c r="AY236" s="20" t="s">
        <v>144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20" t="s">
        <v>153</v>
      </c>
      <c r="BK236" s="178">
        <f>ROUND(I236*H236,2)</f>
        <v>0</v>
      </c>
      <c r="BL236" s="20" t="s">
        <v>278</v>
      </c>
      <c r="BM236" s="177" t="s">
        <v>1358</v>
      </c>
    </row>
    <row r="237" s="2" customFormat="1" ht="44.25" customHeight="1">
      <c r="A237" s="39"/>
      <c r="B237" s="165"/>
      <c r="C237" s="166" t="s">
        <v>453</v>
      </c>
      <c r="D237" s="166" t="s">
        <v>147</v>
      </c>
      <c r="E237" s="167" t="s">
        <v>1359</v>
      </c>
      <c r="F237" s="168" t="s">
        <v>1360</v>
      </c>
      <c r="G237" s="169" t="s">
        <v>199</v>
      </c>
      <c r="H237" s="170">
        <v>18.5</v>
      </c>
      <c r="I237" s="171"/>
      <c r="J237" s="172">
        <f>ROUND(I237*H237,2)</f>
        <v>0</v>
      </c>
      <c r="K237" s="168" t="s">
        <v>151</v>
      </c>
      <c r="L237" s="40"/>
      <c r="M237" s="173" t="s">
        <v>3</v>
      </c>
      <c r="N237" s="174" t="s">
        <v>43</v>
      </c>
      <c r="O237" s="73"/>
      <c r="P237" s="175">
        <f>O237*H237</f>
        <v>0</v>
      </c>
      <c r="Q237" s="175">
        <v>0.0040600000000000002</v>
      </c>
      <c r="R237" s="175">
        <f>Q237*H237</f>
        <v>0.07511000000000001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278</v>
      </c>
      <c r="AT237" s="177" t="s">
        <v>147</v>
      </c>
      <c r="AU237" s="177" t="s">
        <v>153</v>
      </c>
      <c r="AY237" s="20" t="s">
        <v>144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153</v>
      </c>
      <c r="BK237" s="178">
        <f>ROUND(I237*H237,2)</f>
        <v>0</v>
      </c>
      <c r="BL237" s="20" t="s">
        <v>278</v>
      </c>
      <c r="BM237" s="177" t="s">
        <v>1361</v>
      </c>
    </row>
    <row r="238" s="2" customFormat="1">
      <c r="A238" s="39"/>
      <c r="B238" s="40"/>
      <c r="C238" s="39"/>
      <c r="D238" s="179" t="s">
        <v>155</v>
      </c>
      <c r="E238" s="39"/>
      <c r="F238" s="180" t="s">
        <v>1362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155</v>
      </c>
      <c r="AU238" s="20" t="s">
        <v>153</v>
      </c>
    </row>
    <row r="239" s="2" customFormat="1" ht="33" customHeight="1">
      <c r="A239" s="39"/>
      <c r="B239" s="165"/>
      <c r="C239" s="166" t="s">
        <v>441</v>
      </c>
      <c r="D239" s="166" t="s">
        <v>147</v>
      </c>
      <c r="E239" s="167" t="s">
        <v>1363</v>
      </c>
      <c r="F239" s="168" t="s">
        <v>1364</v>
      </c>
      <c r="G239" s="169" t="s">
        <v>199</v>
      </c>
      <c r="H239" s="170">
        <v>32.399999999999999</v>
      </c>
      <c r="I239" s="171"/>
      <c r="J239" s="172">
        <f>ROUND(I239*H239,2)</f>
        <v>0</v>
      </c>
      <c r="K239" s="168" t="s">
        <v>151</v>
      </c>
      <c r="L239" s="40"/>
      <c r="M239" s="173" t="s">
        <v>3</v>
      </c>
      <c r="N239" s="174" t="s">
        <v>43</v>
      </c>
      <c r="O239" s="73"/>
      <c r="P239" s="175">
        <f>O239*H239</f>
        <v>0</v>
      </c>
      <c r="Q239" s="175">
        <v>0.0028700000000000002</v>
      </c>
      <c r="R239" s="175">
        <f>Q239*H239</f>
        <v>0.092988000000000001</v>
      </c>
      <c r="S239" s="175">
        <v>0</v>
      </c>
      <c r="T239" s="17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77" t="s">
        <v>278</v>
      </c>
      <c r="AT239" s="177" t="s">
        <v>147</v>
      </c>
      <c r="AU239" s="177" t="s">
        <v>153</v>
      </c>
      <c r="AY239" s="20" t="s">
        <v>144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20" t="s">
        <v>153</v>
      </c>
      <c r="BK239" s="178">
        <f>ROUND(I239*H239,2)</f>
        <v>0</v>
      </c>
      <c r="BL239" s="20" t="s">
        <v>278</v>
      </c>
      <c r="BM239" s="177" t="s">
        <v>1365</v>
      </c>
    </row>
    <row r="240" s="2" customFormat="1">
      <c r="A240" s="39"/>
      <c r="B240" s="40"/>
      <c r="C240" s="39"/>
      <c r="D240" s="179" t="s">
        <v>155</v>
      </c>
      <c r="E240" s="39"/>
      <c r="F240" s="180" t="s">
        <v>1366</v>
      </c>
      <c r="G240" s="39"/>
      <c r="H240" s="39"/>
      <c r="I240" s="181"/>
      <c r="J240" s="39"/>
      <c r="K240" s="39"/>
      <c r="L240" s="40"/>
      <c r="M240" s="182"/>
      <c r="N240" s="183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155</v>
      </c>
      <c r="AU240" s="20" t="s">
        <v>153</v>
      </c>
    </row>
    <row r="241" s="13" customFormat="1">
      <c r="A241" s="13"/>
      <c r="B241" s="184"/>
      <c r="C241" s="13"/>
      <c r="D241" s="185" t="s">
        <v>157</v>
      </c>
      <c r="E241" s="186" t="s">
        <v>3</v>
      </c>
      <c r="F241" s="187" t="s">
        <v>1367</v>
      </c>
      <c r="G241" s="13"/>
      <c r="H241" s="186" t="s">
        <v>3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157</v>
      </c>
      <c r="AU241" s="186" t="s">
        <v>153</v>
      </c>
      <c r="AV241" s="13" t="s">
        <v>79</v>
      </c>
      <c r="AW241" s="13" t="s">
        <v>33</v>
      </c>
      <c r="AX241" s="13" t="s">
        <v>71</v>
      </c>
      <c r="AY241" s="186" t="s">
        <v>144</v>
      </c>
    </row>
    <row r="242" s="14" customFormat="1">
      <c r="A242" s="14"/>
      <c r="B242" s="192"/>
      <c r="C242" s="14"/>
      <c r="D242" s="185" t="s">
        <v>157</v>
      </c>
      <c r="E242" s="193" t="s">
        <v>3</v>
      </c>
      <c r="F242" s="194" t="s">
        <v>1368</v>
      </c>
      <c r="G242" s="14"/>
      <c r="H242" s="195">
        <v>32.399999999999999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157</v>
      </c>
      <c r="AU242" s="193" t="s">
        <v>153</v>
      </c>
      <c r="AV242" s="14" t="s">
        <v>153</v>
      </c>
      <c r="AW242" s="14" t="s">
        <v>33</v>
      </c>
      <c r="AX242" s="14" t="s">
        <v>79</v>
      </c>
      <c r="AY242" s="193" t="s">
        <v>144</v>
      </c>
    </row>
    <row r="243" s="2" customFormat="1" ht="33" customHeight="1">
      <c r="A243" s="39"/>
      <c r="B243" s="165"/>
      <c r="C243" s="166" t="s">
        <v>462</v>
      </c>
      <c r="D243" s="166" t="s">
        <v>147</v>
      </c>
      <c r="E243" s="167" t="s">
        <v>1369</v>
      </c>
      <c r="F243" s="168" t="s">
        <v>1370</v>
      </c>
      <c r="G243" s="169" t="s">
        <v>199</v>
      </c>
      <c r="H243" s="170">
        <v>16.199999999999999</v>
      </c>
      <c r="I243" s="171"/>
      <c r="J243" s="172">
        <f>ROUND(I243*H243,2)</f>
        <v>0</v>
      </c>
      <c r="K243" s="168" t="s">
        <v>151</v>
      </c>
      <c r="L243" s="40"/>
      <c r="M243" s="173" t="s">
        <v>3</v>
      </c>
      <c r="N243" s="174" t="s">
        <v>43</v>
      </c>
      <c r="O243" s="73"/>
      <c r="P243" s="175">
        <f>O243*H243</f>
        <v>0</v>
      </c>
      <c r="Q243" s="175">
        <v>0.0069199999999999999</v>
      </c>
      <c r="R243" s="175">
        <f>Q243*H243</f>
        <v>0.112104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278</v>
      </c>
      <c r="AT243" s="177" t="s">
        <v>147</v>
      </c>
      <c r="AU243" s="177" t="s">
        <v>153</v>
      </c>
      <c r="AY243" s="20" t="s">
        <v>144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153</v>
      </c>
      <c r="BK243" s="178">
        <f>ROUND(I243*H243,2)</f>
        <v>0</v>
      </c>
      <c r="BL243" s="20" t="s">
        <v>278</v>
      </c>
      <c r="BM243" s="177" t="s">
        <v>1371</v>
      </c>
    </row>
    <row r="244" s="2" customFormat="1">
      <c r="A244" s="39"/>
      <c r="B244" s="40"/>
      <c r="C244" s="39"/>
      <c r="D244" s="179" t="s">
        <v>155</v>
      </c>
      <c r="E244" s="39"/>
      <c r="F244" s="180" t="s">
        <v>1372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155</v>
      </c>
      <c r="AU244" s="20" t="s">
        <v>153</v>
      </c>
    </row>
    <row r="245" s="13" customFormat="1">
      <c r="A245" s="13"/>
      <c r="B245" s="184"/>
      <c r="C245" s="13"/>
      <c r="D245" s="185" t="s">
        <v>157</v>
      </c>
      <c r="E245" s="186" t="s">
        <v>3</v>
      </c>
      <c r="F245" s="187" t="s">
        <v>1373</v>
      </c>
      <c r="G245" s="13"/>
      <c r="H245" s="186" t="s">
        <v>3</v>
      </c>
      <c r="I245" s="188"/>
      <c r="J245" s="13"/>
      <c r="K245" s="13"/>
      <c r="L245" s="184"/>
      <c r="M245" s="189"/>
      <c r="N245" s="190"/>
      <c r="O245" s="190"/>
      <c r="P245" s="190"/>
      <c r="Q245" s="190"/>
      <c r="R245" s="190"/>
      <c r="S245" s="190"/>
      <c r="T245" s="19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157</v>
      </c>
      <c r="AU245" s="186" t="s">
        <v>153</v>
      </c>
      <c r="AV245" s="13" t="s">
        <v>79</v>
      </c>
      <c r="AW245" s="13" t="s">
        <v>33</v>
      </c>
      <c r="AX245" s="13" t="s">
        <v>71</v>
      </c>
      <c r="AY245" s="186" t="s">
        <v>144</v>
      </c>
    </row>
    <row r="246" s="14" customFormat="1">
      <c r="A246" s="14"/>
      <c r="B246" s="192"/>
      <c r="C246" s="14"/>
      <c r="D246" s="185" t="s">
        <v>157</v>
      </c>
      <c r="E246" s="193" t="s">
        <v>3</v>
      </c>
      <c r="F246" s="194" t="s">
        <v>1330</v>
      </c>
      <c r="G246" s="14"/>
      <c r="H246" s="195">
        <v>16.199999999999999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157</v>
      </c>
      <c r="AU246" s="193" t="s">
        <v>153</v>
      </c>
      <c r="AV246" s="14" t="s">
        <v>153</v>
      </c>
      <c r="AW246" s="14" t="s">
        <v>33</v>
      </c>
      <c r="AX246" s="14" t="s">
        <v>79</v>
      </c>
      <c r="AY246" s="193" t="s">
        <v>144</v>
      </c>
    </row>
    <row r="247" s="2" customFormat="1" ht="37.8" customHeight="1">
      <c r="A247" s="39"/>
      <c r="B247" s="165"/>
      <c r="C247" s="166" t="s">
        <v>467</v>
      </c>
      <c r="D247" s="166" t="s">
        <v>147</v>
      </c>
      <c r="E247" s="167" t="s">
        <v>1374</v>
      </c>
      <c r="F247" s="168" t="s">
        <v>1375</v>
      </c>
      <c r="G247" s="169" t="s">
        <v>199</v>
      </c>
      <c r="H247" s="170">
        <v>37</v>
      </c>
      <c r="I247" s="171"/>
      <c r="J247" s="172">
        <f>ROUND(I247*H247,2)</f>
        <v>0</v>
      </c>
      <c r="K247" s="168" t="s">
        <v>151</v>
      </c>
      <c r="L247" s="40"/>
      <c r="M247" s="173" t="s">
        <v>3</v>
      </c>
      <c r="N247" s="174" t="s">
        <v>43</v>
      </c>
      <c r="O247" s="73"/>
      <c r="P247" s="175">
        <f>O247*H247</f>
        <v>0</v>
      </c>
      <c r="Q247" s="175">
        <v>0.0030599999999999998</v>
      </c>
      <c r="R247" s="175">
        <f>Q247*H247</f>
        <v>0.11321999999999999</v>
      </c>
      <c r="S247" s="175">
        <v>0</v>
      </c>
      <c r="T247" s="17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7" t="s">
        <v>278</v>
      </c>
      <c r="AT247" s="177" t="s">
        <v>147</v>
      </c>
      <c r="AU247" s="177" t="s">
        <v>153</v>
      </c>
      <c r="AY247" s="20" t="s">
        <v>144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20" t="s">
        <v>153</v>
      </c>
      <c r="BK247" s="178">
        <f>ROUND(I247*H247,2)</f>
        <v>0</v>
      </c>
      <c r="BL247" s="20" t="s">
        <v>278</v>
      </c>
      <c r="BM247" s="177" t="s">
        <v>1376</v>
      </c>
    </row>
    <row r="248" s="2" customFormat="1">
      <c r="A248" s="39"/>
      <c r="B248" s="40"/>
      <c r="C248" s="39"/>
      <c r="D248" s="179" t="s">
        <v>155</v>
      </c>
      <c r="E248" s="39"/>
      <c r="F248" s="180" t="s">
        <v>1377</v>
      </c>
      <c r="G248" s="39"/>
      <c r="H248" s="39"/>
      <c r="I248" s="181"/>
      <c r="J248" s="39"/>
      <c r="K248" s="39"/>
      <c r="L248" s="40"/>
      <c r="M248" s="182"/>
      <c r="N248" s="18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155</v>
      </c>
      <c r="AU248" s="20" t="s">
        <v>153</v>
      </c>
    </row>
    <row r="249" s="14" customFormat="1">
      <c r="A249" s="14"/>
      <c r="B249" s="192"/>
      <c r="C249" s="14"/>
      <c r="D249" s="185" t="s">
        <v>157</v>
      </c>
      <c r="E249" s="193" t="s">
        <v>3</v>
      </c>
      <c r="F249" s="194" t="s">
        <v>1321</v>
      </c>
      <c r="G249" s="14"/>
      <c r="H249" s="195">
        <v>37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157</v>
      </c>
      <c r="AU249" s="193" t="s">
        <v>153</v>
      </c>
      <c r="AV249" s="14" t="s">
        <v>153</v>
      </c>
      <c r="AW249" s="14" t="s">
        <v>33</v>
      </c>
      <c r="AX249" s="14" t="s">
        <v>79</v>
      </c>
      <c r="AY249" s="193" t="s">
        <v>144</v>
      </c>
    </row>
    <row r="250" s="2" customFormat="1" ht="44.25" customHeight="1">
      <c r="A250" s="39"/>
      <c r="B250" s="165"/>
      <c r="C250" s="166" t="s">
        <v>472</v>
      </c>
      <c r="D250" s="166" t="s">
        <v>147</v>
      </c>
      <c r="E250" s="167" t="s">
        <v>1378</v>
      </c>
      <c r="F250" s="168" t="s">
        <v>1379</v>
      </c>
      <c r="G250" s="169" t="s">
        <v>150</v>
      </c>
      <c r="H250" s="170">
        <v>2</v>
      </c>
      <c r="I250" s="171"/>
      <c r="J250" s="172">
        <f>ROUND(I250*H250,2)</f>
        <v>0</v>
      </c>
      <c r="K250" s="168" t="s">
        <v>151</v>
      </c>
      <c r="L250" s="40"/>
      <c r="M250" s="173" t="s">
        <v>3</v>
      </c>
      <c r="N250" s="174" t="s">
        <v>43</v>
      </c>
      <c r="O250" s="73"/>
      <c r="P250" s="175">
        <f>O250*H250</f>
        <v>0</v>
      </c>
      <c r="Q250" s="175">
        <v>0.010999999999999999</v>
      </c>
      <c r="R250" s="175">
        <f>Q250*H250</f>
        <v>0.021999999999999999</v>
      </c>
      <c r="S250" s="175">
        <v>0</v>
      </c>
      <c r="T250" s="17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7" t="s">
        <v>278</v>
      </c>
      <c r="AT250" s="177" t="s">
        <v>147</v>
      </c>
      <c r="AU250" s="177" t="s">
        <v>153</v>
      </c>
      <c r="AY250" s="20" t="s">
        <v>144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20" t="s">
        <v>153</v>
      </c>
      <c r="BK250" s="178">
        <f>ROUND(I250*H250,2)</f>
        <v>0</v>
      </c>
      <c r="BL250" s="20" t="s">
        <v>278</v>
      </c>
      <c r="BM250" s="177" t="s">
        <v>1380</v>
      </c>
    </row>
    <row r="251" s="2" customFormat="1">
      <c r="A251" s="39"/>
      <c r="B251" s="40"/>
      <c r="C251" s="39"/>
      <c r="D251" s="179" t="s">
        <v>155</v>
      </c>
      <c r="E251" s="39"/>
      <c r="F251" s="180" t="s">
        <v>1381</v>
      </c>
      <c r="G251" s="39"/>
      <c r="H251" s="39"/>
      <c r="I251" s="181"/>
      <c r="J251" s="39"/>
      <c r="K251" s="39"/>
      <c r="L251" s="40"/>
      <c r="M251" s="182"/>
      <c r="N251" s="183"/>
      <c r="O251" s="73"/>
      <c r="P251" s="73"/>
      <c r="Q251" s="73"/>
      <c r="R251" s="73"/>
      <c r="S251" s="73"/>
      <c r="T251" s="74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20" t="s">
        <v>155</v>
      </c>
      <c r="AU251" s="20" t="s">
        <v>153</v>
      </c>
    </row>
    <row r="252" s="2" customFormat="1" ht="44.25" customHeight="1">
      <c r="A252" s="39"/>
      <c r="B252" s="165"/>
      <c r="C252" s="166" t="s">
        <v>477</v>
      </c>
      <c r="D252" s="166" t="s">
        <v>147</v>
      </c>
      <c r="E252" s="167" t="s">
        <v>1382</v>
      </c>
      <c r="F252" s="168" t="s">
        <v>1383</v>
      </c>
      <c r="G252" s="169" t="s">
        <v>163</v>
      </c>
      <c r="H252" s="170">
        <v>5.5</v>
      </c>
      <c r="I252" s="171"/>
      <c r="J252" s="172">
        <f>ROUND(I252*H252,2)</f>
        <v>0</v>
      </c>
      <c r="K252" s="168" t="s">
        <v>151</v>
      </c>
      <c r="L252" s="40"/>
      <c r="M252" s="173" t="s">
        <v>3</v>
      </c>
      <c r="N252" s="174" t="s">
        <v>43</v>
      </c>
      <c r="O252" s="73"/>
      <c r="P252" s="175">
        <f>O252*H252</f>
        <v>0</v>
      </c>
      <c r="Q252" s="175">
        <v>0.0096299999999999997</v>
      </c>
      <c r="R252" s="175">
        <f>Q252*H252</f>
        <v>0.052964999999999998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278</v>
      </c>
      <c r="AT252" s="177" t="s">
        <v>147</v>
      </c>
      <c r="AU252" s="177" t="s">
        <v>153</v>
      </c>
      <c r="AY252" s="20" t="s">
        <v>144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153</v>
      </c>
      <c r="BK252" s="178">
        <f>ROUND(I252*H252,2)</f>
        <v>0</v>
      </c>
      <c r="BL252" s="20" t="s">
        <v>278</v>
      </c>
      <c r="BM252" s="177" t="s">
        <v>1384</v>
      </c>
    </row>
    <row r="253" s="2" customFormat="1">
      <c r="A253" s="39"/>
      <c r="B253" s="40"/>
      <c r="C253" s="39"/>
      <c r="D253" s="179" t="s">
        <v>155</v>
      </c>
      <c r="E253" s="39"/>
      <c r="F253" s="180" t="s">
        <v>1385</v>
      </c>
      <c r="G253" s="39"/>
      <c r="H253" s="39"/>
      <c r="I253" s="181"/>
      <c r="J253" s="39"/>
      <c r="K253" s="39"/>
      <c r="L253" s="40"/>
      <c r="M253" s="182"/>
      <c r="N253" s="183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155</v>
      </c>
      <c r="AU253" s="20" t="s">
        <v>153</v>
      </c>
    </row>
    <row r="254" s="13" customFormat="1">
      <c r="A254" s="13"/>
      <c r="B254" s="184"/>
      <c r="C254" s="13"/>
      <c r="D254" s="185" t="s">
        <v>157</v>
      </c>
      <c r="E254" s="186" t="s">
        <v>3</v>
      </c>
      <c r="F254" s="187" t="s">
        <v>1386</v>
      </c>
      <c r="G254" s="13"/>
      <c r="H254" s="186" t="s">
        <v>3</v>
      </c>
      <c r="I254" s="188"/>
      <c r="J254" s="13"/>
      <c r="K254" s="13"/>
      <c r="L254" s="184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157</v>
      </c>
      <c r="AU254" s="186" t="s">
        <v>153</v>
      </c>
      <c r="AV254" s="13" t="s">
        <v>79</v>
      </c>
      <c r="AW254" s="13" t="s">
        <v>33</v>
      </c>
      <c r="AX254" s="13" t="s">
        <v>71</v>
      </c>
      <c r="AY254" s="186" t="s">
        <v>144</v>
      </c>
    </row>
    <row r="255" s="14" customFormat="1">
      <c r="A255" s="14"/>
      <c r="B255" s="192"/>
      <c r="C255" s="14"/>
      <c r="D255" s="185" t="s">
        <v>157</v>
      </c>
      <c r="E255" s="193" t="s">
        <v>3</v>
      </c>
      <c r="F255" s="194" t="s">
        <v>1387</v>
      </c>
      <c r="G255" s="14"/>
      <c r="H255" s="195">
        <v>5.5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157</v>
      </c>
      <c r="AU255" s="193" t="s">
        <v>153</v>
      </c>
      <c r="AV255" s="14" t="s">
        <v>153</v>
      </c>
      <c r="AW255" s="14" t="s">
        <v>33</v>
      </c>
      <c r="AX255" s="14" t="s">
        <v>79</v>
      </c>
      <c r="AY255" s="193" t="s">
        <v>144</v>
      </c>
    </row>
    <row r="256" s="2" customFormat="1" ht="37.8" customHeight="1">
      <c r="A256" s="39"/>
      <c r="B256" s="165"/>
      <c r="C256" s="166" t="s">
        <v>482</v>
      </c>
      <c r="D256" s="166" t="s">
        <v>147</v>
      </c>
      <c r="E256" s="167" t="s">
        <v>1388</v>
      </c>
      <c r="F256" s="168" t="s">
        <v>1389</v>
      </c>
      <c r="G256" s="169" t="s">
        <v>163</v>
      </c>
      <c r="H256" s="170">
        <v>9.5</v>
      </c>
      <c r="I256" s="171"/>
      <c r="J256" s="172">
        <f>ROUND(I256*H256,2)</f>
        <v>0</v>
      </c>
      <c r="K256" s="168" t="s">
        <v>151</v>
      </c>
      <c r="L256" s="40"/>
      <c r="M256" s="173" t="s">
        <v>3</v>
      </c>
      <c r="N256" s="174" t="s">
        <v>43</v>
      </c>
      <c r="O256" s="73"/>
      <c r="P256" s="175">
        <f>O256*H256</f>
        <v>0</v>
      </c>
      <c r="Q256" s="175">
        <v>0.0109</v>
      </c>
      <c r="R256" s="175">
        <f>Q256*H256</f>
        <v>0.10355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278</v>
      </c>
      <c r="AT256" s="177" t="s">
        <v>147</v>
      </c>
      <c r="AU256" s="177" t="s">
        <v>153</v>
      </c>
      <c r="AY256" s="20" t="s">
        <v>144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153</v>
      </c>
      <c r="BK256" s="178">
        <f>ROUND(I256*H256,2)</f>
        <v>0</v>
      </c>
      <c r="BL256" s="20" t="s">
        <v>278</v>
      </c>
      <c r="BM256" s="177" t="s">
        <v>1390</v>
      </c>
    </row>
    <row r="257" s="2" customFormat="1">
      <c r="A257" s="39"/>
      <c r="B257" s="40"/>
      <c r="C257" s="39"/>
      <c r="D257" s="179" t="s">
        <v>155</v>
      </c>
      <c r="E257" s="39"/>
      <c r="F257" s="180" t="s">
        <v>1391</v>
      </c>
      <c r="G257" s="39"/>
      <c r="H257" s="39"/>
      <c r="I257" s="181"/>
      <c r="J257" s="39"/>
      <c r="K257" s="39"/>
      <c r="L257" s="40"/>
      <c r="M257" s="182"/>
      <c r="N257" s="18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155</v>
      </c>
      <c r="AU257" s="20" t="s">
        <v>153</v>
      </c>
    </row>
    <row r="258" s="13" customFormat="1">
      <c r="A258" s="13"/>
      <c r="B258" s="184"/>
      <c r="C258" s="13"/>
      <c r="D258" s="185" t="s">
        <v>157</v>
      </c>
      <c r="E258" s="186" t="s">
        <v>3</v>
      </c>
      <c r="F258" s="187" t="s">
        <v>1392</v>
      </c>
      <c r="G258" s="13"/>
      <c r="H258" s="186" t="s">
        <v>3</v>
      </c>
      <c r="I258" s="188"/>
      <c r="J258" s="13"/>
      <c r="K258" s="13"/>
      <c r="L258" s="184"/>
      <c r="M258" s="189"/>
      <c r="N258" s="190"/>
      <c r="O258" s="190"/>
      <c r="P258" s="190"/>
      <c r="Q258" s="190"/>
      <c r="R258" s="190"/>
      <c r="S258" s="190"/>
      <c r="T258" s="19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6" t="s">
        <v>157</v>
      </c>
      <c r="AU258" s="186" t="s">
        <v>153</v>
      </c>
      <c r="AV258" s="13" t="s">
        <v>79</v>
      </c>
      <c r="AW258" s="13" t="s">
        <v>33</v>
      </c>
      <c r="AX258" s="13" t="s">
        <v>71</v>
      </c>
      <c r="AY258" s="186" t="s">
        <v>144</v>
      </c>
    </row>
    <row r="259" s="14" customFormat="1">
      <c r="A259" s="14"/>
      <c r="B259" s="192"/>
      <c r="C259" s="14"/>
      <c r="D259" s="185" t="s">
        <v>157</v>
      </c>
      <c r="E259" s="193" t="s">
        <v>3</v>
      </c>
      <c r="F259" s="194" t="s">
        <v>1393</v>
      </c>
      <c r="G259" s="14"/>
      <c r="H259" s="195">
        <v>4.5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157</v>
      </c>
      <c r="AU259" s="193" t="s">
        <v>153</v>
      </c>
      <c r="AV259" s="14" t="s">
        <v>153</v>
      </c>
      <c r="AW259" s="14" t="s">
        <v>33</v>
      </c>
      <c r="AX259" s="14" t="s">
        <v>71</v>
      </c>
      <c r="AY259" s="193" t="s">
        <v>144</v>
      </c>
    </row>
    <row r="260" s="14" customFormat="1">
      <c r="A260" s="14"/>
      <c r="B260" s="192"/>
      <c r="C260" s="14"/>
      <c r="D260" s="185" t="s">
        <v>157</v>
      </c>
      <c r="E260" s="193" t="s">
        <v>3</v>
      </c>
      <c r="F260" s="194" t="s">
        <v>1394</v>
      </c>
      <c r="G260" s="14"/>
      <c r="H260" s="195">
        <v>5</v>
      </c>
      <c r="I260" s="196"/>
      <c r="J260" s="14"/>
      <c r="K260" s="14"/>
      <c r="L260" s="192"/>
      <c r="M260" s="197"/>
      <c r="N260" s="198"/>
      <c r="O260" s="198"/>
      <c r="P260" s="198"/>
      <c r="Q260" s="198"/>
      <c r="R260" s="198"/>
      <c r="S260" s="198"/>
      <c r="T260" s="19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3" t="s">
        <v>157</v>
      </c>
      <c r="AU260" s="193" t="s">
        <v>153</v>
      </c>
      <c r="AV260" s="14" t="s">
        <v>153</v>
      </c>
      <c r="AW260" s="14" t="s">
        <v>33</v>
      </c>
      <c r="AX260" s="14" t="s">
        <v>71</v>
      </c>
      <c r="AY260" s="193" t="s">
        <v>144</v>
      </c>
    </row>
    <row r="261" s="15" customFormat="1">
      <c r="A261" s="15"/>
      <c r="B261" s="201"/>
      <c r="C261" s="15"/>
      <c r="D261" s="185" t="s">
        <v>157</v>
      </c>
      <c r="E261" s="202" t="s">
        <v>3</v>
      </c>
      <c r="F261" s="203" t="s">
        <v>181</v>
      </c>
      <c r="G261" s="15"/>
      <c r="H261" s="204">
        <v>9.5</v>
      </c>
      <c r="I261" s="205"/>
      <c r="J261" s="15"/>
      <c r="K261" s="15"/>
      <c r="L261" s="201"/>
      <c r="M261" s="206"/>
      <c r="N261" s="207"/>
      <c r="O261" s="207"/>
      <c r="P261" s="207"/>
      <c r="Q261" s="207"/>
      <c r="R261" s="207"/>
      <c r="S261" s="207"/>
      <c r="T261" s="2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2" t="s">
        <v>157</v>
      </c>
      <c r="AU261" s="202" t="s">
        <v>153</v>
      </c>
      <c r="AV261" s="15" t="s">
        <v>152</v>
      </c>
      <c r="AW261" s="15" t="s">
        <v>33</v>
      </c>
      <c r="AX261" s="15" t="s">
        <v>79</v>
      </c>
      <c r="AY261" s="202" t="s">
        <v>144</v>
      </c>
    </row>
    <row r="262" s="2" customFormat="1" ht="49.05" customHeight="1">
      <c r="A262" s="39"/>
      <c r="B262" s="165"/>
      <c r="C262" s="166" t="s">
        <v>499</v>
      </c>
      <c r="D262" s="166" t="s">
        <v>147</v>
      </c>
      <c r="E262" s="167" t="s">
        <v>1395</v>
      </c>
      <c r="F262" s="168" t="s">
        <v>1396</v>
      </c>
      <c r="G262" s="169" t="s">
        <v>150</v>
      </c>
      <c r="H262" s="170">
        <v>1</v>
      </c>
      <c r="I262" s="171"/>
      <c r="J262" s="172">
        <f>ROUND(I262*H262,2)</f>
        <v>0</v>
      </c>
      <c r="K262" s="168" t="s">
        <v>151</v>
      </c>
      <c r="L262" s="40"/>
      <c r="M262" s="173" t="s">
        <v>3</v>
      </c>
      <c r="N262" s="174" t="s">
        <v>43</v>
      </c>
      <c r="O262" s="73"/>
      <c r="P262" s="175">
        <f>O262*H262</f>
        <v>0</v>
      </c>
      <c r="Q262" s="175">
        <v>0.00044999999999999999</v>
      </c>
      <c r="R262" s="175">
        <f>Q262*H262</f>
        <v>0.00044999999999999999</v>
      </c>
      <c r="S262" s="175">
        <v>0</v>
      </c>
      <c r="T262" s="17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77" t="s">
        <v>278</v>
      </c>
      <c r="AT262" s="177" t="s">
        <v>147</v>
      </c>
      <c r="AU262" s="177" t="s">
        <v>153</v>
      </c>
      <c r="AY262" s="20" t="s">
        <v>144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20" t="s">
        <v>153</v>
      </c>
      <c r="BK262" s="178">
        <f>ROUND(I262*H262,2)</f>
        <v>0</v>
      </c>
      <c r="BL262" s="20" t="s">
        <v>278</v>
      </c>
      <c r="BM262" s="177" t="s">
        <v>1397</v>
      </c>
    </row>
    <row r="263" s="2" customFormat="1">
      <c r="A263" s="39"/>
      <c r="B263" s="40"/>
      <c r="C263" s="39"/>
      <c r="D263" s="179" t="s">
        <v>155</v>
      </c>
      <c r="E263" s="39"/>
      <c r="F263" s="180" t="s">
        <v>1398</v>
      </c>
      <c r="G263" s="39"/>
      <c r="H263" s="39"/>
      <c r="I263" s="181"/>
      <c r="J263" s="39"/>
      <c r="K263" s="39"/>
      <c r="L263" s="40"/>
      <c r="M263" s="182"/>
      <c r="N263" s="183"/>
      <c r="O263" s="73"/>
      <c r="P263" s="73"/>
      <c r="Q263" s="73"/>
      <c r="R263" s="73"/>
      <c r="S263" s="73"/>
      <c r="T263" s="74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20" t="s">
        <v>155</v>
      </c>
      <c r="AU263" s="20" t="s">
        <v>153</v>
      </c>
    </row>
    <row r="264" s="2" customFormat="1" ht="55.5" customHeight="1">
      <c r="A264" s="39"/>
      <c r="B264" s="165"/>
      <c r="C264" s="166" t="s">
        <v>507</v>
      </c>
      <c r="D264" s="166" t="s">
        <v>147</v>
      </c>
      <c r="E264" s="167" t="s">
        <v>1399</v>
      </c>
      <c r="F264" s="168" t="s">
        <v>1400</v>
      </c>
      <c r="G264" s="169" t="s">
        <v>150</v>
      </c>
      <c r="H264" s="170">
        <v>1</v>
      </c>
      <c r="I264" s="171"/>
      <c r="J264" s="172">
        <f>ROUND(I264*H264,2)</f>
        <v>0</v>
      </c>
      <c r="K264" s="168" t="s">
        <v>151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0.01081</v>
      </c>
      <c r="R264" s="175">
        <f>Q264*H264</f>
        <v>0.01081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278</v>
      </c>
      <c r="AT264" s="177" t="s">
        <v>147</v>
      </c>
      <c r="AU264" s="177" t="s">
        <v>153</v>
      </c>
      <c r="AY264" s="20" t="s">
        <v>144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153</v>
      </c>
      <c r="BK264" s="178">
        <f>ROUND(I264*H264,2)</f>
        <v>0</v>
      </c>
      <c r="BL264" s="20" t="s">
        <v>278</v>
      </c>
      <c r="BM264" s="177" t="s">
        <v>1401</v>
      </c>
    </row>
    <row r="265" s="2" customFormat="1">
      <c r="A265" s="39"/>
      <c r="B265" s="40"/>
      <c r="C265" s="39"/>
      <c r="D265" s="179" t="s">
        <v>155</v>
      </c>
      <c r="E265" s="39"/>
      <c r="F265" s="180" t="s">
        <v>1402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155</v>
      </c>
      <c r="AU265" s="20" t="s">
        <v>153</v>
      </c>
    </row>
    <row r="266" s="2" customFormat="1" ht="33" customHeight="1">
      <c r="A266" s="39"/>
      <c r="B266" s="165"/>
      <c r="C266" s="166" t="s">
        <v>516</v>
      </c>
      <c r="D266" s="166" t="s">
        <v>147</v>
      </c>
      <c r="E266" s="167" t="s">
        <v>1403</v>
      </c>
      <c r="F266" s="168" t="s">
        <v>1404</v>
      </c>
      <c r="G266" s="169" t="s">
        <v>199</v>
      </c>
      <c r="H266" s="170">
        <v>37</v>
      </c>
      <c r="I266" s="171"/>
      <c r="J266" s="172">
        <f>ROUND(I266*H266,2)</f>
        <v>0</v>
      </c>
      <c r="K266" s="168" t="s">
        <v>151</v>
      </c>
      <c r="L266" s="40"/>
      <c r="M266" s="173" t="s">
        <v>3</v>
      </c>
      <c r="N266" s="174" t="s">
        <v>43</v>
      </c>
      <c r="O266" s="73"/>
      <c r="P266" s="175">
        <f>O266*H266</f>
        <v>0</v>
      </c>
      <c r="Q266" s="175">
        <v>0.0027399999999999998</v>
      </c>
      <c r="R266" s="175">
        <f>Q266*H266</f>
        <v>0.10138</v>
      </c>
      <c r="S266" s="175">
        <v>0</v>
      </c>
      <c r="T266" s="17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7" t="s">
        <v>278</v>
      </c>
      <c r="AT266" s="177" t="s">
        <v>147</v>
      </c>
      <c r="AU266" s="177" t="s">
        <v>153</v>
      </c>
      <c r="AY266" s="20" t="s">
        <v>144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20" t="s">
        <v>153</v>
      </c>
      <c r="BK266" s="178">
        <f>ROUND(I266*H266,2)</f>
        <v>0</v>
      </c>
      <c r="BL266" s="20" t="s">
        <v>278</v>
      </c>
      <c r="BM266" s="177" t="s">
        <v>1405</v>
      </c>
    </row>
    <row r="267" s="2" customFormat="1">
      <c r="A267" s="39"/>
      <c r="B267" s="40"/>
      <c r="C267" s="39"/>
      <c r="D267" s="179" t="s">
        <v>155</v>
      </c>
      <c r="E267" s="39"/>
      <c r="F267" s="180" t="s">
        <v>1406</v>
      </c>
      <c r="G267" s="39"/>
      <c r="H267" s="39"/>
      <c r="I267" s="181"/>
      <c r="J267" s="39"/>
      <c r="K267" s="39"/>
      <c r="L267" s="40"/>
      <c r="M267" s="182"/>
      <c r="N267" s="183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155</v>
      </c>
      <c r="AU267" s="20" t="s">
        <v>153</v>
      </c>
    </row>
    <row r="268" s="14" customFormat="1">
      <c r="A268" s="14"/>
      <c r="B268" s="192"/>
      <c r="C268" s="14"/>
      <c r="D268" s="185" t="s">
        <v>157</v>
      </c>
      <c r="E268" s="193" t="s">
        <v>3</v>
      </c>
      <c r="F268" s="194" t="s">
        <v>1321</v>
      </c>
      <c r="G268" s="14"/>
      <c r="H268" s="195">
        <v>37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157</v>
      </c>
      <c r="AU268" s="193" t="s">
        <v>153</v>
      </c>
      <c r="AV268" s="14" t="s">
        <v>153</v>
      </c>
      <c r="AW268" s="14" t="s">
        <v>33</v>
      </c>
      <c r="AX268" s="14" t="s">
        <v>79</v>
      </c>
      <c r="AY268" s="193" t="s">
        <v>144</v>
      </c>
    </row>
    <row r="269" s="2" customFormat="1" ht="37.8" customHeight="1">
      <c r="A269" s="39"/>
      <c r="B269" s="165"/>
      <c r="C269" s="166" t="s">
        <v>524</v>
      </c>
      <c r="D269" s="166" t="s">
        <v>147</v>
      </c>
      <c r="E269" s="167" t="s">
        <v>1407</v>
      </c>
      <c r="F269" s="168" t="s">
        <v>1408</v>
      </c>
      <c r="G269" s="169" t="s">
        <v>150</v>
      </c>
      <c r="H269" s="170">
        <v>2</v>
      </c>
      <c r="I269" s="171"/>
      <c r="J269" s="172">
        <f>ROUND(I269*H269,2)</f>
        <v>0</v>
      </c>
      <c r="K269" s="168" t="s">
        <v>151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0.00029999999999999997</v>
      </c>
      <c r="R269" s="175">
        <f>Q269*H269</f>
        <v>0.00059999999999999995</v>
      </c>
      <c r="S269" s="175">
        <v>0</v>
      </c>
      <c r="T269" s="17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278</v>
      </c>
      <c r="AT269" s="177" t="s">
        <v>147</v>
      </c>
      <c r="AU269" s="177" t="s">
        <v>153</v>
      </c>
      <c r="AY269" s="20" t="s">
        <v>144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153</v>
      </c>
      <c r="BK269" s="178">
        <f>ROUND(I269*H269,2)</f>
        <v>0</v>
      </c>
      <c r="BL269" s="20" t="s">
        <v>278</v>
      </c>
      <c r="BM269" s="177" t="s">
        <v>1409</v>
      </c>
    </row>
    <row r="270" s="2" customFormat="1">
      <c r="A270" s="39"/>
      <c r="B270" s="40"/>
      <c r="C270" s="39"/>
      <c r="D270" s="179" t="s">
        <v>155</v>
      </c>
      <c r="E270" s="39"/>
      <c r="F270" s="180" t="s">
        <v>1410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155</v>
      </c>
      <c r="AU270" s="20" t="s">
        <v>153</v>
      </c>
    </row>
    <row r="271" s="2" customFormat="1" ht="37.8" customHeight="1">
      <c r="A271" s="39"/>
      <c r="B271" s="165"/>
      <c r="C271" s="166" t="s">
        <v>540</v>
      </c>
      <c r="D271" s="166" t="s">
        <v>147</v>
      </c>
      <c r="E271" s="167" t="s">
        <v>1411</v>
      </c>
      <c r="F271" s="168" t="s">
        <v>1412</v>
      </c>
      <c r="G271" s="169" t="s">
        <v>199</v>
      </c>
      <c r="H271" s="170">
        <v>16</v>
      </c>
      <c r="I271" s="171"/>
      <c r="J271" s="172">
        <f>ROUND(I271*H271,2)</f>
        <v>0</v>
      </c>
      <c r="K271" s="168" t="s">
        <v>151</v>
      </c>
      <c r="L271" s="40"/>
      <c r="M271" s="173" t="s">
        <v>3</v>
      </c>
      <c r="N271" s="174" t="s">
        <v>43</v>
      </c>
      <c r="O271" s="73"/>
      <c r="P271" s="175">
        <f>O271*H271</f>
        <v>0</v>
      </c>
      <c r="Q271" s="175">
        <v>0.0020600000000000002</v>
      </c>
      <c r="R271" s="175">
        <f>Q271*H271</f>
        <v>0.032960000000000003</v>
      </c>
      <c r="S271" s="175">
        <v>0</v>
      </c>
      <c r="T271" s="17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77" t="s">
        <v>278</v>
      </c>
      <c r="AT271" s="177" t="s">
        <v>147</v>
      </c>
      <c r="AU271" s="177" t="s">
        <v>153</v>
      </c>
      <c r="AY271" s="20" t="s">
        <v>144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20" t="s">
        <v>153</v>
      </c>
      <c r="BK271" s="178">
        <f>ROUND(I271*H271,2)</f>
        <v>0</v>
      </c>
      <c r="BL271" s="20" t="s">
        <v>278</v>
      </c>
      <c r="BM271" s="177" t="s">
        <v>1413</v>
      </c>
    </row>
    <row r="272" s="2" customFormat="1">
      <c r="A272" s="39"/>
      <c r="B272" s="40"/>
      <c r="C272" s="39"/>
      <c r="D272" s="179" t="s">
        <v>155</v>
      </c>
      <c r="E272" s="39"/>
      <c r="F272" s="180" t="s">
        <v>1414</v>
      </c>
      <c r="G272" s="39"/>
      <c r="H272" s="39"/>
      <c r="I272" s="181"/>
      <c r="J272" s="39"/>
      <c r="K272" s="39"/>
      <c r="L272" s="40"/>
      <c r="M272" s="182"/>
      <c r="N272" s="183"/>
      <c r="O272" s="73"/>
      <c r="P272" s="73"/>
      <c r="Q272" s="73"/>
      <c r="R272" s="73"/>
      <c r="S272" s="73"/>
      <c r="T272" s="74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20" t="s">
        <v>155</v>
      </c>
      <c r="AU272" s="20" t="s">
        <v>153</v>
      </c>
    </row>
    <row r="273" s="14" customFormat="1">
      <c r="A273" s="14"/>
      <c r="B273" s="192"/>
      <c r="C273" s="14"/>
      <c r="D273" s="185" t="s">
        <v>157</v>
      </c>
      <c r="E273" s="193" t="s">
        <v>3</v>
      </c>
      <c r="F273" s="194" t="s">
        <v>1415</v>
      </c>
      <c r="G273" s="14"/>
      <c r="H273" s="195">
        <v>16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157</v>
      </c>
      <c r="AU273" s="193" t="s">
        <v>153</v>
      </c>
      <c r="AV273" s="14" t="s">
        <v>153</v>
      </c>
      <c r="AW273" s="14" t="s">
        <v>33</v>
      </c>
      <c r="AX273" s="14" t="s">
        <v>79</v>
      </c>
      <c r="AY273" s="193" t="s">
        <v>144</v>
      </c>
    </row>
    <row r="274" s="2" customFormat="1" ht="55.5" customHeight="1">
      <c r="A274" s="39"/>
      <c r="B274" s="165"/>
      <c r="C274" s="166" t="s">
        <v>546</v>
      </c>
      <c r="D274" s="166" t="s">
        <v>147</v>
      </c>
      <c r="E274" s="167" t="s">
        <v>1416</v>
      </c>
      <c r="F274" s="168" t="s">
        <v>1417</v>
      </c>
      <c r="G274" s="169" t="s">
        <v>725</v>
      </c>
      <c r="H274" s="219"/>
      <c r="I274" s="171"/>
      <c r="J274" s="172">
        <f>ROUND(I274*H274,2)</f>
        <v>0</v>
      </c>
      <c r="K274" s="168" t="s">
        <v>151</v>
      </c>
      <c r="L274" s="40"/>
      <c r="M274" s="173" t="s">
        <v>3</v>
      </c>
      <c r="N274" s="174" t="s">
        <v>43</v>
      </c>
      <c r="O274" s="73"/>
      <c r="P274" s="175">
        <f>O274*H274</f>
        <v>0</v>
      </c>
      <c r="Q274" s="175">
        <v>0</v>
      </c>
      <c r="R274" s="175">
        <f>Q274*H274</f>
        <v>0</v>
      </c>
      <c r="S274" s="175">
        <v>0</v>
      </c>
      <c r="T274" s="17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77" t="s">
        <v>278</v>
      </c>
      <c r="AT274" s="177" t="s">
        <v>147</v>
      </c>
      <c r="AU274" s="177" t="s">
        <v>153</v>
      </c>
      <c r="AY274" s="20" t="s">
        <v>144</v>
      </c>
      <c r="BE274" s="178">
        <f>IF(N274="základní",J274,0)</f>
        <v>0</v>
      </c>
      <c r="BF274" s="178">
        <f>IF(N274="snížená",J274,0)</f>
        <v>0</v>
      </c>
      <c r="BG274" s="178">
        <f>IF(N274="zákl. přenesená",J274,0)</f>
        <v>0</v>
      </c>
      <c r="BH274" s="178">
        <f>IF(N274="sníž. přenesená",J274,0)</f>
        <v>0</v>
      </c>
      <c r="BI274" s="178">
        <f>IF(N274="nulová",J274,0)</f>
        <v>0</v>
      </c>
      <c r="BJ274" s="20" t="s">
        <v>153</v>
      </c>
      <c r="BK274" s="178">
        <f>ROUND(I274*H274,2)</f>
        <v>0</v>
      </c>
      <c r="BL274" s="20" t="s">
        <v>278</v>
      </c>
      <c r="BM274" s="177" t="s">
        <v>1418</v>
      </c>
    </row>
    <row r="275" s="2" customFormat="1">
      <c r="A275" s="39"/>
      <c r="B275" s="40"/>
      <c r="C275" s="39"/>
      <c r="D275" s="179" t="s">
        <v>155</v>
      </c>
      <c r="E275" s="39"/>
      <c r="F275" s="180" t="s">
        <v>1419</v>
      </c>
      <c r="G275" s="39"/>
      <c r="H275" s="39"/>
      <c r="I275" s="181"/>
      <c r="J275" s="39"/>
      <c r="K275" s="39"/>
      <c r="L275" s="40"/>
      <c r="M275" s="182"/>
      <c r="N275" s="183"/>
      <c r="O275" s="73"/>
      <c r="P275" s="73"/>
      <c r="Q275" s="73"/>
      <c r="R275" s="73"/>
      <c r="S275" s="73"/>
      <c r="T275" s="74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20" t="s">
        <v>155</v>
      </c>
      <c r="AU275" s="20" t="s">
        <v>153</v>
      </c>
    </row>
    <row r="276" s="12" customFormat="1" ht="22.8" customHeight="1">
      <c r="A276" s="12"/>
      <c r="B276" s="152"/>
      <c r="C276" s="12"/>
      <c r="D276" s="153" t="s">
        <v>70</v>
      </c>
      <c r="E276" s="163" t="s">
        <v>1420</v>
      </c>
      <c r="F276" s="163" t="s">
        <v>1421</v>
      </c>
      <c r="G276" s="12"/>
      <c r="H276" s="12"/>
      <c r="I276" s="155"/>
      <c r="J276" s="164">
        <f>BK276</f>
        <v>0</v>
      </c>
      <c r="K276" s="12"/>
      <c r="L276" s="152"/>
      <c r="M276" s="157"/>
      <c r="N276" s="158"/>
      <c r="O276" s="158"/>
      <c r="P276" s="159">
        <f>SUM(P277:P295)</f>
        <v>0</v>
      </c>
      <c r="Q276" s="158"/>
      <c r="R276" s="159">
        <f>SUM(R277:R295)</f>
        <v>0.17700669999999999</v>
      </c>
      <c r="S276" s="158"/>
      <c r="T276" s="160">
        <f>SUM(T277:T295)</f>
        <v>0.090999999999999998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3" t="s">
        <v>153</v>
      </c>
      <c r="AT276" s="161" t="s">
        <v>70</v>
      </c>
      <c r="AU276" s="161" t="s">
        <v>79</v>
      </c>
      <c r="AY276" s="153" t="s">
        <v>144</v>
      </c>
      <c r="BK276" s="162">
        <f>SUM(BK277:BK295)</f>
        <v>0</v>
      </c>
    </row>
    <row r="277" s="2" customFormat="1" ht="24.15" customHeight="1">
      <c r="A277" s="39"/>
      <c r="B277" s="165"/>
      <c r="C277" s="166" t="s">
        <v>551</v>
      </c>
      <c r="D277" s="166" t="s">
        <v>147</v>
      </c>
      <c r="E277" s="167" t="s">
        <v>1422</v>
      </c>
      <c r="F277" s="168" t="s">
        <v>1423</v>
      </c>
      <c r="G277" s="169" t="s">
        <v>150</v>
      </c>
      <c r="H277" s="170">
        <v>2</v>
      </c>
      <c r="I277" s="171"/>
      <c r="J277" s="172">
        <f>ROUND(I277*H277,2)</f>
        <v>0</v>
      </c>
      <c r="K277" s="168" t="s">
        <v>151</v>
      </c>
      <c r="L277" s="40"/>
      <c r="M277" s="173" t="s">
        <v>3</v>
      </c>
      <c r="N277" s="174" t="s">
        <v>43</v>
      </c>
      <c r="O277" s="73"/>
      <c r="P277" s="175">
        <f>O277*H277</f>
        <v>0</v>
      </c>
      <c r="Q277" s="175">
        <v>0</v>
      </c>
      <c r="R277" s="175">
        <f>Q277*H277</f>
        <v>0</v>
      </c>
      <c r="S277" s="175">
        <v>0</v>
      </c>
      <c r="T277" s="17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77" t="s">
        <v>152</v>
      </c>
      <c r="AT277" s="177" t="s">
        <v>147</v>
      </c>
      <c r="AU277" s="177" t="s">
        <v>153</v>
      </c>
      <c r="AY277" s="20" t="s">
        <v>144</v>
      </c>
      <c r="BE277" s="178">
        <f>IF(N277="základní",J277,0)</f>
        <v>0</v>
      </c>
      <c r="BF277" s="178">
        <f>IF(N277="snížená",J277,0)</f>
        <v>0</v>
      </c>
      <c r="BG277" s="178">
        <f>IF(N277="zákl. přenesená",J277,0)</f>
        <v>0</v>
      </c>
      <c r="BH277" s="178">
        <f>IF(N277="sníž. přenesená",J277,0)</f>
        <v>0</v>
      </c>
      <c r="BI277" s="178">
        <f>IF(N277="nulová",J277,0)</f>
        <v>0</v>
      </c>
      <c r="BJ277" s="20" t="s">
        <v>153</v>
      </c>
      <c r="BK277" s="178">
        <f>ROUND(I277*H277,2)</f>
        <v>0</v>
      </c>
      <c r="BL277" s="20" t="s">
        <v>152</v>
      </c>
      <c r="BM277" s="177" t="s">
        <v>1424</v>
      </c>
    </row>
    <row r="278" s="2" customFormat="1">
      <c r="A278" s="39"/>
      <c r="B278" s="40"/>
      <c r="C278" s="39"/>
      <c r="D278" s="179" t="s">
        <v>155</v>
      </c>
      <c r="E278" s="39"/>
      <c r="F278" s="180" t="s">
        <v>1425</v>
      </c>
      <c r="G278" s="39"/>
      <c r="H278" s="39"/>
      <c r="I278" s="181"/>
      <c r="J278" s="39"/>
      <c r="K278" s="39"/>
      <c r="L278" s="40"/>
      <c r="M278" s="182"/>
      <c r="N278" s="183"/>
      <c r="O278" s="73"/>
      <c r="P278" s="73"/>
      <c r="Q278" s="73"/>
      <c r="R278" s="73"/>
      <c r="S278" s="73"/>
      <c r="T278" s="74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20" t="s">
        <v>155</v>
      </c>
      <c r="AU278" s="20" t="s">
        <v>153</v>
      </c>
    </row>
    <row r="279" s="2" customFormat="1" ht="16.5" customHeight="1">
      <c r="A279" s="39"/>
      <c r="B279" s="165"/>
      <c r="C279" s="209" t="s">
        <v>557</v>
      </c>
      <c r="D279" s="209" t="s">
        <v>230</v>
      </c>
      <c r="E279" s="210" t="s">
        <v>1426</v>
      </c>
      <c r="F279" s="211" t="s">
        <v>1427</v>
      </c>
      <c r="G279" s="212" t="s">
        <v>150</v>
      </c>
      <c r="H279" s="213">
        <v>2</v>
      </c>
      <c r="I279" s="214"/>
      <c r="J279" s="215">
        <f>ROUND(I279*H279,2)</f>
        <v>0</v>
      </c>
      <c r="K279" s="211" t="s">
        <v>151</v>
      </c>
      <c r="L279" s="216"/>
      <c r="M279" s="217" t="s">
        <v>3</v>
      </c>
      <c r="N279" s="218" t="s">
        <v>43</v>
      </c>
      <c r="O279" s="73"/>
      <c r="P279" s="175">
        <f>O279*H279</f>
        <v>0</v>
      </c>
      <c r="Q279" s="175">
        <v>0.014999999999999999</v>
      </c>
      <c r="R279" s="175">
        <f>Q279*H279</f>
        <v>0.029999999999999999</v>
      </c>
      <c r="S279" s="175">
        <v>0</v>
      </c>
      <c r="T279" s="17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77" t="s">
        <v>219</v>
      </c>
      <c r="AT279" s="177" t="s">
        <v>230</v>
      </c>
      <c r="AU279" s="177" t="s">
        <v>153</v>
      </c>
      <c r="AY279" s="20" t="s">
        <v>144</v>
      </c>
      <c r="BE279" s="178">
        <f>IF(N279="základní",J279,0)</f>
        <v>0</v>
      </c>
      <c r="BF279" s="178">
        <f>IF(N279="snížená",J279,0)</f>
        <v>0</v>
      </c>
      <c r="BG279" s="178">
        <f>IF(N279="zákl. přenesená",J279,0)</f>
        <v>0</v>
      </c>
      <c r="BH279" s="178">
        <f>IF(N279="sníž. přenesená",J279,0)</f>
        <v>0</v>
      </c>
      <c r="BI279" s="178">
        <f>IF(N279="nulová",J279,0)</f>
        <v>0</v>
      </c>
      <c r="BJ279" s="20" t="s">
        <v>153</v>
      </c>
      <c r="BK279" s="178">
        <f>ROUND(I279*H279,2)</f>
        <v>0</v>
      </c>
      <c r="BL279" s="20" t="s">
        <v>152</v>
      </c>
      <c r="BM279" s="177" t="s">
        <v>1428</v>
      </c>
    </row>
    <row r="280" s="2" customFormat="1" ht="37.8" customHeight="1">
      <c r="A280" s="39"/>
      <c r="B280" s="165"/>
      <c r="C280" s="166" t="s">
        <v>564</v>
      </c>
      <c r="D280" s="166" t="s">
        <v>147</v>
      </c>
      <c r="E280" s="167" t="s">
        <v>1429</v>
      </c>
      <c r="F280" s="168" t="s">
        <v>1430</v>
      </c>
      <c r="G280" s="169" t="s">
        <v>163</v>
      </c>
      <c r="H280" s="170">
        <v>329.67000000000002</v>
      </c>
      <c r="I280" s="171"/>
      <c r="J280" s="172">
        <f>ROUND(I280*H280,2)</f>
        <v>0</v>
      </c>
      <c r="K280" s="168" t="s">
        <v>151</v>
      </c>
      <c r="L280" s="40"/>
      <c r="M280" s="173" t="s">
        <v>3</v>
      </c>
      <c r="N280" s="174" t="s">
        <v>43</v>
      </c>
      <c r="O280" s="73"/>
      <c r="P280" s="175">
        <f>O280*H280</f>
        <v>0</v>
      </c>
      <c r="Q280" s="175">
        <v>0</v>
      </c>
      <c r="R280" s="175">
        <f>Q280*H280</f>
        <v>0</v>
      </c>
      <c r="S280" s="175">
        <v>0</v>
      </c>
      <c r="T280" s="17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7" t="s">
        <v>278</v>
      </c>
      <c r="AT280" s="177" t="s">
        <v>147</v>
      </c>
      <c r="AU280" s="177" t="s">
        <v>153</v>
      </c>
      <c r="AY280" s="20" t="s">
        <v>144</v>
      </c>
      <c r="BE280" s="178">
        <f>IF(N280="základní",J280,0)</f>
        <v>0</v>
      </c>
      <c r="BF280" s="178">
        <f>IF(N280="snížená",J280,0)</f>
        <v>0</v>
      </c>
      <c r="BG280" s="178">
        <f>IF(N280="zákl. přenesená",J280,0)</f>
        <v>0</v>
      </c>
      <c r="BH280" s="178">
        <f>IF(N280="sníž. přenesená",J280,0)</f>
        <v>0</v>
      </c>
      <c r="BI280" s="178">
        <f>IF(N280="nulová",J280,0)</f>
        <v>0</v>
      </c>
      <c r="BJ280" s="20" t="s">
        <v>153</v>
      </c>
      <c r="BK280" s="178">
        <f>ROUND(I280*H280,2)</f>
        <v>0</v>
      </c>
      <c r="BL280" s="20" t="s">
        <v>278</v>
      </c>
      <c r="BM280" s="177" t="s">
        <v>1431</v>
      </c>
    </row>
    <row r="281" s="2" customFormat="1">
      <c r="A281" s="39"/>
      <c r="B281" s="40"/>
      <c r="C281" s="39"/>
      <c r="D281" s="179" t="s">
        <v>155</v>
      </c>
      <c r="E281" s="39"/>
      <c r="F281" s="180" t="s">
        <v>1432</v>
      </c>
      <c r="G281" s="39"/>
      <c r="H281" s="39"/>
      <c r="I281" s="181"/>
      <c r="J281" s="39"/>
      <c r="K281" s="39"/>
      <c r="L281" s="40"/>
      <c r="M281" s="182"/>
      <c r="N281" s="183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155</v>
      </c>
      <c r="AU281" s="20" t="s">
        <v>153</v>
      </c>
    </row>
    <row r="282" s="14" customFormat="1">
      <c r="A282" s="14"/>
      <c r="B282" s="192"/>
      <c r="C282" s="14"/>
      <c r="D282" s="185" t="s">
        <v>157</v>
      </c>
      <c r="E282" s="193" t="s">
        <v>3</v>
      </c>
      <c r="F282" s="194" t="s">
        <v>1229</v>
      </c>
      <c r="G282" s="14"/>
      <c r="H282" s="195">
        <v>299.69999999999999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157</v>
      </c>
      <c r="AU282" s="193" t="s">
        <v>153</v>
      </c>
      <c r="AV282" s="14" t="s">
        <v>153</v>
      </c>
      <c r="AW282" s="14" t="s">
        <v>33</v>
      </c>
      <c r="AX282" s="14" t="s">
        <v>79</v>
      </c>
      <c r="AY282" s="193" t="s">
        <v>144</v>
      </c>
    </row>
    <row r="283" s="14" customFormat="1">
      <c r="A283" s="14"/>
      <c r="B283" s="192"/>
      <c r="C283" s="14"/>
      <c r="D283" s="185" t="s">
        <v>157</v>
      </c>
      <c r="E283" s="14"/>
      <c r="F283" s="194" t="s">
        <v>1344</v>
      </c>
      <c r="G283" s="14"/>
      <c r="H283" s="195">
        <v>329.67000000000002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157</v>
      </c>
      <c r="AU283" s="193" t="s">
        <v>153</v>
      </c>
      <c r="AV283" s="14" t="s">
        <v>153</v>
      </c>
      <c r="AW283" s="14" t="s">
        <v>4</v>
      </c>
      <c r="AX283" s="14" t="s">
        <v>79</v>
      </c>
      <c r="AY283" s="193" t="s">
        <v>144</v>
      </c>
    </row>
    <row r="284" s="2" customFormat="1" ht="37.8" customHeight="1">
      <c r="A284" s="39"/>
      <c r="B284" s="165"/>
      <c r="C284" s="209" t="s">
        <v>570</v>
      </c>
      <c r="D284" s="209" t="s">
        <v>230</v>
      </c>
      <c r="E284" s="210" t="s">
        <v>1433</v>
      </c>
      <c r="F284" s="211" t="s">
        <v>1434</v>
      </c>
      <c r="G284" s="212" t="s">
        <v>163</v>
      </c>
      <c r="H284" s="213">
        <v>344.65499999999997</v>
      </c>
      <c r="I284" s="214"/>
      <c r="J284" s="215">
        <f>ROUND(I284*H284,2)</f>
        <v>0</v>
      </c>
      <c r="K284" s="211" t="s">
        <v>151</v>
      </c>
      <c r="L284" s="216"/>
      <c r="M284" s="217" t="s">
        <v>3</v>
      </c>
      <c r="N284" s="218" t="s">
        <v>43</v>
      </c>
      <c r="O284" s="73"/>
      <c r="P284" s="175">
        <f>O284*H284</f>
        <v>0</v>
      </c>
      <c r="Q284" s="175">
        <v>0.00013999999999999999</v>
      </c>
      <c r="R284" s="175">
        <f>Q284*H284</f>
        <v>0.048251699999999995</v>
      </c>
      <c r="S284" s="175">
        <v>0</v>
      </c>
      <c r="T284" s="17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77" t="s">
        <v>373</v>
      </c>
      <c r="AT284" s="177" t="s">
        <v>230</v>
      </c>
      <c r="AU284" s="177" t="s">
        <v>153</v>
      </c>
      <c r="AY284" s="20" t="s">
        <v>144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20" t="s">
        <v>153</v>
      </c>
      <c r="BK284" s="178">
        <f>ROUND(I284*H284,2)</f>
        <v>0</v>
      </c>
      <c r="BL284" s="20" t="s">
        <v>278</v>
      </c>
      <c r="BM284" s="177" t="s">
        <v>1435</v>
      </c>
    </row>
    <row r="285" s="14" customFormat="1">
      <c r="A285" s="14"/>
      <c r="B285" s="192"/>
      <c r="C285" s="14"/>
      <c r="D285" s="185" t="s">
        <v>157</v>
      </c>
      <c r="E285" s="193" t="s">
        <v>3</v>
      </c>
      <c r="F285" s="194" t="s">
        <v>1229</v>
      </c>
      <c r="G285" s="14"/>
      <c r="H285" s="195">
        <v>299.69999999999999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157</v>
      </c>
      <c r="AU285" s="193" t="s">
        <v>153</v>
      </c>
      <c r="AV285" s="14" t="s">
        <v>153</v>
      </c>
      <c r="AW285" s="14" t="s">
        <v>33</v>
      </c>
      <c r="AX285" s="14" t="s">
        <v>79</v>
      </c>
      <c r="AY285" s="193" t="s">
        <v>144</v>
      </c>
    </row>
    <row r="286" s="14" customFormat="1">
      <c r="A286" s="14"/>
      <c r="B286" s="192"/>
      <c r="C286" s="14"/>
      <c r="D286" s="185" t="s">
        <v>157</v>
      </c>
      <c r="E286" s="14"/>
      <c r="F286" s="194" t="s">
        <v>1436</v>
      </c>
      <c r="G286" s="14"/>
      <c r="H286" s="195">
        <v>344.65499999999997</v>
      </c>
      <c r="I286" s="196"/>
      <c r="J286" s="14"/>
      <c r="K286" s="14"/>
      <c r="L286" s="192"/>
      <c r="M286" s="197"/>
      <c r="N286" s="198"/>
      <c r="O286" s="198"/>
      <c r="P286" s="198"/>
      <c r="Q286" s="198"/>
      <c r="R286" s="198"/>
      <c r="S286" s="198"/>
      <c r="T286" s="19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3" t="s">
        <v>157</v>
      </c>
      <c r="AU286" s="193" t="s">
        <v>153</v>
      </c>
      <c r="AV286" s="14" t="s">
        <v>153</v>
      </c>
      <c r="AW286" s="14" t="s">
        <v>4</v>
      </c>
      <c r="AX286" s="14" t="s">
        <v>79</v>
      </c>
      <c r="AY286" s="193" t="s">
        <v>144</v>
      </c>
    </row>
    <row r="287" s="2" customFormat="1" ht="24.15" customHeight="1">
      <c r="A287" s="39"/>
      <c r="B287" s="165"/>
      <c r="C287" s="166" t="s">
        <v>574</v>
      </c>
      <c r="D287" s="166" t="s">
        <v>147</v>
      </c>
      <c r="E287" s="167" t="s">
        <v>1437</v>
      </c>
      <c r="F287" s="168" t="s">
        <v>1438</v>
      </c>
      <c r="G287" s="169" t="s">
        <v>199</v>
      </c>
      <c r="H287" s="170">
        <v>705</v>
      </c>
      <c r="I287" s="171"/>
      <c r="J287" s="172">
        <f>ROUND(I287*H287,2)</f>
        <v>0</v>
      </c>
      <c r="K287" s="168" t="s">
        <v>151</v>
      </c>
      <c r="L287" s="40"/>
      <c r="M287" s="173" t="s">
        <v>3</v>
      </c>
      <c r="N287" s="174" t="s">
        <v>43</v>
      </c>
      <c r="O287" s="73"/>
      <c r="P287" s="175">
        <f>O287*H287</f>
        <v>0</v>
      </c>
      <c r="Q287" s="175">
        <v>0</v>
      </c>
      <c r="R287" s="175">
        <f>Q287*H287</f>
        <v>0</v>
      </c>
      <c r="S287" s="175">
        <v>0</v>
      </c>
      <c r="T287" s="17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77" t="s">
        <v>278</v>
      </c>
      <c r="AT287" s="177" t="s">
        <v>147</v>
      </c>
      <c r="AU287" s="177" t="s">
        <v>153</v>
      </c>
      <c r="AY287" s="20" t="s">
        <v>144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20" t="s">
        <v>153</v>
      </c>
      <c r="BK287" s="178">
        <f>ROUND(I287*H287,2)</f>
        <v>0</v>
      </c>
      <c r="BL287" s="20" t="s">
        <v>278</v>
      </c>
      <c r="BM287" s="177" t="s">
        <v>1439</v>
      </c>
    </row>
    <row r="288" s="2" customFormat="1">
      <c r="A288" s="39"/>
      <c r="B288" s="40"/>
      <c r="C288" s="39"/>
      <c r="D288" s="179" t="s">
        <v>155</v>
      </c>
      <c r="E288" s="39"/>
      <c r="F288" s="180" t="s">
        <v>1440</v>
      </c>
      <c r="G288" s="39"/>
      <c r="H288" s="39"/>
      <c r="I288" s="181"/>
      <c r="J288" s="39"/>
      <c r="K288" s="39"/>
      <c r="L288" s="40"/>
      <c r="M288" s="182"/>
      <c r="N288" s="183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155</v>
      </c>
      <c r="AU288" s="20" t="s">
        <v>153</v>
      </c>
    </row>
    <row r="289" s="2" customFormat="1" ht="24.15" customHeight="1">
      <c r="A289" s="39"/>
      <c r="B289" s="165"/>
      <c r="C289" s="209" t="s">
        <v>578</v>
      </c>
      <c r="D289" s="209" t="s">
        <v>230</v>
      </c>
      <c r="E289" s="210" t="s">
        <v>1441</v>
      </c>
      <c r="F289" s="211" t="s">
        <v>1442</v>
      </c>
      <c r="G289" s="212" t="s">
        <v>199</v>
      </c>
      <c r="H289" s="213">
        <v>775.5</v>
      </c>
      <c r="I289" s="214"/>
      <c r="J289" s="215">
        <f>ROUND(I289*H289,2)</f>
        <v>0</v>
      </c>
      <c r="K289" s="211" t="s">
        <v>151</v>
      </c>
      <c r="L289" s="216"/>
      <c r="M289" s="217" t="s">
        <v>3</v>
      </c>
      <c r="N289" s="218" t="s">
        <v>43</v>
      </c>
      <c r="O289" s="73"/>
      <c r="P289" s="175">
        <f>O289*H289</f>
        <v>0</v>
      </c>
      <c r="Q289" s="175">
        <v>1.0000000000000001E-05</v>
      </c>
      <c r="R289" s="175">
        <f>Q289*H289</f>
        <v>0.0077550000000000006</v>
      </c>
      <c r="S289" s="175">
        <v>0</v>
      </c>
      <c r="T289" s="17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77" t="s">
        <v>373</v>
      </c>
      <c r="AT289" s="177" t="s">
        <v>230</v>
      </c>
      <c r="AU289" s="177" t="s">
        <v>153</v>
      </c>
      <c r="AY289" s="20" t="s">
        <v>144</v>
      </c>
      <c r="BE289" s="178">
        <f>IF(N289="základní",J289,0)</f>
        <v>0</v>
      </c>
      <c r="BF289" s="178">
        <f>IF(N289="snížená",J289,0)</f>
        <v>0</v>
      </c>
      <c r="BG289" s="178">
        <f>IF(N289="zákl. přenesená",J289,0)</f>
        <v>0</v>
      </c>
      <c r="BH289" s="178">
        <f>IF(N289="sníž. přenesená",J289,0)</f>
        <v>0</v>
      </c>
      <c r="BI289" s="178">
        <f>IF(N289="nulová",J289,0)</f>
        <v>0</v>
      </c>
      <c r="BJ289" s="20" t="s">
        <v>153</v>
      </c>
      <c r="BK289" s="178">
        <f>ROUND(I289*H289,2)</f>
        <v>0</v>
      </c>
      <c r="BL289" s="20" t="s">
        <v>278</v>
      </c>
      <c r="BM289" s="177" t="s">
        <v>1443</v>
      </c>
    </row>
    <row r="290" s="14" customFormat="1">
      <c r="A290" s="14"/>
      <c r="B290" s="192"/>
      <c r="C290" s="14"/>
      <c r="D290" s="185" t="s">
        <v>157</v>
      </c>
      <c r="E290" s="193" t="s">
        <v>3</v>
      </c>
      <c r="F290" s="194" t="s">
        <v>1444</v>
      </c>
      <c r="G290" s="14"/>
      <c r="H290" s="195">
        <v>775.5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157</v>
      </c>
      <c r="AU290" s="193" t="s">
        <v>153</v>
      </c>
      <c r="AV290" s="14" t="s">
        <v>153</v>
      </c>
      <c r="AW290" s="14" t="s">
        <v>33</v>
      </c>
      <c r="AX290" s="14" t="s">
        <v>79</v>
      </c>
      <c r="AY290" s="193" t="s">
        <v>144</v>
      </c>
    </row>
    <row r="291" s="2" customFormat="1" ht="16.5" customHeight="1">
      <c r="A291" s="39"/>
      <c r="B291" s="165"/>
      <c r="C291" s="166" t="s">
        <v>583</v>
      </c>
      <c r="D291" s="166" t="s">
        <v>147</v>
      </c>
      <c r="E291" s="167" t="s">
        <v>1445</v>
      </c>
      <c r="F291" s="168" t="s">
        <v>1446</v>
      </c>
      <c r="G291" s="169" t="s">
        <v>163</v>
      </c>
      <c r="H291" s="170">
        <v>350</v>
      </c>
      <c r="I291" s="171"/>
      <c r="J291" s="172">
        <f>ROUND(I291*H291,2)</f>
        <v>0</v>
      </c>
      <c r="K291" s="168" t="s">
        <v>151</v>
      </c>
      <c r="L291" s="40"/>
      <c r="M291" s="173" t="s">
        <v>3</v>
      </c>
      <c r="N291" s="174" t="s">
        <v>43</v>
      </c>
      <c r="O291" s="73"/>
      <c r="P291" s="175">
        <f>O291*H291</f>
        <v>0</v>
      </c>
      <c r="Q291" s="175">
        <v>0.00025999999999999998</v>
      </c>
      <c r="R291" s="175">
        <f>Q291*H291</f>
        <v>0.090999999999999998</v>
      </c>
      <c r="S291" s="175">
        <v>0.00025999999999999998</v>
      </c>
      <c r="T291" s="176">
        <f>S291*H291</f>
        <v>0.090999999999999998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77" t="s">
        <v>152</v>
      </c>
      <c r="AT291" s="177" t="s">
        <v>147</v>
      </c>
      <c r="AU291" s="177" t="s">
        <v>153</v>
      </c>
      <c r="AY291" s="20" t="s">
        <v>144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20" t="s">
        <v>153</v>
      </c>
      <c r="BK291" s="178">
        <f>ROUND(I291*H291,2)</f>
        <v>0</v>
      </c>
      <c r="BL291" s="20" t="s">
        <v>152</v>
      </c>
      <c r="BM291" s="177" t="s">
        <v>1447</v>
      </c>
    </row>
    <row r="292" s="2" customFormat="1">
      <c r="A292" s="39"/>
      <c r="B292" s="40"/>
      <c r="C292" s="39"/>
      <c r="D292" s="179" t="s">
        <v>155</v>
      </c>
      <c r="E292" s="39"/>
      <c r="F292" s="180" t="s">
        <v>1448</v>
      </c>
      <c r="G292" s="39"/>
      <c r="H292" s="39"/>
      <c r="I292" s="181"/>
      <c r="J292" s="39"/>
      <c r="K292" s="39"/>
      <c r="L292" s="40"/>
      <c r="M292" s="182"/>
      <c r="N292" s="183"/>
      <c r="O292" s="73"/>
      <c r="P292" s="73"/>
      <c r="Q292" s="73"/>
      <c r="R292" s="73"/>
      <c r="S292" s="73"/>
      <c r="T292" s="7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20" t="s">
        <v>155</v>
      </c>
      <c r="AU292" s="20" t="s">
        <v>153</v>
      </c>
    </row>
    <row r="293" s="14" customFormat="1">
      <c r="A293" s="14"/>
      <c r="B293" s="192"/>
      <c r="C293" s="14"/>
      <c r="D293" s="185" t="s">
        <v>157</v>
      </c>
      <c r="E293" s="193" t="s">
        <v>3</v>
      </c>
      <c r="F293" s="194" t="s">
        <v>1449</v>
      </c>
      <c r="G293" s="14"/>
      <c r="H293" s="195">
        <v>350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157</v>
      </c>
      <c r="AU293" s="193" t="s">
        <v>153</v>
      </c>
      <c r="AV293" s="14" t="s">
        <v>153</v>
      </c>
      <c r="AW293" s="14" t="s">
        <v>33</v>
      </c>
      <c r="AX293" s="14" t="s">
        <v>79</v>
      </c>
      <c r="AY293" s="193" t="s">
        <v>144</v>
      </c>
    </row>
    <row r="294" s="2" customFormat="1" ht="55.5" customHeight="1">
      <c r="A294" s="39"/>
      <c r="B294" s="165"/>
      <c r="C294" s="166" t="s">
        <v>588</v>
      </c>
      <c r="D294" s="166" t="s">
        <v>147</v>
      </c>
      <c r="E294" s="167" t="s">
        <v>1450</v>
      </c>
      <c r="F294" s="168" t="s">
        <v>1451</v>
      </c>
      <c r="G294" s="169" t="s">
        <v>725</v>
      </c>
      <c r="H294" s="219"/>
      <c r="I294" s="171"/>
      <c r="J294" s="172">
        <f>ROUND(I294*H294,2)</f>
        <v>0</v>
      </c>
      <c r="K294" s="168" t="s">
        <v>151</v>
      </c>
      <c r="L294" s="40"/>
      <c r="M294" s="173" t="s">
        <v>3</v>
      </c>
      <c r="N294" s="174" t="s">
        <v>43</v>
      </c>
      <c r="O294" s="73"/>
      <c r="P294" s="175">
        <f>O294*H294</f>
        <v>0</v>
      </c>
      <c r="Q294" s="175">
        <v>0</v>
      </c>
      <c r="R294" s="175">
        <f>Q294*H294</f>
        <v>0</v>
      </c>
      <c r="S294" s="175">
        <v>0</v>
      </c>
      <c r="T294" s="17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77" t="s">
        <v>278</v>
      </c>
      <c r="AT294" s="177" t="s">
        <v>147</v>
      </c>
      <c r="AU294" s="177" t="s">
        <v>153</v>
      </c>
      <c r="AY294" s="20" t="s">
        <v>144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20" t="s">
        <v>153</v>
      </c>
      <c r="BK294" s="178">
        <f>ROUND(I294*H294,2)</f>
        <v>0</v>
      </c>
      <c r="BL294" s="20" t="s">
        <v>278</v>
      </c>
      <c r="BM294" s="177" t="s">
        <v>1452</v>
      </c>
    </row>
    <row r="295" s="2" customFormat="1">
      <c r="A295" s="39"/>
      <c r="B295" s="40"/>
      <c r="C295" s="39"/>
      <c r="D295" s="179" t="s">
        <v>155</v>
      </c>
      <c r="E295" s="39"/>
      <c r="F295" s="180" t="s">
        <v>1453</v>
      </c>
      <c r="G295" s="39"/>
      <c r="H295" s="39"/>
      <c r="I295" s="181"/>
      <c r="J295" s="39"/>
      <c r="K295" s="39"/>
      <c r="L295" s="40"/>
      <c r="M295" s="182"/>
      <c r="N295" s="183"/>
      <c r="O295" s="73"/>
      <c r="P295" s="73"/>
      <c r="Q295" s="73"/>
      <c r="R295" s="73"/>
      <c r="S295" s="73"/>
      <c r="T295" s="7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20" t="s">
        <v>155</v>
      </c>
      <c r="AU295" s="20" t="s">
        <v>153</v>
      </c>
    </row>
    <row r="296" s="12" customFormat="1" ht="22.8" customHeight="1">
      <c r="A296" s="12"/>
      <c r="B296" s="152"/>
      <c r="C296" s="12"/>
      <c r="D296" s="153" t="s">
        <v>70</v>
      </c>
      <c r="E296" s="163" t="s">
        <v>849</v>
      </c>
      <c r="F296" s="163" t="s">
        <v>850</v>
      </c>
      <c r="G296" s="12"/>
      <c r="H296" s="12"/>
      <c r="I296" s="155"/>
      <c r="J296" s="164">
        <f>BK296</f>
        <v>0</v>
      </c>
      <c r="K296" s="12"/>
      <c r="L296" s="152"/>
      <c r="M296" s="157"/>
      <c r="N296" s="158"/>
      <c r="O296" s="158"/>
      <c r="P296" s="159">
        <f>SUM(P297:P311)</f>
        <v>0</v>
      </c>
      <c r="Q296" s="158"/>
      <c r="R296" s="159">
        <f>SUM(R297:R311)</f>
        <v>0.055799999999999995</v>
      </c>
      <c r="S296" s="158"/>
      <c r="T296" s="160">
        <f>SUM(T297:T311)</f>
        <v>0.070000000000000007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53" t="s">
        <v>153</v>
      </c>
      <c r="AT296" s="161" t="s">
        <v>70</v>
      </c>
      <c r="AU296" s="161" t="s">
        <v>79</v>
      </c>
      <c r="AY296" s="153" t="s">
        <v>144</v>
      </c>
      <c r="BK296" s="162">
        <f>SUM(BK297:BK311)</f>
        <v>0</v>
      </c>
    </row>
    <row r="297" s="2" customFormat="1" ht="16.5" customHeight="1">
      <c r="A297" s="39"/>
      <c r="B297" s="165"/>
      <c r="C297" s="166" t="s">
        <v>593</v>
      </c>
      <c r="D297" s="166" t="s">
        <v>147</v>
      </c>
      <c r="E297" s="167" t="s">
        <v>1454</v>
      </c>
      <c r="F297" s="168" t="s">
        <v>1455</v>
      </c>
      <c r="G297" s="169" t="s">
        <v>199</v>
      </c>
      <c r="H297" s="170">
        <v>8</v>
      </c>
      <c r="I297" s="171"/>
      <c r="J297" s="172">
        <f>ROUND(I297*H297,2)</f>
        <v>0</v>
      </c>
      <c r="K297" s="168" t="s">
        <v>151</v>
      </c>
      <c r="L297" s="40"/>
      <c r="M297" s="173" t="s">
        <v>3</v>
      </c>
      <c r="N297" s="174" t="s">
        <v>43</v>
      </c>
      <c r="O297" s="73"/>
      <c r="P297" s="175">
        <f>O297*H297</f>
        <v>0</v>
      </c>
      <c r="Q297" s="175">
        <v>0</v>
      </c>
      <c r="R297" s="175">
        <f>Q297*H297</f>
        <v>0</v>
      </c>
      <c r="S297" s="175">
        <v>0</v>
      </c>
      <c r="T297" s="17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7" t="s">
        <v>278</v>
      </c>
      <c r="AT297" s="177" t="s">
        <v>147</v>
      </c>
      <c r="AU297" s="177" t="s">
        <v>153</v>
      </c>
      <c r="AY297" s="20" t="s">
        <v>144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20" t="s">
        <v>153</v>
      </c>
      <c r="BK297" s="178">
        <f>ROUND(I297*H297,2)</f>
        <v>0</v>
      </c>
      <c r="BL297" s="20" t="s">
        <v>278</v>
      </c>
      <c r="BM297" s="177" t="s">
        <v>1456</v>
      </c>
    </row>
    <row r="298" s="2" customFormat="1">
      <c r="A298" s="39"/>
      <c r="B298" s="40"/>
      <c r="C298" s="39"/>
      <c r="D298" s="179" t="s">
        <v>155</v>
      </c>
      <c r="E298" s="39"/>
      <c r="F298" s="180" t="s">
        <v>1457</v>
      </c>
      <c r="G298" s="39"/>
      <c r="H298" s="39"/>
      <c r="I298" s="181"/>
      <c r="J298" s="39"/>
      <c r="K298" s="39"/>
      <c r="L298" s="40"/>
      <c r="M298" s="182"/>
      <c r="N298" s="183"/>
      <c r="O298" s="73"/>
      <c r="P298" s="73"/>
      <c r="Q298" s="73"/>
      <c r="R298" s="73"/>
      <c r="S298" s="73"/>
      <c r="T298" s="7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20" t="s">
        <v>155</v>
      </c>
      <c r="AU298" s="20" t="s">
        <v>153</v>
      </c>
    </row>
    <row r="299" s="2" customFormat="1" ht="16.5" customHeight="1">
      <c r="A299" s="39"/>
      <c r="B299" s="165"/>
      <c r="C299" s="209" t="s">
        <v>600</v>
      </c>
      <c r="D299" s="209" t="s">
        <v>230</v>
      </c>
      <c r="E299" s="210" t="s">
        <v>1458</v>
      </c>
      <c r="F299" s="211" t="s">
        <v>1459</v>
      </c>
      <c r="G299" s="212" t="s">
        <v>150</v>
      </c>
      <c r="H299" s="213">
        <v>8</v>
      </c>
      <c r="I299" s="214"/>
      <c r="J299" s="215">
        <f>ROUND(I299*H299,2)</f>
        <v>0</v>
      </c>
      <c r="K299" s="211" t="s">
        <v>151</v>
      </c>
      <c r="L299" s="216"/>
      <c r="M299" s="217" t="s">
        <v>3</v>
      </c>
      <c r="N299" s="218" t="s">
        <v>43</v>
      </c>
      <c r="O299" s="73"/>
      <c r="P299" s="175">
        <f>O299*H299</f>
        <v>0</v>
      </c>
      <c r="Q299" s="175">
        <v>0.0058999999999999999</v>
      </c>
      <c r="R299" s="175">
        <f>Q299*H299</f>
        <v>0.047199999999999999</v>
      </c>
      <c r="S299" s="175">
        <v>0</v>
      </c>
      <c r="T299" s="17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77" t="s">
        <v>373</v>
      </c>
      <c r="AT299" s="177" t="s">
        <v>230</v>
      </c>
      <c r="AU299" s="177" t="s">
        <v>153</v>
      </c>
      <c r="AY299" s="20" t="s">
        <v>144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20" t="s">
        <v>153</v>
      </c>
      <c r="BK299" s="178">
        <f>ROUND(I299*H299,2)</f>
        <v>0</v>
      </c>
      <c r="BL299" s="20" t="s">
        <v>278</v>
      </c>
      <c r="BM299" s="177" t="s">
        <v>1460</v>
      </c>
    </row>
    <row r="300" s="2" customFormat="1" ht="16.5" customHeight="1">
      <c r="A300" s="39"/>
      <c r="B300" s="165"/>
      <c r="C300" s="209" t="s">
        <v>607</v>
      </c>
      <c r="D300" s="209" t="s">
        <v>230</v>
      </c>
      <c r="E300" s="210" t="s">
        <v>1461</v>
      </c>
      <c r="F300" s="211" t="s">
        <v>1462</v>
      </c>
      <c r="G300" s="212" t="s">
        <v>1463</v>
      </c>
      <c r="H300" s="213">
        <v>8</v>
      </c>
      <c r="I300" s="214"/>
      <c r="J300" s="215">
        <f>ROUND(I300*H300,2)</f>
        <v>0</v>
      </c>
      <c r="K300" s="211" t="s">
        <v>151</v>
      </c>
      <c r="L300" s="216"/>
      <c r="M300" s="217" t="s">
        <v>3</v>
      </c>
      <c r="N300" s="218" t="s">
        <v>43</v>
      </c>
      <c r="O300" s="73"/>
      <c r="P300" s="175">
        <f>O300*H300</f>
        <v>0</v>
      </c>
      <c r="Q300" s="175">
        <v>3.0000000000000001E-05</v>
      </c>
      <c r="R300" s="175">
        <f>Q300*H300</f>
        <v>0.00024000000000000001</v>
      </c>
      <c r="S300" s="175">
        <v>0</v>
      </c>
      <c r="T300" s="17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77" t="s">
        <v>373</v>
      </c>
      <c r="AT300" s="177" t="s">
        <v>230</v>
      </c>
      <c r="AU300" s="177" t="s">
        <v>153</v>
      </c>
      <c r="AY300" s="20" t="s">
        <v>144</v>
      </c>
      <c r="BE300" s="178">
        <f>IF(N300="základní",J300,0)</f>
        <v>0</v>
      </c>
      <c r="BF300" s="178">
        <f>IF(N300="snížená",J300,0)</f>
        <v>0</v>
      </c>
      <c r="BG300" s="178">
        <f>IF(N300="zákl. přenesená",J300,0)</f>
        <v>0</v>
      </c>
      <c r="BH300" s="178">
        <f>IF(N300="sníž. přenesená",J300,0)</f>
        <v>0</v>
      </c>
      <c r="BI300" s="178">
        <f>IF(N300="nulová",J300,0)</f>
        <v>0</v>
      </c>
      <c r="BJ300" s="20" t="s">
        <v>153</v>
      </c>
      <c r="BK300" s="178">
        <f>ROUND(I300*H300,2)</f>
        <v>0</v>
      </c>
      <c r="BL300" s="20" t="s">
        <v>278</v>
      </c>
      <c r="BM300" s="177" t="s">
        <v>1464</v>
      </c>
    </row>
    <row r="301" s="2" customFormat="1" ht="16.5" customHeight="1">
      <c r="A301" s="39"/>
      <c r="B301" s="165"/>
      <c r="C301" s="209" t="s">
        <v>614</v>
      </c>
      <c r="D301" s="209" t="s">
        <v>230</v>
      </c>
      <c r="E301" s="210" t="s">
        <v>1465</v>
      </c>
      <c r="F301" s="211" t="s">
        <v>1466</v>
      </c>
      <c r="G301" s="212" t="s">
        <v>1463</v>
      </c>
      <c r="H301" s="213">
        <v>8</v>
      </c>
      <c r="I301" s="214"/>
      <c r="J301" s="215">
        <f>ROUND(I301*H301,2)</f>
        <v>0</v>
      </c>
      <c r="K301" s="211" t="s">
        <v>151</v>
      </c>
      <c r="L301" s="216"/>
      <c r="M301" s="217" t="s">
        <v>3</v>
      </c>
      <c r="N301" s="218" t="s">
        <v>43</v>
      </c>
      <c r="O301" s="73"/>
      <c r="P301" s="175">
        <f>O301*H301</f>
        <v>0</v>
      </c>
      <c r="Q301" s="175">
        <v>4.0000000000000003E-05</v>
      </c>
      <c r="R301" s="175">
        <f>Q301*H301</f>
        <v>0.00032000000000000003</v>
      </c>
      <c r="S301" s="175">
        <v>0</v>
      </c>
      <c r="T301" s="17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77" t="s">
        <v>373</v>
      </c>
      <c r="AT301" s="177" t="s">
        <v>230</v>
      </c>
      <c r="AU301" s="177" t="s">
        <v>153</v>
      </c>
      <c r="AY301" s="20" t="s">
        <v>144</v>
      </c>
      <c r="BE301" s="178">
        <f>IF(N301="základní",J301,0)</f>
        <v>0</v>
      </c>
      <c r="BF301" s="178">
        <f>IF(N301="snížená",J301,0)</f>
        <v>0</v>
      </c>
      <c r="BG301" s="178">
        <f>IF(N301="zákl. přenesená",J301,0)</f>
        <v>0</v>
      </c>
      <c r="BH301" s="178">
        <f>IF(N301="sníž. přenesená",J301,0)</f>
        <v>0</v>
      </c>
      <c r="BI301" s="178">
        <f>IF(N301="nulová",J301,0)</f>
        <v>0</v>
      </c>
      <c r="BJ301" s="20" t="s">
        <v>153</v>
      </c>
      <c r="BK301" s="178">
        <f>ROUND(I301*H301,2)</f>
        <v>0</v>
      </c>
      <c r="BL301" s="20" t="s">
        <v>278</v>
      </c>
      <c r="BM301" s="177" t="s">
        <v>1467</v>
      </c>
    </row>
    <row r="302" s="2" customFormat="1" ht="16.5" customHeight="1">
      <c r="A302" s="39"/>
      <c r="B302" s="165"/>
      <c r="C302" s="166" t="s">
        <v>620</v>
      </c>
      <c r="D302" s="166" t="s">
        <v>147</v>
      </c>
      <c r="E302" s="167" t="s">
        <v>1468</v>
      </c>
      <c r="F302" s="168" t="s">
        <v>1469</v>
      </c>
      <c r="G302" s="169" t="s">
        <v>199</v>
      </c>
      <c r="H302" s="170">
        <v>2</v>
      </c>
      <c r="I302" s="171"/>
      <c r="J302" s="172">
        <f>ROUND(I302*H302,2)</f>
        <v>0</v>
      </c>
      <c r="K302" s="168" t="s">
        <v>151</v>
      </c>
      <c r="L302" s="40"/>
      <c r="M302" s="173" t="s">
        <v>3</v>
      </c>
      <c r="N302" s="174" t="s">
        <v>43</v>
      </c>
      <c r="O302" s="73"/>
      <c r="P302" s="175">
        <f>O302*H302</f>
        <v>0</v>
      </c>
      <c r="Q302" s="175">
        <v>0</v>
      </c>
      <c r="R302" s="175">
        <f>Q302*H302</f>
        <v>0</v>
      </c>
      <c r="S302" s="175">
        <v>0.035000000000000003</v>
      </c>
      <c r="T302" s="176">
        <f>S302*H302</f>
        <v>0.070000000000000007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77" t="s">
        <v>278</v>
      </c>
      <c r="AT302" s="177" t="s">
        <v>147</v>
      </c>
      <c r="AU302" s="177" t="s">
        <v>153</v>
      </c>
      <c r="AY302" s="20" t="s">
        <v>144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20" t="s">
        <v>153</v>
      </c>
      <c r="BK302" s="178">
        <f>ROUND(I302*H302,2)</f>
        <v>0</v>
      </c>
      <c r="BL302" s="20" t="s">
        <v>278</v>
      </c>
      <c r="BM302" s="177" t="s">
        <v>1470</v>
      </c>
    </row>
    <row r="303" s="2" customFormat="1">
      <c r="A303" s="39"/>
      <c r="B303" s="40"/>
      <c r="C303" s="39"/>
      <c r="D303" s="179" t="s">
        <v>155</v>
      </c>
      <c r="E303" s="39"/>
      <c r="F303" s="180" t="s">
        <v>1471</v>
      </c>
      <c r="G303" s="39"/>
      <c r="H303" s="39"/>
      <c r="I303" s="181"/>
      <c r="J303" s="39"/>
      <c r="K303" s="39"/>
      <c r="L303" s="40"/>
      <c r="M303" s="182"/>
      <c r="N303" s="183"/>
      <c r="O303" s="73"/>
      <c r="P303" s="73"/>
      <c r="Q303" s="73"/>
      <c r="R303" s="73"/>
      <c r="S303" s="73"/>
      <c r="T303" s="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20" t="s">
        <v>155</v>
      </c>
      <c r="AU303" s="20" t="s">
        <v>153</v>
      </c>
    </row>
    <row r="304" s="2" customFormat="1" ht="49.05" customHeight="1">
      <c r="A304" s="39"/>
      <c r="B304" s="165"/>
      <c r="C304" s="166" t="s">
        <v>625</v>
      </c>
      <c r="D304" s="166" t="s">
        <v>147</v>
      </c>
      <c r="E304" s="167" t="s">
        <v>1472</v>
      </c>
      <c r="F304" s="168" t="s">
        <v>1473</v>
      </c>
      <c r="G304" s="169" t="s">
        <v>150</v>
      </c>
      <c r="H304" s="170">
        <v>2</v>
      </c>
      <c r="I304" s="171"/>
      <c r="J304" s="172">
        <f>ROUND(I304*H304,2)</f>
        <v>0</v>
      </c>
      <c r="K304" s="168" t="s">
        <v>151</v>
      </c>
      <c r="L304" s="40"/>
      <c r="M304" s="173" t="s">
        <v>3</v>
      </c>
      <c r="N304" s="174" t="s">
        <v>43</v>
      </c>
      <c r="O304" s="73"/>
      <c r="P304" s="175">
        <f>O304*H304</f>
        <v>0</v>
      </c>
      <c r="Q304" s="175">
        <v>0</v>
      </c>
      <c r="R304" s="175">
        <f>Q304*H304</f>
        <v>0</v>
      </c>
      <c r="S304" s="175">
        <v>0</v>
      </c>
      <c r="T304" s="17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77" t="s">
        <v>278</v>
      </c>
      <c r="AT304" s="177" t="s">
        <v>147</v>
      </c>
      <c r="AU304" s="177" t="s">
        <v>153</v>
      </c>
      <c r="AY304" s="20" t="s">
        <v>144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20" t="s">
        <v>153</v>
      </c>
      <c r="BK304" s="178">
        <f>ROUND(I304*H304,2)</f>
        <v>0</v>
      </c>
      <c r="BL304" s="20" t="s">
        <v>278</v>
      </c>
      <c r="BM304" s="177" t="s">
        <v>1474</v>
      </c>
    </row>
    <row r="305" s="2" customFormat="1">
      <c r="A305" s="39"/>
      <c r="B305" s="40"/>
      <c r="C305" s="39"/>
      <c r="D305" s="179" t="s">
        <v>155</v>
      </c>
      <c r="E305" s="39"/>
      <c r="F305" s="180" t="s">
        <v>1475</v>
      </c>
      <c r="G305" s="39"/>
      <c r="H305" s="39"/>
      <c r="I305" s="181"/>
      <c r="J305" s="39"/>
      <c r="K305" s="39"/>
      <c r="L305" s="40"/>
      <c r="M305" s="182"/>
      <c r="N305" s="183"/>
      <c r="O305" s="73"/>
      <c r="P305" s="73"/>
      <c r="Q305" s="73"/>
      <c r="R305" s="73"/>
      <c r="S305" s="73"/>
      <c r="T305" s="7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20" t="s">
        <v>155</v>
      </c>
      <c r="AU305" s="20" t="s">
        <v>153</v>
      </c>
    </row>
    <row r="306" s="2" customFormat="1" ht="33" customHeight="1">
      <c r="A306" s="39"/>
      <c r="B306" s="165"/>
      <c r="C306" s="209" t="s">
        <v>630</v>
      </c>
      <c r="D306" s="209" t="s">
        <v>230</v>
      </c>
      <c r="E306" s="210" t="s">
        <v>1476</v>
      </c>
      <c r="F306" s="211" t="s">
        <v>1477</v>
      </c>
      <c r="G306" s="212" t="s">
        <v>150</v>
      </c>
      <c r="H306" s="213">
        <v>2</v>
      </c>
      <c r="I306" s="214"/>
      <c r="J306" s="215">
        <f>ROUND(I306*H306,2)</f>
        <v>0</v>
      </c>
      <c r="K306" s="211" t="s">
        <v>151</v>
      </c>
      <c r="L306" s="216"/>
      <c r="M306" s="217" t="s">
        <v>3</v>
      </c>
      <c r="N306" s="218" t="s">
        <v>43</v>
      </c>
      <c r="O306" s="73"/>
      <c r="P306" s="175">
        <f>O306*H306</f>
        <v>0</v>
      </c>
      <c r="Q306" s="175">
        <v>0.00282</v>
      </c>
      <c r="R306" s="175">
        <f>Q306*H306</f>
        <v>0.00564</v>
      </c>
      <c r="S306" s="175">
        <v>0</v>
      </c>
      <c r="T306" s="17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77" t="s">
        <v>373</v>
      </c>
      <c r="AT306" s="177" t="s">
        <v>230</v>
      </c>
      <c r="AU306" s="177" t="s">
        <v>153</v>
      </c>
      <c r="AY306" s="20" t="s">
        <v>144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20" t="s">
        <v>153</v>
      </c>
      <c r="BK306" s="178">
        <f>ROUND(I306*H306,2)</f>
        <v>0</v>
      </c>
      <c r="BL306" s="20" t="s">
        <v>278</v>
      </c>
      <c r="BM306" s="177" t="s">
        <v>1478</v>
      </c>
    </row>
    <row r="307" s="2" customFormat="1" ht="49.05" customHeight="1">
      <c r="A307" s="39"/>
      <c r="B307" s="165"/>
      <c r="C307" s="166" t="s">
        <v>635</v>
      </c>
      <c r="D307" s="166" t="s">
        <v>147</v>
      </c>
      <c r="E307" s="167" t="s">
        <v>1479</v>
      </c>
      <c r="F307" s="168" t="s">
        <v>1480</v>
      </c>
      <c r="G307" s="169" t="s">
        <v>150</v>
      </c>
      <c r="H307" s="170">
        <v>2</v>
      </c>
      <c r="I307" s="171"/>
      <c r="J307" s="172">
        <f>ROUND(I307*H307,2)</f>
        <v>0</v>
      </c>
      <c r="K307" s="168" t="s">
        <v>151</v>
      </c>
      <c r="L307" s="40"/>
      <c r="M307" s="173" t="s">
        <v>3</v>
      </c>
      <c r="N307" s="174" t="s">
        <v>43</v>
      </c>
      <c r="O307" s="73"/>
      <c r="P307" s="175">
        <f>O307*H307</f>
        <v>0</v>
      </c>
      <c r="Q307" s="175">
        <v>0</v>
      </c>
      <c r="R307" s="175">
        <f>Q307*H307</f>
        <v>0</v>
      </c>
      <c r="S307" s="175">
        <v>0</v>
      </c>
      <c r="T307" s="17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177" t="s">
        <v>278</v>
      </c>
      <c r="AT307" s="177" t="s">
        <v>147</v>
      </c>
      <c r="AU307" s="177" t="s">
        <v>153</v>
      </c>
      <c r="AY307" s="20" t="s">
        <v>144</v>
      </c>
      <c r="BE307" s="178">
        <f>IF(N307="základní",J307,0)</f>
        <v>0</v>
      </c>
      <c r="BF307" s="178">
        <f>IF(N307="snížená",J307,0)</f>
        <v>0</v>
      </c>
      <c r="BG307" s="178">
        <f>IF(N307="zákl. přenesená",J307,0)</f>
        <v>0</v>
      </c>
      <c r="BH307" s="178">
        <f>IF(N307="sníž. přenesená",J307,0)</f>
        <v>0</v>
      </c>
      <c r="BI307" s="178">
        <f>IF(N307="nulová",J307,0)</f>
        <v>0</v>
      </c>
      <c r="BJ307" s="20" t="s">
        <v>153</v>
      </c>
      <c r="BK307" s="178">
        <f>ROUND(I307*H307,2)</f>
        <v>0</v>
      </c>
      <c r="BL307" s="20" t="s">
        <v>278</v>
      </c>
      <c r="BM307" s="177" t="s">
        <v>1481</v>
      </c>
    </row>
    <row r="308" s="2" customFormat="1">
      <c r="A308" s="39"/>
      <c r="B308" s="40"/>
      <c r="C308" s="39"/>
      <c r="D308" s="179" t="s">
        <v>155</v>
      </c>
      <c r="E308" s="39"/>
      <c r="F308" s="180" t="s">
        <v>1482</v>
      </c>
      <c r="G308" s="39"/>
      <c r="H308" s="39"/>
      <c r="I308" s="181"/>
      <c r="J308" s="39"/>
      <c r="K308" s="39"/>
      <c r="L308" s="40"/>
      <c r="M308" s="182"/>
      <c r="N308" s="183"/>
      <c r="O308" s="73"/>
      <c r="P308" s="73"/>
      <c r="Q308" s="73"/>
      <c r="R308" s="73"/>
      <c r="S308" s="73"/>
      <c r="T308" s="74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20" t="s">
        <v>155</v>
      </c>
      <c r="AU308" s="20" t="s">
        <v>153</v>
      </c>
    </row>
    <row r="309" s="2" customFormat="1" ht="33" customHeight="1">
      <c r="A309" s="39"/>
      <c r="B309" s="165"/>
      <c r="C309" s="209" t="s">
        <v>640</v>
      </c>
      <c r="D309" s="209" t="s">
        <v>230</v>
      </c>
      <c r="E309" s="210" t="s">
        <v>1483</v>
      </c>
      <c r="F309" s="211" t="s">
        <v>1484</v>
      </c>
      <c r="G309" s="212" t="s">
        <v>199</v>
      </c>
      <c r="H309" s="213">
        <v>10</v>
      </c>
      <c r="I309" s="214"/>
      <c r="J309" s="215">
        <f>ROUND(I309*H309,2)</f>
        <v>0</v>
      </c>
      <c r="K309" s="211" t="s">
        <v>151</v>
      </c>
      <c r="L309" s="216"/>
      <c r="M309" s="217" t="s">
        <v>3</v>
      </c>
      <c r="N309" s="218" t="s">
        <v>43</v>
      </c>
      <c r="O309" s="73"/>
      <c r="P309" s="175">
        <f>O309*H309</f>
        <v>0</v>
      </c>
      <c r="Q309" s="175">
        <v>0.00024000000000000001</v>
      </c>
      <c r="R309" s="175">
        <f>Q309*H309</f>
        <v>0.0024000000000000002</v>
      </c>
      <c r="S309" s="175">
        <v>0</v>
      </c>
      <c r="T309" s="17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77" t="s">
        <v>373</v>
      </c>
      <c r="AT309" s="177" t="s">
        <v>230</v>
      </c>
      <c r="AU309" s="177" t="s">
        <v>153</v>
      </c>
      <c r="AY309" s="20" t="s">
        <v>144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20" t="s">
        <v>153</v>
      </c>
      <c r="BK309" s="178">
        <f>ROUND(I309*H309,2)</f>
        <v>0</v>
      </c>
      <c r="BL309" s="20" t="s">
        <v>278</v>
      </c>
      <c r="BM309" s="177" t="s">
        <v>1485</v>
      </c>
    </row>
    <row r="310" s="2" customFormat="1" ht="49.05" customHeight="1">
      <c r="A310" s="39"/>
      <c r="B310" s="165"/>
      <c r="C310" s="166" t="s">
        <v>647</v>
      </c>
      <c r="D310" s="166" t="s">
        <v>147</v>
      </c>
      <c r="E310" s="167" t="s">
        <v>1486</v>
      </c>
      <c r="F310" s="168" t="s">
        <v>1487</v>
      </c>
      <c r="G310" s="169" t="s">
        <v>725</v>
      </c>
      <c r="H310" s="219"/>
      <c r="I310" s="171"/>
      <c r="J310" s="172">
        <f>ROUND(I310*H310,2)</f>
        <v>0</v>
      </c>
      <c r="K310" s="168" t="s">
        <v>151</v>
      </c>
      <c r="L310" s="40"/>
      <c r="M310" s="173" t="s">
        <v>3</v>
      </c>
      <c r="N310" s="174" t="s">
        <v>43</v>
      </c>
      <c r="O310" s="73"/>
      <c r="P310" s="175">
        <f>O310*H310</f>
        <v>0</v>
      </c>
      <c r="Q310" s="175">
        <v>0</v>
      </c>
      <c r="R310" s="175">
        <f>Q310*H310</f>
        <v>0</v>
      </c>
      <c r="S310" s="175">
        <v>0</v>
      </c>
      <c r="T310" s="17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77" t="s">
        <v>278</v>
      </c>
      <c r="AT310" s="177" t="s">
        <v>147</v>
      </c>
      <c r="AU310" s="177" t="s">
        <v>153</v>
      </c>
      <c r="AY310" s="20" t="s">
        <v>144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20" t="s">
        <v>153</v>
      </c>
      <c r="BK310" s="178">
        <f>ROUND(I310*H310,2)</f>
        <v>0</v>
      </c>
      <c r="BL310" s="20" t="s">
        <v>278</v>
      </c>
      <c r="BM310" s="177" t="s">
        <v>1488</v>
      </c>
    </row>
    <row r="311" s="2" customFormat="1">
      <c r="A311" s="39"/>
      <c r="B311" s="40"/>
      <c r="C311" s="39"/>
      <c r="D311" s="179" t="s">
        <v>155</v>
      </c>
      <c r="E311" s="39"/>
      <c r="F311" s="180" t="s">
        <v>1489</v>
      </c>
      <c r="G311" s="39"/>
      <c r="H311" s="39"/>
      <c r="I311" s="181"/>
      <c r="J311" s="39"/>
      <c r="K311" s="39"/>
      <c r="L311" s="40"/>
      <c r="M311" s="226"/>
      <c r="N311" s="227"/>
      <c r="O311" s="228"/>
      <c r="P311" s="228"/>
      <c r="Q311" s="228"/>
      <c r="R311" s="228"/>
      <c r="S311" s="228"/>
      <c r="T311" s="22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0" t="s">
        <v>155</v>
      </c>
      <c r="AU311" s="20" t="s">
        <v>153</v>
      </c>
    </row>
    <row r="312" s="2" customFormat="1" ht="6.96" customHeight="1">
      <c r="A312" s="39"/>
      <c r="B312" s="56"/>
      <c r="C312" s="57"/>
      <c r="D312" s="57"/>
      <c r="E312" s="57"/>
      <c r="F312" s="57"/>
      <c r="G312" s="57"/>
      <c r="H312" s="57"/>
      <c r="I312" s="57"/>
      <c r="J312" s="57"/>
      <c r="K312" s="57"/>
      <c r="L312" s="40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autoFilter ref="C91:K31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314231164"/>
    <hyperlink ref="F100" r:id="rId2" display="https://podminky.urs.cz/item/CS_URS_2024_02/316381116"/>
    <hyperlink ref="F104" r:id="rId3" display="https://podminky.urs.cz/item/CS_URS_2024_02/613321121"/>
    <hyperlink ref="F109" r:id="rId4" display="https://podminky.urs.cz/item/CS_URS_2024_02/949101112"/>
    <hyperlink ref="F113" r:id="rId5" display="https://podminky.urs.cz/item/CS_URS_2024_02/953752111"/>
    <hyperlink ref="F115" r:id="rId6" display="https://podminky.urs.cz/item/CS_URS_2024_02/953752121"/>
    <hyperlink ref="F122" r:id="rId7" display="https://podminky.urs.cz/item/CS_URS_2024_02/962032631"/>
    <hyperlink ref="F125" r:id="rId8" display="https://podminky.urs.cz/item/CS_URS_2024_02/977331113"/>
    <hyperlink ref="F132" r:id="rId9" display="https://podminky.urs.cz/item/CS_URS_2024_02/978015391"/>
    <hyperlink ref="F137" r:id="rId10" display="https://podminky.urs.cz/item/CS_URS_2024_02/997013213"/>
    <hyperlink ref="F139" r:id="rId11" display="https://podminky.urs.cz/item/CS_URS_2024_02/997013219"/>
    <hyperlink ref="F141" r:id="rId12" display="https://podminky.urs.cz/item/CS_URS_2024_02/997013501"/>
    <hyperlink ref="F143" r:id="rId13" display="https://podminky.urs.cz/item/CS_URS_2024_02/997013509"/>
    <hyperlink ref="F146" r:id="rId14" display="https://podminky.urs.cz/item/CS_URS_2024_02/997013631"/>
    <hyperlink ref="F149" r:id="rId15" display="https://podminky.urs.cz/item/CS_URS_2024_02/998018002"/>
    <hyperlink ref="F153" r:id="rId16" display="https://podminky.urs.cz/item/CS_URS_2024_02/712631811"/>
    <hyperlink ref="F156" r:id="rId17" display="https://podminky.urs.cz/item/CS_URS_2024_02/712600845"/>
    <hyperlink ref="F159" r:id="rId18" display="https://podminky.urs.cz/item/CS_URS_2024_02/721242116"/>
    <hyperlink ref="F161" r:id="rId19" display="https://podminky.urs.cz/item/CS_URS_2024_02/721273153"/>
    <hyperlink ref="F164" r:id="rId20" display="https://podminky.urs.cz/item/CS_URS_2024_02/762083111"/>
    <hyperlink ref="F171" r:id="rId21" display="https://podminky.urs.cz/item/CS_URS_2024_02/762331932"/>
    <hyperlink ref="F173" r:id="rId22" display="https://podminky.urs.cz/item/CS_URS_2024_02/762332923"/>
    <hyperlink ref="F175" r:id="rId23" display="https://podminky.urs.cz/item/CS_URS_2024_02/762341210"/>
    <hyperlink ref="F183" r:id="rId24" display="https://podminky.urs.cz/item/CS_URS_2024_02/762341811"/>
    <hyperlink ref="F187" r:id="rId25" display="https://podminky.urs.cz/item/CS_URS_2024_02/762342314"/>
    <hyperlink ref="F191" r:id="rId26" display="https://podminky.urs.cz/item/CS_URS_2024_02/762342441"/>
    <hyperlink ref="F196" r:id="rId27" display="https://podminky.urs.cz/item/CS_URS_2024_02/762342811"/>
    <hyperlink ref="F198" r:id="rId28" display="https://podminky.urs.cz/item/CS_URS_2024_02/762395000"/>
    <hyperlink ref="F203" r:id="rId29" display="https://podminky.urs.cz/item/CS_URS_2024_02/762795000"/>
    <hyperlink ref="F206" r:id="rId30" display="https://podminky.urs.cz/item/CS_URS_2024_02/998762312"/>
    <hyperlink ref="F209" r:id="rId31" display="https://podminky.urs.cz/item/CS_URS_2024_02/764001821"/>
    <hyperlink ref="F212" r:id="rId32" display="https://podminky.urs.cz/item/CS_URS_2024_02/764001861"/>
    <hyperlink ref="F214" r:id="rId33" display="https://podminky.urs.cz/item/CS_URS_2024_02/764002812"/>
    <hyperlink ref="F217" r:id="rId34" display="https://podminky.urs.cz/item/CS_URS_2024_02/764002821"/>
    <hyperlink ref="F219" r:id="rId35" display="https://podminky.urs.cz/item/CS_URS_2024_02/764002841"/>
    <hyperlink ref="F222" r:id="rId36" display="https://podminky.urs.cz/item/CS_URS_2024_02/764003801"/>
    <hyperlink ref="F224" r:id="rId37" display="https://podminky.urs.cz/item/CS_URS_2024_02/764011616"/>
    <hyperlink ref="F227" r:id="rId38" display="https://podminky.urs.cz/item/CS_URS_2024_02/764111653"/>
    <hyperlink ref="F231" r:id="rId39" display="https://podminky.urs.cz/item/CS_URS_2024_02/764203156"/>
    <hyperlink ref="F238" r:id="rId40" display="https://podminky.urs.cz/item/CS_URS_2024_02/764211625"/>
    <hyperlink ref="F240" r:id="rId41" display="https://podminky.urs.cz/item/CS_URS_2024_02/764212634"/>
    <hyperlink ref="F244" r:id="rId42" display="https://podminky.urs.cz/item/CS_URS_2024_02/764212649"/>
    <hyperlink ref="F248" r:id="rId43" display="https://podminky.urs.cz/item/CS_URS_2024_02/764212664"/>
    <hyperlink ref="F251" r:id="rId44" display="https://podminky.urs.cz/item/CS_URS_2024_02/764213652"/>
    <hyperlink ref="F253" r:id="rId45" display="https://podminky.urs.cz/item/CS_URS_2024_02/764218631"/>
    <hyperlink ref="F257" r:id="rId46" display="https://podminky.urs.cz/item/CS_URS_2024_02/764314612"/>
    <hyperlink ref="F263" r:id="rId47" display="https://podminky.urs.cz/item/CS_URS_2024_02/764315633"/>
    <hyperlink ref="F265" r:id="rId48" display="https://podminky.urs.cz/item/CS_URS_2024_02/764316624"/>
    <hyperlink ref="F267" r:id="rId49" display="https://podminky.urs.cz/item/CS_URS_2024_02/764511602"/>
    <hyperlink ref="F270" r:id="rId50" display="https://podminky.urs.cz/item/CS_URS_2024_02/764511643"/>
    <hyperlink ref="F272" r:id="rId51" display="https://podminky.urs.cz/item/CS_URS_2024_02/764518623"/>
    <hyperlink ref="F275" r:id="rId52" display="https://podminky.urs.cz/item/CS_URS_2024_02/998764312"/>
    <hyperlink ref="F278" r:id="rId53" display="https://podminky.urs.cz/item/CS_URS_2024_02/765115302"/>
    <hyperlink ref="F281" r:id="rId54" display="https://podminky.urs.cz/item/CS_URS_2024_02/765191021"/>
    <hyperlink ref="F288" r:id="rId55" display="https://podminky.urs.cz/item/CS_URS_2024_02/765191031"/>
    <hyperlink ref="F292" r:id="rId56" display="https://podminky.urs.cz/item/CS_URS_2024_02/765192001"/>
    <hyperlink ref="F295" r:id="rId57" display="https://podminky.urs.cz/item/CS_URS_2024_02/998765312"/>
    <hyperlink ref="F298" r:id="rId58" display="https://podminky.urs.cz/item/CS_URS_2024_02/767851104"/>
    <hyperlink ref="F303" r:id="rId59" display="https://podminky.urs.cz/item/CS_URS_2024_02/767851803"/>
    <hyperlink ref="F305" r:id="rId60" display="https://podminky.urs.cz/item/CS_URS_2024_02/767881128"/>
    <hyperlink ref="F308" r:id="rId61" display="https://podminky.urs.cz/item/CS_URS_2024_02/767881161"/>
    <hyperlink ref="F311" r:id="rId62" display="https://podminky.urs.cz/item/CS_URS_2024_02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1490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04 - ÚT byt č.1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1491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1492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1493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1494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1495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04 - ÚT byt č.1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0.27468000000000004</v>
      </c>
      <c r="S85" s="85"/>
      <c r="T85" s="150">
        <f>T86</f>
        <v>0.97640000000000005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667</v>
      </c>
      <c r="F86" s="154" t="s">
        <v>668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0.27468000000000004</v>
      </c>
      <c r="S86" s="158"/>
      <c r="T86" s="160">
        <f>T87+T90+T105+T116+T148</f>
        <v>0.97640000000000005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1496</v>
      </c>
      <c r="F87" s="163" t="s">
        <v>1497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0.086999999999999994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1498</v>
      </c>
      <c r="F88" s="168" t="s">
        <v>1499</v>
      </c>
      <c r="G88" s="169" t="s">
        <v>1187</v>
      </c>
      <c r="H88" s="170">
        <v>2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0.086999999999999994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278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278</v>
      </c>
      <c r="BM88" s="177" t="s">
        <v>1500</v>
      </c>
    </row>
    <row r="89" s="2" customFormat="1">
      <c r="A89" s="39"/>
      <c r="B89" s="40"/>
      <c r="C89" s="39"/>
      <c r="D89" s="179" t="s">
        <v>155</v>
      </c>
      <c r="E89" s="39"/>
      <c r="F89" s="180" t="s">
        <v>1501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1502</v>
      </c>
      <c r="F90" s="163" t="s">
        <v>1503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0.041709999999999997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1504</v>
      </c>
      <c r="F91" s="168" t="s">
        <v>1505</v>
      </c>
      <c r="G91" s="169" t="s">
        <v>1187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278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278</v>
      </c>
      <c r="BM91" s="177" t="s">
        <v>1506</v>
      </c>
    </row>
    <row r="92" s="2" customFormat="1">
      <c r="A92" s="39"/>
      <c r="B92" s="40"/>
      <c r="C92" s="39"/>
      <c r="D92" s="179" t="s">
        <v>155</v>
      </c>
      <c r="E92" s="39"/>
      <c r="F92" s="180" t="s">
        <v>1507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1508</v>
      </c>
      <c r="F93" s="168" t="s">
        <v>1509</v>
      </c>
      <c r="G93" s="169" t="s">
        <v>1187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0.031919999999999997</v>
      </c>
      <c r="R93" s="175">
        <f>Q93*H93</f>
        <v>0.031919999999999997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278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278</v>
      </c>
      <c r="BM93" s="177" t="s">
        <v>1510</v>
      </c>
    </row>
    <row r="94" s="2" customFormat="1">
      <c r="A94" s="39"/>
      <c r="B94" s="40"/>
      <c r="C94" s="39"/>
      <c r="D94" s="179" t="s">
        <v>155</v>
      </c>
      <c r="E94" s="39"/>
      <c r="F94" s="180" t="s">
        <v>1511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16.5" customHeight="1">
      <c r="A95" s="39"/>
      <c r="B95" s="165"/>
      <c r="C95" s="166" t="s">
        <v>152</v>
      </c>
      <c r="D95" s="166" t="s">
        <v>147</v>
      </c>
      <c r="E95" s="167" t="s">
        <v>1512</v>
      </c>
      <c r="F95" s="168" t="s">
        <v>1513</v>
      </c>
      <c r="G95" s="169" t="s">
        <v>199</v>
      </c>
      <c r="H95" s="170">
        <v>2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0.00052999999999999998</v>
      </c>
      <c r="R95" s="175">
        <f>Q95*H95</f>
        <v>0.00106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278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278</v>
      </c>
      <c r="BM95" s="177" t="s">
        <v>1514</v>
      </c>
    </row>
    <row r="96" s="2" customFormat="1">
      <c r="A96" s="39"/>
      <c r="B96" s="40"/>
      <c r="C96" s="39"/>
      <c r="D96" s="179" t="s">
        <v>155</v>
      </c>
      <c r="E96" s="39"/>
      <c r="F96" s="180" t="s">
        <v>1515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37.8" customHeight="1">
      <c r="A97" s="39"/>
      <c r="B97" s="165"/>
      <c r="C97" s="166" t="s">
        <v>196</v>
      </c>
      <c r="D97" s="166" t="s">
        <v>147</v>
      </c>
      <c r="E97" s="167" t="s">
        <v>1516</v>
      </c>
      <c r="F97" s="168" t="s">
        <v>1517</v>
      </c>
      <c r="G97" s="169" t="s">
        <v>1187</v>
      </c>
      <c r="H97" s="170">
        <v>1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0.0015200000000000001</v>
      </c>
      <c r="R97" s="175">
        <f>Q97*H97</f>
        <v>0.0015200000000000001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278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278</v>
      </c>
      <c r="BM97" s="177" t="s">
        <v>1518</v>
      </c>
    </row>
    <row r="98" s="2" customFormat="1">
      <c r="A98" s="39"/>
      <c r="B98" s="40"/>
      <c r="C98" s="39"/>
      <c r="D98" s="179" t="s">
        <v>155</v>
      </c>
      <c r="E98" s="39"/>
      <c r="F98" s="180" t="s">
        <v>1519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1520</v>
      </c>
      <c r="F99" s="168" t="s">
        <v>1521</v>
      </c>
      <c r="G99" s="169" t="s">
        <v>199</v>
      </c>
      <c r="H99" s="170">
        <v>13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0.00044000000000000002</v>
      </c>
      <c r="R99" s="175">
        <f>Q99*H99</f>
        <v>0.0057200000000000003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278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278</v>
      </c>
      <c r="BM99" s="177" t="s">
        <v>1522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1523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3" customHeight="1">
      <c r="A101" s="39"/>
      <c r="B101" s="165"/>
      <c r="C101" s="166" t="s">
        <v>214</v>
      </c>
      <c r="D101" s="166" t="s">
        <v>147</v>
      </c>
      <c r="E101" s="167" t="s">
        <v>1524</v>
      </c>
      <c r="F101" s="168" t="s">
        <v>1525</v>
      </c>
      <c r="G101" s="169" t="s">
        <v>150</v>
      </c>
      <c r="H101" s="170">
        <v>1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0.00059000000000000003</v>
      </c>
      <c r="R101" s="175">
        <f>Q101*H101</f>
        <v>0.00059000000000000003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278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278</v>
      </c>
      <c r="BM101" s="177" t="s">
        <v>1526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1527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219</v>
      </c>
      <c r="D103" s="166" t="s">
        <v>147</v>
      </c>
      <c r="E103" s="167" t="s">
        <v>1528</v>
      </c>
      <c r="F103" s="168" t="s">
        <v>1529</v>
      </c>
      <c r="G103" s="169" t="s">
        <v>725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278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278</v>
      </c>
      <c r="BM103" s="177" t="s">
        <v>1530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1531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1532</v>
      </c>
      <c r="F105" s="163" t="s">
        <v>1533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224</v>
      </c>
      <c r="D106" s="166" t="s">
        <v>147</v>
      </c>
      <c r="E106" s="167" t="s">
        <v>1534</v>
      </c>
      <c r="F106" s="168" t="s">
        <v>1535</v>
      </c>
      <c r="G106" s="169" t="s">
        <v>199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278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278</v>
      </c>
      <c r="BM106" s="177" t="s">
        <v>1536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1537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229</v>
      </c>
      <c r="D108" s="166" t="s">
        <v>147</v>
      </c>
      <c r="E108" s="167" t="s">
        <v>1538</v>
      </c>
      <c r="F108" s="168" t="s">
        <v>1539</v>
      </c>
      <c r="G108" s="169" t="s">
        <v>199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278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278</v>
      </c>
      <c r="BM108" s="177" t="s">
        <v>1540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1541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235</v>
      </c>
      <c r="D110" s="166" t="s">
        <v>147</v>
      </c>
      <c r="E110" s="167" t="s">
        <v>1542</v>
      </c>
      <c r="F110" s="168" t="s">
        <v>1543</v>
      </c>
      <c r="G110" s="169" t="s">
        <v>199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278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278</v>
      </c>
      <c r="BM110" s="177" t="s">
        <v>1544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1545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1546</v>
      </c>
      <c r="F112" s="168" t="s">
        <v>1547</v>
      </c>
      <c r="G112" s="169" t="s">
        <v>199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278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278</v>
      </c>
      <c r="BM112" s="177" t="s">
        <v>1548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1549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244</v>
      </c>
      <c r="D114" s="166" t="s">
        <v>147</v>
      </c>
      <c r="E114" s="167" t="s">
        <v>1550</v>
      </c>
      <c r="F114" s="168" t="s">
        <v>1551</v>
      </c>
      <c r="G114" s="169" t="s">
        <v>725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278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278</v>
      </c>
      <c r="BM114" s="177" t="s">
        <v>1552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1553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1554</v>
      </c>
      <c r="F116" s="163" t="s">
        <v>1555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249</v>
      </c>
      <c r="D117" s="166" t="s">
        <v>147</v>
      </c>
      <c r="E117" s="167" t="s">
        <v>1556</v>
      </c>
      <c r="F117" s="168" t="s">
        <v>1557</v>
      </c>
      <c r="G117" s="169" t="s">
        <v>842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278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278</v>
      </c>
      <c r="BM117" s="177" t="s">
        <v>1558</v>
      </c>
    </row>
    <row r="118" s="2" customFormat="1" ht="24.15" customHeight="1">
      <c r="A118" s="39"/>
      <c r="B118" s="165"/>
      <c r="C118" s="166" t="s">
        <v>271</v>
      </c>
      <c r="D118" s="166" t="s">
        <v>147</v>
      </c>
      <c r="E118" s="167" t="s">
        <v>1559</v>
      </c>
      <c r="F118" s="168" t="s">
        <v>1560</v>
      </c>
      <c r="G118" s="169" t="s">
        <v>1187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278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278</v>
      </c>
      <c r="BM118" s="177" t="s">
        <v>1561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1562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278</v>
      </c>
      <c r="D120" s="166" t="s">
        <v>147</v>
      </c>
      <c r="E120" s="167" t="s">
        <v>1563</v>
      </c>
      <c r="F120" s="168" t="s">
        <v>1564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278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278</v>
      </c>
      <c r="BM120" s="177" t="s">
        <v>1565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1566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284</v>
      </c>
      <c r="D122" s="166" t="s">
        <v>147</v>
      </c>
      <c r="E122" s="167" t="s">
        <v>1567</v>
      </c>
      <c r="F122" s="168" t="s">
        <v>1568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278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278</v>
      </c>
      <c r="BM122" s="177" t="s">
        <v>1569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1570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289</v>
      </c>
      <c r="D124" s="166" t="s">
        <v>147</v>
      </c>
      <c r="E124" s="167" t="s">
        <v>1571</v>
      </c>
      <c r="F124" s="168" t="s">
        <v>1572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278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278</v>
      </c>
      <c r="BM124" s="177" t="s">
        <v>1573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1574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305</v>
      </c>
      <c r="D126" s="166" t="s">
        <v>147</v>
      </c>
      <c r="E126" s="167" t="s">
        <v>1575</v>
      </c>
      <c r="F126" s="168" t="s">
        <v>1576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278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278</v>
      </c>
      <c r="BM126" s="177" t="s">
        <v>1577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1578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310</v>
      </c>
      <c r="D128" s="166" t="s">
        <v>147</v>
      </c>
      <c r="E128" s="167" t="s">
        <v>1579</v>
      </c>
      <c r="F128" s="168" t="s">
        <v>1580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278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278</v>
      </c>
      <c r="BM128" s="177" t="s">
        <v>1581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1582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1583</v>
      </c>
      <c r="F130" s="168" t="s">
        <v>1584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278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278</v>
      </c>
      <c r="BM130" s="177" t="s">
        <v>1585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1586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319</v>
      </c>
      <c r="D132" s="166" t="s">
        <v>147</v>
      </c>
      <c r="E132" s="167" t="s">
        <v>1587</v>
      </c>
      <c r="F132" s="168" t="s">
        <v>1588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278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278</v>
      </c>
      <c r="BM132" s="177" t="s">
        <v>1589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1590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324</v>
      </c>
      <c r="D134" s="166" t="s">
        <v>147</v>
      </c>
      <c r="E134" s="167" t="s">
        <v>1591</v>
      </c>
      <c r="F134" s="168" t="s">
        <v>1592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278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278</v>
      </c>
      <c r="BM134" s="177" t="s">
        <v>1593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1594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329</v>
      </c>
      <c r="D136" s="166" t="s">
        <v>147</v>
      </c>
      <c r="E136" s="167" t="s">
        <v>1595</v>
      </c>
      <c r="F136" s="168" t="s">
        <v>1596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278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278</v>
      </c>
      <c r="BM136" s="177" t="s">
        <v>1597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1598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334</v>
      </c>
      <c r="D138" s="166" t="s">
        <v>147</v>
      </c>
      <c r="E138" s="167" t="s">
        <v>1599</v>
      </c>
      <c r="F138" s="168" t="s">
        <v>1600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278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278</v>
      </c>
      <c r="BM138" s="177" t="s">
        <v>1601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1602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339</v>
      </c>
      <c r="D140" s="166" t="s">
        <v>147</v>
      </c>
      <c r="E140" s="167" t="s">
        <v>1603</v>
      </c>
      <c r="F140" s="168" t="s">
        <v>1604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278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278</v>
      </c>
      <c r="BM140" s="177" t="s">
        <v>1605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1606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344</v>
      </c>
      <c r="D142" s="166" t="s">
        <v>147</v>
      </c>
      <c r="E142" s="167" t="s">
        <v>1607</v>
      </c>
      <c r="F142" s="168" t="s">
        <v>1608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278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278</v>
      </c>
      <c r="BM142" s="177" t="s">
        <v>1609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1610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349</v>
      </c>
      <c r="D144" s="166" t="s">
        <v>147</v>
      </c>
      <c r="E144" s="167" t="s">
        <v>1611</v>
      </c>
      <c r="F144" s="168" t="s">
        <v>1612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278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278</v>
      </c>
      <c r="BM144" s="177" t="s">
        <v>1613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1614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354</v>
      </c>
      <c r="D146" s="166" t="s">
        <v>147</v>
      </c>
      <c r="E146" s="167" t="s">
        <v>1615</v>
      </c>
      <c r="F146" s="168" t="s">
        <v>1616</v>
      </c>
      <c r="G146" s="169" t="s">
        <v>725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278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278</v>
      </c>
      <c r="BM146" s="177" t="s">
        <v>1617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1618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1619</v>
      </c>
      <c r="F148" s="163" t="s">
        <v>1620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0.15448000000000001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1621</v>
      </c>
      <c r="F149" s="168" t="s">
        <v>1622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278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278</v>
      </c>
      <c r="BM149" s="177" t="s">
        <v>1623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1624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364</v>
      </c>
      <c r="D151" s="166" t="s">
        <v>147</v>
      </c>
      <c r="E151" s="167" t="s">
        <v>1625</v>
      </c>
      <c r="F151" s="168" t="s">
        <v>1626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278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278</v>
      </c>
      <c r="BM151" s="177" t="s">
        <v>1627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1628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373</v>
      </c>
      <c r="D153" s="166" t="s">
        <v>147</v>
      </c>
      <c r="E153" s="167" t="s">
        <v>1629</v>
      </c>
      <c r="F153" s="168" t="s">
        <v>1630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0.015400000000000001</v>
      </c>
      <c r="R153" s="175">
        <f>Q153*H153</f>
        <v>0.030800000000000001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278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278</v>
      </c>
      <c r="BM153" s="177" t="s">
        <v>1631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1632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9.05" customHeight="1">
      <c r="A155" s="39"/>
      <c r="B155" s="165"/>
      <c r="C155" s="166" t="s">
        <v>378</v>
      </c>
      <c r="D155" s="166" t="s">
        <v>147</v>
      </c>
      <c r="E155" s="167" t="s">
        <v>1633</v>
      </c>
      <c r="F155" s="168" t="s">
        <v>1634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0.020650000000000002</v>
      </c>
      <c r="R155" s="175">
        <f>Q155*H155</f>
        <v>0.041300000000000003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278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278</v>
      </c>
      <c r="BM155" s="177" t="s">
        <v>1635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1636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383</v>
      </c>
      <c r="D157" s="166" t="s">
        <v>147</v>
      </c>
      <c r="E157" s="167" t="s">
        <v>1637</v>
      </c>
      <c r="F157" s="168" t="s">
        <v>1638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0.028029999999999999</v>
      </c>
      <c r="R157" s="175">
        <f>Q157*H157</f>
        <v>0.056059999999999999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278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278</v>
      </c>
      <c r="BM157" s="177" t="s">
        <v>1639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1640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385</v>
      </c>
      <c r="D159" s="166" t="s">
        <v>147</v>
      </c>
      <c r="E159" s="167" t="s">
        <v>1641</v>
      </c>
      <c r="F159" s="168" t="s">
        <v>1642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0.026200000000000001</v>
      </c>
      <c r="R159" s="175">
        <f>Q159*H159</f>
        <v>0.026200000000000001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278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278</v>
      </c>
      <c r="BM159" s="177" t="s">
        <v>1643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1644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388</v>
      </c>
      <c r="D161" s="166" t="s">
        <v>147</v>
      </c>
      <c r="E161" s="167" t="s">
        <v>1645</v>
      </c>
      <c r="F161" s="168" t="s">
        <v>1646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278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278</v>
      </c>
      <c r="BM161" s="177" t="s">
        <v>1647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1648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396</v>
      </c>
      <c r="D163" s="166" t="s">
        <v>147</v>
      </c>
      <c r="E163" s="167" t="s">
        <v>1649</v>
      </c>
      <c r="F163" s="168" t="s">
        <v>1650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278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278</v>
      </c>
      <c r="BM163" s="177" t="s">
        <v>1651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1652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399</v>
      </c>
      <c r="D165" s="209" t="s">
        <v>230</v>
      </c>
      <c r="E165" s="210" t="s">
        <v>1653</v>
      </c>
      <c r="F165" s="211" t="s">
        <v>1654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373</v>
      </c>
      <c r="AT165" s="177" t="s">
        <v>230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278</v>
      </c>
      <c r="BM165" s="177" t="s">
        <v>1655</v>
      </c>
    </row>
    <row r="166" s="2" customFormat="1" ht="55.5" customHeight="1">
      <c r="A166" s="39"/>
      <c r="B166" s="165"/>
      <c r="C166" s="166" t="s">
        <v>405</v>
      </c>
      <c r="D166" s="166" t="s">
        <v>147</v>
      </c>
      <c r="E166" s="167" t="s">
        <v>1656</v>
      </c>
      <c r="F166" s="168" t="s">
        <v>1657</v>
      </c>
      <c r="G166" s="169" t="s">
        <v>725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278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278</v>
      </c>
      <c r="BM166" s="177" t="s">
        <v>1658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1659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31244201"/>
    <hyperlink ref="F96" r:id="rId4" display="https://podminky.urs.cz/item/CS_URS_2024_02/731341140"/>
    <hyperlink ref="F98" r:id="rId5" display="https://podminky.urs.cz/item/CS_URS_2024_02/731810332"/>
    <hyperlink ref="F100" r:id="rId6" display="https://podminky.urs.cz/item/CS_URS_2024_02/731810342"/>
    <hyperlink ref="F102" r:id="rId7" display="https://podminky.urs.cz/item/CS_URS_2024_02/723230103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8"/>
    <hyperlink ref="F156" r:id="rId32" display="https://podminky.urs.cz/item/CS_URS_2024_02/735152276"/>
    <hyperlink ref="F158" r:id="rId33" display="https://podminky.urs.cz/item/CS_URS_2024_02/735152476"/>
    <hyperlink ref="F160" r:id="rId34" display="https://podminky.urs.cz/item/CS_URS_2024_02/73516425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1660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05 - ÚT byt č.2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1491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1492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1493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1494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1495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05 - ÚT byt č.2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0.27468000000000004</v>
      </c>
      <c r="S85" s="85"/>
      <c r="T85" s="150">
        <f>T86</f>
        <v>0.97640000000000005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667</v>
      </c>
      <c r="F86" s="154" t="s">
        <v>668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0.27468000000000004</v>
      </c>
      <c r="S86" s="158"/>
      <c r="T86" s="160">
        <f>T87+T90+T105+T116+T148</f>
        <v>0.97640000000000005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1496</v>
      </c>
      <c r="F87" s="163" t="s">
        <v>1497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0.086999999999999994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1498</v>
      </c>
      <c r="F88" s="168" t="s">
        <v>1499</v>
      </c>
      <c r="G88" s="169" t="s">
        <v>1187</v>
      </c>
      <c r="H88" s="170">
        <v>2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0.086999999999999994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278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278</v>
      </c>
      <c r="BM88" s="177" t="s">
        <v>1661</v>
      </c>
    </row>
    <row r="89" s="2" customFormat="1">
      <c r="A89" s="39"/>
      <c r="B89" s="40"/>
      <c r="C89" s="39"/>
      <c r="D89" s="179" t="s">
        <v>155</v>
      </c>
      <c r="E89" s="39"/>
      <c r="F89" s="180" t="s">
        <v>1501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1502</v>
      </c>
      <c r="F90" s="163" t="s">
        <v>1503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0.041709999999999997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1504</v>
      </c>
      <c r="F91" s="168" t="s">
        <v>1505</v>
      </c>
      <c r="G91" s="169" t="s">
        <v>1187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278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278</v>
      </c>
      <c r="BM91" s="177" t="s">
        <v>1662</v>
      </c>
    </row>
    <row r="92" s="2" customFormat="1">
      <c r="A92" s="39"/>
      <c r="B92" s="40"/>
      <c r="C92" s="39"/>
      <c r="D92" s="179" t="s">
        <v>155</v>
      </c>
      <c r="E92" s="39"/>
      <c r="F92" s="180" t="s">
        <v>1507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1508</v>
      </c>
      <c r="F93" s="168" t="s">
        <v>1509</v>
      </c>
      <c r="G93" s="169" t="s">
        <v>1187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0.031919999999999997</v>
      </c>
      <c r="R93" s="175">
        <f>Q93*H93</f>
        <v>0.031919999999999997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278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278</v>
      </c>
      <c r="BM93" s="177" t="s">
        <v>1663</v>
      </c>
    </row>
    <row r="94" s="2" customFormat="1">
      <c r="A94" s="39"/>
      <c r="B94" s="40"/>
      <c r="C94" s="39"/>
      <c r="D94" s="179" t="s">
        <v>155</v>
      </c>
      <c r="E94" s="39"/>
      <c r="F94" s="180" t="s">
        <v>1511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16.5" customHeight="1">
      <c r="A95" s="39"/>
      <c r="B95" s="165"/>
      <c r="C95" s="166" t="s">
        <v>152</v>
      </c>
      <c r="D95" s="166" t="s">
        <v>147</v>
      </c>
      <c r="E95" s="167" t="s">
        <v>1512</v>
      </c>
      <c r="F95" s="168" t="s">
        <v>1513</v>
      </c>
      <c r="G95" s="169" t="s">
        <v>199</v>
      </c>
      <c r="H95" s="170">
        <v>2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0.00052999999999999998</v>
      </c>
      <c r="R95" s="175">
        <f>Q95*H95</f>
        <v>0.00106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278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278</v>
      </c>
      <c r="BM95" s="177" t="s">
        <v>1664</v>
      </c>
    </row>
    <row r="96" s="2" customFormat="1">
      <c r="A96" s="39"/>
      <c r="B96" s="40"/>
      <c r="C96" s="39"/>
      <c r="D96" s="179" t="s">
        <v>155</v>
      </c>
      <c r="E96" s="39"/>
      <c r="F96" s="180" t="s">
        <v>1515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37.8" customHeight="1">
      <c r="A97" s="39"/>
      <c r="B97" s="165"/>
      <c r="C97" s="166" t="s">
        <v>196</v>
      </c>
      <c r="D97" s="166" t="s">
        <v>147</v>
      </c>
      <c r="E97" s="167" t="s">
        <v>1516</v>
      </c>
      <c r="F97" s="168" t="s">
        <v>1517</v>
      </c>
      <c r="G97" s="169" t="s">
        <v>1187</v>
      </c>
      <c r="H97" s="170">
        <v>1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0.0015200000000000001</v>
      </c>
      <c r="R97" s="175">
        <f>Q97*H97</f>
        <v>0.0015200000000000001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278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278</v>
      </c>
      <c r="BM97" s="177" t="s">
        <v>1665</v>
      </c>
    </row>
    <row r="98" s="2" customFormat="1">
      <c r="A98" s="39"/>
      <c r="B98" s="40"/>
      <c r="C98" s="39"/>
      <c r="D98" s="179" t="s">
        <v>155</v>
      </c>
      <c r="E98" s="39"/>
      <c r="F98" s="180" t="s">
        <v>1519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1520</v>
      </c>
      <c r="F99" s="168" t="s">
        <v>1521</v>
      </c>
      <c r="G99" s="169" t="s">
        <v>199</v>
      </c>
      <c r="H99" s="170">
        <v>13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0.00044000000000000002</v>
      </c>
      <c r="R99" s="175">
        <f>Q99*H99</f>
        <v>0.0057200000000000003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278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278</v>
      </c>
      <c r="BM99" s="177" t="s">
        <v>1666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1523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3" customHeight="1">
      <c r="A101" s="39"/>
      <c r="B101" s="165"/>
      <c r="C101" s="166" t="s">
        <v>214</v>
      </c>
      <c r="D101" s="166" t="s">
        <v>147</v>
      </c>
      <c r="E101" s="167" t="s">
        <v>1524</v>
      </c>
      <c r="F101" s="168" t="s">
        <v>1525</v>
      </c>
      <c r="G101" s="169" t="s">
        <v>150</v>
      </c>
      <c r="H101" s="170">
        <v>1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0.00059000000000000003</v>
      </c>
      <c r="R101" s="175">
        <f>Q101*H101</f>
        <v>0.00059000000000000003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278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278</v>
      </c>
      <c r="BM101" s="177" t="s">
        <v>1667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1527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219</v>
      </c>
      <c r="D103" s="166" t="s">
        <v>147</v>
      </c>
      <c r="E103" s="167" t="s">
        <v>1528</v>
      </c>
      <c r="F103" s="168" t="s">
        <v>1529</v>
      </c>
      <c r="G103" s="169" t="s">
        <v>725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278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278</v>
      </c>
      <c r="BM103" s="177" t="s">
        <v>1668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1531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1532</v>
      </c>
      <c r="F105" s="163" t="s">
        <v>1533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224</v>
      </c>
      <c r="D106" s="166" t="s">
        <v>147</v>
      </c>
      <c r="E106" s="167" t="s">
        <v>1534</v>
      </c>
      <c r="F106" s="168" t="s">
        <v>1535</v>
      </c>
      <c r="G106" s="169" t="s">
        <v>199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278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278</v>
      </c>
      <c r="BM106" s="177" t="s">
        <v>1669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1537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229</v>
      </c>
      <c r="D108" s="166" t="s">
        <v>147</v>
      </c>
      <c r="E108" s="167" t="s">
        <v>1538</v>
      </c>
      <c r="F108" s="168" t="s">
        <v>1539</v>
      </c>
      <c r="G108" s="169" t="s">
        <v>199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278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278</v>
      </c>
      <c r="BM108" s="177" t="s">
        <v>1670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1541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235</v>
      </c>
      <c r="D110" s="166" t="s">
        <v>147</v>
      </c>
      <c r="E110" s="167" t="s">
        <v>1542</v>
      </c>
      <c r="F110" s="168" t="s">
        <v>1543</v>
      </c>
      <c r="G110" s="169" t="s">
        <v>199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278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278</v>
      </c>
      <c r="BM110" s="177" t="s">
        <v>1671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1545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1546</v>
      </c>
      <c r="F112" s="168" t="s">
        <v>1547</v>
      </c>
      <c r="G112" s="169" t="s">
        <v>199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278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278</v>
      </c>
      <c r="BM112" s="177" t="s">
        <v>1672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1549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244</v>
      </c>
      <c r="D114" s="166" t="s">
        <v>147</v>
      </c>
      <c r="E114" s="167" t="s">
        <v>1550</v>
      </c>
      <c r="F114" s="168" t="s">
        <v>1551</v>
      </c>
      <c r="G114" s="169" t="s">
        <v>725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278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278</v>
      </c>
      <c r="BM114" s="177" t="s">
        <v>1673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1553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1554</v>
      </c>
      <c r="F116" s="163" t="s">
        <v>1555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249</v>
      </c>
      <c r="D117" s="166" t="s">
        <v>147</v>
      </c>
      <c r="E117" s="167" t="s">
        <v>1556</v>
      </c>
      <c r="F117" s="168" t="s">
        <v>1557</v>
      </c>
      <c r="G117" s="169" t="s">
        <v>842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278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278</v>
      </c>
      <c r="BM117" s="177" t="s">
        <v>1674</v>
      </c>
    </row>
    <row r="118" s="2" customFormat="1" ht="24.15" customHeight="1">
      <c r="A118" s="39"/>
      <c r="B118" s="165"/>
      <c r="C118" s="166" t="s">
        <v>271</v>
      </c>
      <c r="D118" s="166" t="s">
        <v>147</v>
      </c>
      <c r="E118" s="167" t="s">
        <v>1559</v>
      </c>
      <c r="F118" s="168" t="s">
        <v>1560</v>
      </c>
      <c r="G118" s="169" t="s">
        <v>1187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278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278</v>
      </c>
      <c r="BM118" s="177" t="s">
        <v>1675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1562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278</v>
      </c>
      <c r="D120" s="166" t="s">
        <v>147</v>
      </c>
      <c r="E120" s="167" t="s">
        <v>1563</v>
      </c>
      <c r="F120" s="168" t="s">
        <v>1564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278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278</v>
      </c>
      <c r="BM120" s="177" t="s">
        <v>1676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1566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284</v>
      </c>
      <c r="D122" s="166" t="s">
        <v>147</v>
      </c>
      <c r="E122" s="167" t="s">
        <v>1567</v>
      </c>
      <c r="F122" s="168" t="s">
        <v>1568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278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278</v>
      </c>
      <c r="BM122" s="177" t="s">
        <v>1677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1570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289</v>
      </c>
      <c r="D124" s="166" t="s">
        <v>147</v>
      </c>
      <c r="E124" s="167" t="s">
        <v>1571</v>
      </c>
      <c r="F124" s="168" t="s">
        <v>1572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278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278</v>
      </c>
      <c r="BM124" s="177" t="s">
        <v>1678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1574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305</v>
      </c>
      <c r="D126" s="166" t="s">
        <v>147</v>
      </c>
      <c r="E126" s="167" t="s">
        <v>1575</v>
      </c>
      <c r="F126" s="168" t="s">
        <v>1576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278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278</v>
      </c>
      <c r="BM126" s="177" t="s">
        <v>1679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1578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310</v>
      </c>
      <c r="D128" s="166" t="s">
        <v>147</v>
      </c>
      <c r="E128" s="167" t="s">
        <v>1579</v>
      </c>
      <c r="F128" s="168" t="s">
        <v>1580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278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278</v>
      </c>
      <c r="BM128" s="177" t="s">
        <v>1680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1582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1583</v>
      </c>
      <c r="F130" s="168" t="s">
        <v>1584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278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278</v>
      </c>
      <c r="BM130" s="177" t="s">
        <v>1681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1586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319</v>
      </c>
      <c r="D132" s="166" t="s">
        <v>147</v>
      </c>
      <c r="E132" s="167" t="s">
        <v>1587</v>
      </c>
      <c r="F132" s="168" t="s">
        <v>1588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278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278</v>
      </c>
      <c r="BM132" s="177" t="s">
        <v>1682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1590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324</v>
      </c>
      <c r="D134" s="166" t="s">
        <v>147</v>
      </c>
      <c r="E134" s="167" t="s">
        <v>1591</v>
      </c>
      <c r="F134" s="168" t="s">
        <v>1592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278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278</v>
      </c>
      <c r="BM134" s="177" t="s">
        <v>1683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1594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329</v>
      </c>
      <c r="D136" s="166" t="s">
        <v>147</v>
      </c>
      <c r="E136" s="167" t="s">
        <v>1595</v>
      </c>
      <c r="F136" s="168" t="s">
        <v>1596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278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278</v>
      </c>
      <c r="BM136" s="177" t="s">
        <v>1684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1598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334</v>
      </c>
      <c r="D138" s="166" t="s">
        <v>147</v>
      </c>
      <c r="E138" s="167" t="s">
        <v>1599</v>
      </c>
      <c r="F138" s="168" t="s">
        <v>1600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278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278</v>
      </c>
      <c r="BM138" s="177" t="s">
        <v>1685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1602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339</v>
      </c>
      <c r="D140" s="166" t="s">
        <v>147</v>
      </c>
      <c r="E140" s="167" t="s">
        <v>1603</v>
      </c>
      <c r="F140" s="168" t="s">
        <v>1604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278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278</v>
      </c>
      <c r="BM140" s="177" t="s">
        <v>1686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1606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344</v>
      </c>
      <c r="D142" s="166" t="s">
        <v>147</v>
      </c>
      <c r="E142" s="167" t="s">
        <v>1607</v>
      </c>
      <c r="F142" s="168" t="s">
        <v>1608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278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278</v>
      </c>
      <c r="BM142" s="177" t="s">
        <v>1687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1610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349</v>
      </c>
      <c r="D144" s="166" t="s">
        <v>147</v>
      </c>
      <c r="E144" s="167" t="s">
        <v>1611</v>
      </c>
      <c r="F144" s="168" t="s">
        <v>1612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278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278</v>
      </c>
      <c r="BM144" s="177" t="s">
        <v>1688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1614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354</v>
      </c>
      <c r="D146" s="166" t="s">
        <v>147</v>
      </c>
      <c r="E146" s="167" t="s">
        <v>1615</v>
      </c>
      <c r="F146" s="168" t="s">
        <v>1616</v>
      </c>
      <c r="G146" s="169" t="s">
        <v>725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278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278</v>
      </c>
      <c r="BM146" s="177" t="s">
        <v>1689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1618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1619</v>
      </c>
      <c r="F148" s="163" t="s">
        <v>1620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0.15448000000000001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1621</v>
      </c>
      <c r="F149" s="168" t="s">
        <v>1622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278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278</v>
      </c>
      <c r="BM149" s="177" t="s">
        <v>1690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1624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364</v>
      </c>
      <c r="D151" s="166" t="s">
        <v>147</v>
      </c>
      <c r="E151" s="167" t="s">
        <v>1625</v>
      </c>
      <c r="F151" s="168" t="s">
        <v>1626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278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278</v>
      </c>
      <c r="BM151" s="177" t="s">
        <v>1691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1628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373</v>
      </c>
      <c r="D153" s="166" t="s">
        <v>147</v>
      </c>
      <c r="E153" s="167" t="s">
        <v>1629</v>
      </c>
      <c r="F153" s="168" t="s">
        <v>1630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0.015400000000000001</v>
      </c>
      <c r="R153" s="175">
        <f>Q153*H153</f>
        <v>0.030800000000000001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278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278</v>
      </c>
      <c r="BM153" s="177" t="s">
        <v>1692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1632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9.05" customHeight="1">
      <c r="A155" s="39"/>
      <c r="B155" s="165"/>
      <c r="C155" s="166" t="s">
        <v>378</v>
      </c>
      <c r="D155" s="166" t="s">
        <v>147</v>
      </c>
      <c r="E155" s="167" t="s">
        <v>1633</v>
      </c>
      <c r="F155" s="168" t="s">
        <v>1634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0.020650000000000002</v>
      </c>
      <c r="R155" s="175">
        <f>Q155*H155</f>
        <v>0.041300000000000003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278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278</v>
      </c>
      <c r="BM155" s="177" t="s">
        <v>1693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1636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383</v>
      </c>
      <c r="D157" s="166" t="s">
        <v>147</v>
      </c>
      <c r="E157" s="167" t="s">
        <v>1637</v>
      </c>
      <c r="F157" s="168" t="s">
        <v>1638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0.028029999999999999</v>
      </c>
      <c r="R157" s="175">
        <f>Q157*H157</f>
        <v>0.056059999999999999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278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278</v>
      </c>
      <c r="BM157" s="177" t="s">
        <v>1694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1640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385</v>
      </c>
      <c r="D159" s="166" t="s">
        <v>147</v>
      </c>
      <c r="E159" s="167" t="s">
        <v>1641</v>
      </c>
      <c r="F159" s="168" t="s">
        <v>1642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0.026200000000000001</v>
      </c>
      <c r="R159" s="175">
        <f>Q159*H159</f>
        <v>0.026200000000000001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278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278</v>
      </c>
      <c r="BM159" s="177" t="s">
        <v>1695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1644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388</v>
      </c>
      <c r="D161" s="166" t="s">
        <v>147</v>
      </c>
      <c r="E161" s="167" t="s">
        <v>1645</v>
      </c>
      <c r="F161" s="168" t="s">
        <v>1646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278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278</v>
      </c>
      <c r="BM161" s="177" t="s">
        <v>1696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1648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396</v>
      </c>
      <c r="D163" s="166" t="s">
        <v>147</v>
      </c>
      <c r="E163" s="167" t="s">
        <v>1649</v>
      </c>
      <c r="F163" s="168" t="s">
        <v>1650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278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278</v>
      </c>
      <c r="BM163" s="177" t="s">
        <v>1697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1652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399</v>
      </c>
      <c r="D165" s="209" t="s">
        <v>230</v>
      </c>
      <c r="E165" s="210" t="s">
        <v>1653</v>
      </c>
      <c r="F165" s="211" t="s">
        <v>1654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373</v>
      </c>
      <c r="AT165" s="177" t="s">
        <v>230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278</v>
      </c>
      <c r="BM165" s="177" t="s">
        <v>917</v>
      </c>
    </row>
    <row r="166" s="2" customFormat="1" ht="55.5" customHeight="1">
      <c r="A166" s="39"/>
      <c r="B166" s="165"/>
      <c r="C166" s="166" t="s">
        <v>405</v>
      </c>
      <c r="D166" s="166" t="s">
        <v>147</v>
      </c>
      <c r="E166" s="167" t="s">
        <v>1656</v>
      </c>
      <c r="F166" s="168" t="s">
        <v>1657</v>
      </c>
      <c r="G166" s="169" t="s">
        <v>725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278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278</v>
      </c>
      <c r="BM166" s="177" t="s">
        <v>1698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1659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31244201"/>
    <hyperlink ref="F96" r:id="rId4" display="https://podminky.urs.cz/item/CS_URS_2024_02/731341140"/>
    <hyperlink ref="F98" r:id="rId5" display="https://podminky.urs.cz/item/CS_URS_2024_02/731810332"/>
    <hyperlink ref="F100" r:id="rId6" display="https://podminky.urs.cz/item/CS_URS_2024_02/731810342"/>
    <hyperlink ref="F102" r:id="rId7" display="https://podminky.urs.cz/item/CS_URS_2024_02/723230103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8"/>
    <hyperlink ref="F156" r:id="rId32" display="https://podminky.urs.cz/item/CS_URS_2024_02/735152276"/>
    <hyperlink ref="F158" r:id="rId33" display="https://podminky.urs.cz/item/CS_URS_2024_02/735152476"/>
    <hyperlink ref="F160" r:id="rId34" display="https://podminky.urs.cz/item/CS_URS_2024_02/73516425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1699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06 - ÚT byt č.3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1491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1492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1493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1494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1495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06 - ÚT byt č.3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0.24980000000000002</v>
      </c>
      <c r="S85" s="85"/>
      <c r="T85" s="150">
        <f>T86</f>
        <v>0.93290000000000006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667</v>
      </c>
      <c r="F86" s="154" t="s">
        <v>668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0.24980000000000002</v>
      </c>
      <c r="S86" s="158"/>
      <c r="T86" s="160">
        <f>T87+T90+T105+T116+T148</f>
        <v>0.93290000000000006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1496</v>
      </c>
      <c r="F87" s="163" t="s">
        <v>1497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0.043499999999999997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1498</v>
      </c>
      <c r="F88" s="168" t="s">
        <v>1499</v>
      </c>
      <c r="G88" s="169" t="s">
        <v>1187</v>
      </c>
      <c r="H88" s="170">
        <v>1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0.043499999999999997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278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278</v>
      </c>
      <c r="BM88" s="177" t="s">
        <v>1700</v>
      </c>
    </row>
    <row r="89" s="2" customFormat="1">
      <c r="A89" s="39"/>
      <c r="B89" s="40"/>
      <c r="C89" s="39"/>
      <c r="D89" s="179" t="s">
        <v>155</v>
      </c>
      <c r="E89" s="39"/>
      <c r="F89" s="180" t="s">
        <v>1501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1502</v>
      </c>
      <c r="F90" s="163" t="s">
        <v>1503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0.040389999999999995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1504</v>
      </c>
      <c r="F91" s="168" t="s">
        <v>1505</v>
      </c>
      <c r="G91" s="169" t="s">
        <v>1187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278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278</v>
      </c>
      <c r="BM91" s="177" t="s">
        <v>1701</v>
      </c>
    </row>
    <row r="92" s="2" customFormat="1">
      <c r="A92" s="39"/>
      <c r="B92" s="40"/>
      <c r="C92" s="39"/>
      <c r="D92" s="179" t="s">
        <v>155</v>
      </c>
      <c r="E92" s="39"/>
      <c r="F92" s="180" t="s">
        <v>1507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1524</v>
      </c>
      <c r="F93" s="168" t="s">
        <v>1525</v>
      </c>
      <c r="G93" s="169" t="s">
        <v>150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0.00059000000000000003</v>
      </c>
      <c r="R93" s="175">
        <f>Q93*H93</f>
        <v>0.00059000000000000003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278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278</v>
      </c>
      <c r="BM93" s="177" t="s">
        <v>1702</v>
      </c>
    </row>
    <row r="94" s="2" customFormat="1">
      <c r="A94" s="39"/>
      <c r="B94" s="40"/>
      <c r="C94" s="39"/>
      <c r="D94" s="179" t="s">
        <v>155</v>
      </c>
      <c r="E94" s="39"/>
      <c r="F94" s="180" t="s">
        <v>1527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33" customHeight="1">
      <c r="A95" s="39"/>
      <c r="B95" s="165"/>
      <c r="C95" s="166" t="s">
        <v>152</v>
      </c>
      <c r="D95" s="166" t="s">
        <v>147</v>
      </c>
      <c r="E95" s="167" t="s">
        <v>1508</v>
      </c>
      <c r="F95" s="168" t="s">
        <v>1509</v>
      </c>
      <c r="G95" s="169" t="s">
        <v>1187</v>
      </c>
      <c r="H95" s="170">
        <v>1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0.031919999999999997</v>
      </c>
      <c r="R95" s="175">
        <f>Q95*H95</f>
        <v>0.031919999999999997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278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278</v>
      </c>
      <c r="BM95" s="177" t="s">
        <v>1703</v>
      </c>
    </row>
    <row r="96" s="2" customFormat="1">
      <c r="A96" s="39"/>
      <c r="B96" s="40"/>
      <c r="C96" s="39"/>
      <c r="D96" s="179" t="s">
        <v>155</v>
      </c>
      <c r="E96" s="39"/>
      <c r="F96" s="180" t="s">
        <v>1511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16.5" customHeight="1">
      <c r="A97" s="39"/>
      <c r="B97" s="165"/>
      <c r="C97" s="166" t="s">
        <v>196</v>
      </c>
      <c r="D97" s="166" t="s">
        <v>147</v>
      </c>
      <c r="E97" s="167" t="s">
        <v>1512</v>
      </c>
      <c r="F97" s="168" t="s">
        <v>1513</v>
      </c>
      <c r="G97" s="169" t="s">
        <v>199</v>
      </c>
      <c r="H97" s="170">
        <v>2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0.00052999999999999998</v>
      </c>
      <c r="R97" s="175">
        <f>Q97*H97</f>
        <v>0.00106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278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278</v>
      </c>
      <c r="BM97" s="177" t="s">
        <v>1704</v>
      </c>
    </row>
    <row r="98" s="2" customFormat="1">
      <c r="A98" s="39"/>
      <c r="B98" s="40"/>
      <c r="C98" s="39"/>
      <c r="D98" s="179" t="s">
        <v>155</v>
      </c>
      <c r="E98" s="39"/>
      <c r="F98" s="180" t="s">
        <v>1515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1516</v>
      </c>
      <c r="F99" s="168" t="s">
        <v>1517</v>
      </c>
      <c r="G99" s="169" t="s">
        <v>1187</v>
      </c>
      <c r="H99" s="170">
        <v>1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0.0015200000000000001</v>
      </c>
      <c r="R99" s="175">
        <f>Q99*H99</f>
        <v>0.0015200000000000001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278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278</v>
      </c>
      <c r="BM99" s="177" t="s">
        <v>1705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1519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7.8" customHeight="1">
      <c r="A101" s="39"/>
      <c r="B101" s="165"/>
      <c r="C101" s="166" t="s">
        <v>214</v>
      </c>
      <c r="D101" s="166" t="s">
        <v>147</v>
      </c>
      <c r="E101" s="167" t="s">
        <v>1520</v>
      </c>
      <c r="F101" s="168" t="s">
        <v>1521</v>
      </c>
      <c r="G101" s="169" t="s">
        <v>199</v>
      </c>
      <c r="H101" s="170">
        <v>10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0.00044000000000000002</v>
      </c>
      <c r="R101" s="175">
        <f>Q101*H101</f>
        <v>0.0044000000000000003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278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278</v>
      </c>
      <c r="BM101" s="177" t="s">
        <v>1706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1523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219</v>
      </c>
      <c r="D103" s="166" t="s">
        <v>147</v>
      </c>
      <c r="E103" s="167" t="s">
        <v>1528</v>
      </c>
      <c r="F103" s="168" t="s">
        <v>1529</v>
      </c>
      <c r="G103" s="169" t="s">
        <v>725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278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278</v>
      </c>
      <c r="BM103" s="177" t="s">
        <v>1707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1531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1532</v>
      </c>
      <c r="F105" s="163" t="s">
        <v>1533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224</v>
      </c>
      <c r="D106" s="166" t="s">
        <v>147</v>
      </c>
      <c r="E106" s="167" t="s">
        <v>1534</v>
      </c>
      <c r="F106" s="168" t="s">
        <v>1535</v>
      </c>
      <c r="G106" s="169" t="s">
        <v>199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278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278</v>
      </c>
      <c r="BM106" s="177" t="s">
        <v>1708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1537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229</v>
      </c>
      <c r="D108" s="166" t="s">
        <v>147</v>
      </c>
      <c r="E108" s="167" t="s">
        <v>1538</v>
      </c>
      <c r="F108" s="168" t="s">
        <v>1539</v>
      </c>
      <c r="G108" s="169" t="s">
        <v>199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278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278</v>
      </c>
      <c r="BM108" s="177" t="s">
        <v>1709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1541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235</v>
      </c>
      <c r="D110" s="166" t="s">
        <v>147</v>
      </c>
      <c r="E110" s="167" t="s">
        <v>1542</v>
      </c>
      <c r="F110" s="168" t="s">
        <v>1543</v>
      </c>
      <c r="G110" s="169" t="s">
        <v>199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278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278</v>
      </c>
      <c r="BM110" s="177" t="s">
        <v>1710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1545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1546</v>
      </c>
      <c r="F112" s="168" t="s">
        <v>1547</v>
      </c>
      <c r="G112" s="169" t="s">
        <v>199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278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278</v>
      </c>
      <c r="BM112" s="177" t="s">
        <v>1711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1549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244</v>
      </c>
      <c r="D114" s="166" t="s">
        <v>147</v>
      </c>
      <c r="E114" s="167" t="s">
        <v>1550</v>
      </c>
      <c r="F114" s="168" t="s">
        <v>1551</v>
      </c>
      <c r="G114" s="169" t="s">
        <v>725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278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278</v>
      </c>
      <c r="BM114" s="177" t="s">
        <v>1712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1553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1554</v>
      </c>
      <c r="F116" s="163" t="s">
        <v>1555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249</v>
      </c>
      <c r="D117" s="166" t="s">
        <v>147</v>
      </c>
      <c r="E117" s="167" t="s">
        <v>1556</v>
      </c>
      <c r="F117" s="168" t="s">
        <v>1557</v>
      </c>
      <c r="G117" s="169" t="s">
        <v>842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278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278</v>
      </c>
      <c r="BM117" s="177" t="s">
        <v>1713</v>
      </c>
    </row>
    <row r="118" s="2" customFormat="1" ht="24.15" customHeight="1">
      <c r="A118" s="39"/>
      <c r="B118" s="165"/>
      <c r="C118" s="166" t="s">
        <v>271</v>
      </c>
      <c r="D118" s="166" t="s">
        <v>147</v>
      </c>
      <c r="E118" s="167" t="s">
        <v>1559</v>
      </c>
      <c r="F118" s="168" t="s">
        <v>1560</v>
      </c>
      <c r="G118" s="169" t="s">
        <v>1187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278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278</v>
      </c>
      <c r="BM118" s="177" t="s">
        <v>1714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1562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278</v>
      </c>
      <c r="D120" s="166" t="s">
        <v>147</v>
      </c>
      <c r="E120" s="167" t="s">
        <v>1563</v>
      </c>
      <c r="F120" s="168" t="s">
        <v>1564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278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278</v>
      </c>
      <c r="BM120" s="177" t="s">
        <v>1715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1566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284</v>
      </c>
      <c r="D122" s="166" t="s">
        <v>147</v>
      </c>
      <c r="E122" s="167" t="s">
        <v>1567</v>
      </c>
      <c r="F122" s="168" t="s">
        <v>1568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278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278</v>
      </c>
      <c r="BM122" s="177" t="s">
        <v>1716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1570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289</v>
      </c>
      <c r="D124" s="166" t="s">
        <v>147</v>
      </c>
      <c r="E124" s="167" t="s">
        <v>1571</v>
      </c>
      <c r="F124" s="168" t="s">
        <v>1572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278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278</v>
      </c>
      <c r="BM124" s="177" t="s">
        <v>1717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1574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305</v>
      </c>
      <c r="D126" s="166" t="s">
        <v>147</v>
      </c>
      <c r="E126" s="167" t="s">
        <v>1575</v>
      </c>
      <c r="F126" s="168" t="s">
        <v>1576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278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278</v>
      </c>
      <c r="BM126" s="177" t="s">
        <v>1718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1578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310</v>
      </c>
      <c r="D128" s="166" t="s">
        <v>147</v>
      </c>
      <c r="E128" s="167" t="s">
        <v>1579</v>
      </c>
      <c r="F128" s="168" t="s">
        <v>1580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278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278</v>
      </c>
      <c r="BM128" s="177" t="s">
        <v>1719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1582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1583</v>
      </c>
      <c r="F130" s="168" t="s">
        <v>1584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278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278</v>
      </c>
      <c r="BM130" s="177" t="s">
        <v>1720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1586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319</v>
      </c>
      <c r="D132" s="166" t="s">
        <v>147</v>
      </c>
      <c r="E132" s="167" t="s">
        <v>1587</v>
      </c>
      <c r="F132" s="168" t="s">
        <v>1588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278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278</v>
      </c>
      <c r="BM132" s="177" t="s">
        <v>1721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1590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324</v>
      </c>
      <c r="D134" s="166" t="s">
        <v>147</v>
      </c>
      <c r="E134" s="167" t="s">
        <v>1591</v>
      </c>
      <c r="F134" s="168" t="s">
        <v>1592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278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278</v>
      </c>
      <c r="BM134" s="177" t="s">
        <v>1722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1594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329</v>
      </c>
      <c r="D136" s="166" t="s">
        <v>147</v>
      </c>
      <c r="E136" s="167" t="s">
        <v>1595</v>
      </c>
      <c r="F136" s="168" t="s">
        <v>1596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278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278</v>
      </c>
      <c r="BM136" s="177" t="s">
        <v>1723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1598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334</v>
      </c>
      <c r="D138" s="166" t="s">
        <v>147</v>
      </c>
      <c r="E138" s="167" t="s">
        <v>1599</v>
      </c>
      <c r="F138" s="168" t="s">
        <v>1600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278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278</v>
      </c>
      <c r="BM138" s="177" t="s">
        <v>1724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1602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339</v>
      </c>
      <c r="D140" s="166" t="s">
        <v>147</v>
      </c>
      <c r="E140" s="167" t="s">
        <v>1603</v>
      </c>
      <c r="F140" s="168" t="s">
        <v>1604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278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278</v>
      </c>
      <c r="BM140" s="177" t="s">
        <v>1725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1606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344</v>
      </c>
      <c r="D142" s="166" t="s">
        <v>147</v>
      </c>
      <c r="E142" s="167" t="s">
        <v>1607</v>
      </c>
      <c r="F142" s="168" t="s">
        <v>1608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278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278</v>
      </c>
      <c r="BM142" s="177" t="s">
        <v>1726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1610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349</v>
      </c>
      <c r="D144" s="166" t="s">
        <v>147</v>
      </c>
      <c r="E144" s="167" t="s">
        <v>1611</v>
      </c>
      <c r="F144" s="168" t="s">
        <v>1612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278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278</v>
      </c>
      <c r="BM144" s="177" t="s">
        <v>1727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1614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354</v>
      </c>
      <c r="D146" s="166" t="s">
        <v>147</v>
      </c>
      <c r="E146" s="167" t="s">
        <v>1615</v>
      </c>
      <c r="F146" s="168" t="s">
        <v>1616</v>
      </c>
      <c r="G146" s="169" t="s">
        <v>725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278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278</v>
      </c>
      <c r="BM146" s="177" t="s">
        <v>1728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1618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1619</v>
      </c>
      <c r="F148" s="163" t="s">
        <v>1620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0.13092000000000001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1621</v>
      </c>
      <c r="F149" s="168" t="s">
        <v>1622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278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278</v>
      </c>
      <c r="BM149" s="177" t="s">
        <v>1729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1624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364</v>
      </c>
      <c r="D151" s="166" t="s">
        <v>147</v>
      </c>
      <c r="E151" s="167" t="s">
        <v>1625</v>
      </c>
      <c r="F151" s="168" t="s">
        <v>1626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278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278</v>
      </c>
      <c r="BM151" s="177" t="s">
        <v>1730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1628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373</v>
      </c>
      <c r="D153" s="166" t="s">
        <v>147</v>
      </c>
      <c r="E153" s="167" t="s">
        <v>1731</v>
      </c>
      <c r="F153" s="168" t="s">
        <v>1732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0.012120000000000001</v>
      </c>
      <c r="R153" s="175">
        <f>Q153*H153</f>
        <v>0.024240000000000001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278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278</v>
      </c>
      <c r="BM153" s="177" t="s">
        <v>1733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1734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4.25" customHeight="1">
      <c r="A155" s="39"/>
      <c r="B155" s="165"/>
      <c r="C155" s="166" t="s">
        <v>378</v>
      </c>
      <c r="D155" s="166" t="s">
        <v>147</v>
      </c>
      <c r="E155" s="167" t="s">
        <v>1735</v>
      </c>
      <c r="F155" s="168" t="s">
        <v>1736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0.017080000000000001</v>
      </c>
      <c r="R155" s="175">
        <f>Q155*H155</f>
        <v>0.034160000000000003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278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278</v>
      </c>
      <c r="BM155" s="177" t="s">
        <v>1737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1738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383</v>
      </c>
      <c r="D157" s="166" t="s">
        <v>147</v>
      </c>
      <c r="E157" s="167" t="s">
        <v>1633</v>
      </c>
      <c r="F157" s="168" t="s">
        <v>1634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0.020650000000000002</v>
      </c>
      <c r="R157" s="175">
        <f>Q157*H157</f>
        <v>0.041300000000000003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278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278</v>
      </c>
      <c r="BM157" s="177" t="s">
        <v>1739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1636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385</v>
      </c>
      <c r="D159" s="166" t="s">
        <v>147</v>
      </c>
      <c r="E159" s="167" t="s">
        <v>1740</v>
      </c>
      <c r="F159" s="168" t="s">
        <v>1741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0.031099999999999999</v>
      </c>
      <c r="R159" s="175">
        <f>Q159*H159</f>
        <v>0.031099999999999999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278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278</v>
      </c>
      <c r="BM159" s="177" t="s">
        <v>1742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1743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388</v>
      </c>
      <c r="D161" s="166" t="s">
        <v>147</v>
      </c>
      <c r="E161" s="167" t="s">
        <v>1645</v>
      </c>
      <c r="F161" s="168" t="s">
        <v>1646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278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278</v>
      </c>
      <c r="BM161" s="177" t="s">
        <v>1744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1648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396</v>
      </c>
      <c r="D163" s="166" t="s">
        <v>147</v>
      </c>
      <c r="E163" s="167" t="s">
        <v>1649</v>
      </c>
      <c r="F163" s="168" t="s">
        <v>1650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278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278</v>
      </c>
      <c r="BM163" s="177" t="s">
        <v>1745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1652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399</v>
      </c>
      <c r="D165" s="209" t="s">
        <v>230</v>
      </c>
      <c r="E165" s="210" t="s">
        <v>1653</v>
      </c>
      <c r="F165" s="211" t="s">
        <v>1654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373</v>
      </c>
      <c r="AT165" s="177" t="s">
        <v>230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278</v>
      </c>
      <c r="BM165" s="177" t="s">
        <v>1746</v>
      </c>
    </row>
    <row r="166" s="2" customFormat="1" ht="55.5" customHeight="1">
      <c r="A166" s="39"/>
      <c r="B166" s="165"/>
      <c r="C166" s="166" t="s">
        <v>405</v>
      </c>
      <c r="D166" s="166" t="s">
        <v>147</v>
      </c>
      <c r="E166" s="167" t="s">
        <v>1656</v>
      </c>
      <c r="F166" s="168" t="s">
        <v>1657</v>
      </c>
      <c r="G166" s="169" t="s">
        <v>725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278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278</v>
      </c>
      <c r="BM166" s="177" t="s">
        <v>1747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1659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23230103"/>
    <hyperlink ref="F96" r:id="rId4" display="https://podminky.urs.cz/item/CS_URS_2024_02/731244201"/>
    <hyperlink ref="F98" r:id="rId5" display="https://podminky.urs.cz/item/CS_URS_2024_02/731341140"/>
    <hyperlink ref="F100" r:id="rId6" display="https://podminky.urs.cz/item/CS_URS_2024_02/731810332"/>
    <hyperlink ref="F102" r:id="rId7" display="https://podminky.urs.cz/item/CS_URS_2024_02/731810342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5"/>
    <hyperlink ref="F156" r:id="rId32" display="https://podminky.urs.cz/item/CS_URS_2024_02/735152179"/>
    <hyperlink ref="F158" r:id="rId33" display="https://podminky.urs.cz/item/CS_URS_2024_02/735152276"/>
    <hyperlink ref="F160" r:id="rId34" display="https://podminky.urs.cz/item/CS_URS_2024_02/73516426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1748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07 - ÚT byt č.4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1491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1492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1493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1494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1495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07 - ÚT byt č.4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0.24980000000000002</v>
      </c>
      <c r="S85" s="85"/>
      <c r="T85" s="150">
        <f>T86</f>
        <v>0.93290000000000006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667</v>
      </c>
      <c r="F86" s="154" t="s">
        <v>668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0.24980000000000002</v>
      </c>
      <c r="S86" s="158"/>
      <c r="T86" s="160">
        <f>T87+T90+T105+T116+T148</f>
        <v>0.93290000000000006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1496</v>
      </c>
      <c r="F87" s="163" t="s">
        <v>1497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0.043499999999999997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1498</v>
      </c>
      <c r="F88" s="168" t="s">
        <v>1499</v>
      </c>
      <c r="G88" s="169" t="s">
        <v>1187</v>
      </c>
      <c r="H88" s="170">
        <v>1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0.043499999999999997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278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278</v>
      </c>
      <c r="BM88" s="177" t="s">
        <v>1749</v>
      </c>
    </row>
    <row r="89" s="2" customFormat="1">
      <c r="A89" s="39"/>
      <c r="B89" s="40"/>
      <c r="C89" s="39"/>
      <c r="D89" s="179" t="s">
        <v>155</v>
      </c>
      <c r="E89" s="39"/>
      <c r="F89" s="180" t="s">
        <v>1501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1502</v>
      </c>
      <c r="F90" s="163" t="s">
        <v>1503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0.040389999999999995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1504</v>
      </c>
      <c r="F91" s="168" t="s">
        <v>1505</v>
      </c>
      <c r="G91" s="169" t="s">
        <v>1187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278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278</v>
      </c>
      <c r="BM91" s="177" t="s">
        <v>1750</v>
      </c>
    </row>
    <row r="92" s="2" customFormat="1">
      <c r="A92" s="39"/>
      <c r="B92" s="40"/>
      <c r="C92" s="39"/>
      <c r="D92" s="179" t="s">
        <v>155</v>
      </c>
      <c r="E92" s="39"/>
      <c r="F92" s="180" t="s">
        <v>1507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1524</v>
      </c>
      <c r="F93" s="168" t="s">
        <v>1525</v>
      </c>
      <c r="G93" s="169" t="s">
        <v>150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0.00059000000000000003</v>
      </c>
      <c r="R93" s="175">
        <f>Q93*H93</f>
        <v>0.00059000000000000003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278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278</v>
      </c>
      <c r="BM93" s="177" t="s">
        <v>1751</v>
      </c>
    </row>
    <row r="94" s="2" customFormat="1">
      <c r="A94" s="39"/>
      <c r="B94" s="40"/>
      <c r="C94" s="39"/>
      <c r="D94" s="179" t="s">
        <v>155</v>
      </c>
      <c r="E94" s="39"/>
      <c r="F94" s="180" t="s">
        <v>1527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33" customHeight="1">
      <c r="A95" s="39"/>
      <c r="B95" s="165"/>
      <c r="C95" s="166" t="s">
        <v>152</v>
      </c>
      <c r="D95" s="166" t="s">
        <v>147</v>
      </c>
      <c r="E95" s="167" t="s">
        <v>1508</v>
      </c>
      <c r="F95" s="168" t="s">
        <v>1509</v>
      </c>
      <c r="G95" s="169" t="s">
        <v>1187</v>
      </c>
      <c r="H95" s="170">
        <v>1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0.031919999999999997</v>
      </c>
      <c r="R95" s="175">
        <f>Q95*H95</f>
        <v>0.031919999999999997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278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278</v>
      </c>
      <c r="BM95" s="177" t="s">
        <v>1752</v>
      </c>
    </row>
    <row r="96" s="2" customFormat="1">
      <c r="A96" s="39"/>
      <c r="B96" s="40"/>
      <c r="C96" s="39"/>
      <c r="D96" s="179" t="s">
        <v>155</v>
      </c>
      <c r="E96" s="39"/>
      <c r="F96" s="180" t="s">
        <v>1511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16.5" customHeight="1">
      <c r="A97" s="39"/>
      <c r="B97" s="165"/>
      <c r="C97" s="166" t="s">
        <v>196</v>
      </c>
      <c r="D97" s="166" t="s">
        <v>147</v>
      </c>
      <c r="E97" s="167" t="s">
        <v>1512</v>
      </c>
      <c r="F97" s="168" t="s">
        <v>1513</v>
      </c>
      <c r="G97" s="169" t="s">
        <v>199</v>
      </c>
      <c r="H97" s="170">
        <v>2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0.00052999999999999998</v>
      </c>
      <c r="R97" s="175">
        <f>Q97*H97</f>
        <v>0.00106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278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278</v>
      </c>
      <c r="BM97" s="177" t="s">
        <v>1753</v>
      </c>
    </row>
    <row r="98" s="2" customFormat="1">
      <c r="A98" s="39"/>
      <c r="B98" s="40"/>
      <c r="C98" s="39"/>
      <c r="D98" s="179" t="s">
        <v>155</v>
      </c>
      <c r="E98" s="39"/>
      <c r="F98" s="180" t="s">
        <v>1515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1516</v>
      </c>
      <c r="F99" s="168" t="s">
        <v>1517</v>
      </c>
      <c r="G99" s="169" t="s">
        <v>1187</v>
      </c>
      <c r="H99" s="170">
        <v>1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0.0015200000000000001</v>
      </c>
      <c r="R99" s="175">
        <f>Q99*H99</f>
        <v>0.0015200000000000001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278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278</v>
      </c>
      <c r="BM99" s="177" t="s">
        <v>1754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1519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7.8" customHeight="1">
      <c r="A101" s="39"/>
      <c r="B101" s="165"/>
      <c r="C101" s="166" t="s">
        <v>214</v>
      </c>
      <c r="D101" s="166" t="s">
        <v>147</v>
      </c>
      <c r="E101" s="167" t="s">
        <v>1520</v>
      </c>
      <c r="F101" s="168" t="s">
        <v>1521</v>
      </c>
      <c r="G101" s="169" t="s">
        <v>199</v>
      </c>
      <c r="H101" s="170">
        <v>10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0.00044000000000000002</v>
      </c>
      <c r="R101" s="175">
        <f>Q101*H101</f>
        <v>0.0044000000000000003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278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278</v>
      </c>
      <c r="BM101" s="177" t="s">
        <v>1755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1523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219</v>
      </c>
      <c r="D103" s="166" t="s">
        <v>147</v>
      </c>
      <c r="E103" s="167" t="s">
        <v>1528</v>
      </c>
      <c r="F103" s="168" t="s">
        <v>1529</v>
      </c>
      <c r="G103" s="169" t="s">
        <v>725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278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278</v>
      </c>
      <c r="BM103" s="177" t="s">
        <v>1756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1531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1532</v>
      </c>
      <c r="F105" s="163" t="s">
        <v>1533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224</v>
      </c>
      <c r="D106" s="166" t="s">
        <v>147</v>
      </c>
      <c r="E106" s="167" t="s">
        <v>1534</v>
      </c>
      <c r="F106" s="168" t="s">
        <v>1535</v>
      </c>
      <c r="G106" s="169" t="s">
        <v>199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278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278</v>
      </c>
      <c r="BM106" s="177" t="s">
        <v>1757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1537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229</v>
      </c>
      <c r="D108" s="166" t="s">
        <v>147</v>
      </c>
      <c r="E108" s="167" t="s">
        <v>1538</v>
      </c>
      <c r="F108" s="168" t="s">
        <v>1539</v>
      </c>
      <c r="G108" s="169" t="s">
        <v>199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278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278</v>
      </c>
      <c r="BM108" s="177" t="s">
        <v>1758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1541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235</v>
      </c>
      <c r="D110" s="166" t="s">
        <v>147</v>
      </c>
      <c r="E110" s="167" t="s">
        <v>1542</v>
      </c>
      <c r="F110" s="168" t="s">
        <v>1543</v>
      </c>
      <c r="G110" s="169" t="s">
        <v>199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278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278</v>
      </c>
      <c r="BM110" s="177" t="s">
        <v>1759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1545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1546</v>
      </c>
      <c r="F112" s="168" t="s">
        <v>1547</v>
      </c>
      <c r="G112" s="169" t="s">
        <v>199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278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278</v>
      </c>
      <c r="BM112" s="177" t="s">
        <v>1760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1549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244</v>
      </c>
      <c r="D114" s="166" t="s">
        <v>147</v>
      </c>
      <c r="E114" s="167" t="s">
        <v>1550</v>
      </c>
      <c r="F114" s="168" t="s">
        <v>1551</v>
      </c>
      <c r="G114" s="169" t="s">
        <v>725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278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278</v>
      </c>
      <c r="BM114" s="177" t="s">
        <v>1761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1553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1554</v>
      </c>
      <c r="F116" s="163" t="s">
        <v>1555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249</v>
      </c>
      <c r="D117" s="166" t="s">
        <v>147</v>
      </c>
      <c r="E117" s="167" t="s">
        <v>1556</v>
      </c>
      <c r="F117" s="168" t="s">
        <v>1557</v>
      </c>
      <c r="G117" s="169" t="s">
        <v>842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278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278</v>
      </c>
      <c r="BM117" s="177" t="s">
        <v>1762</v>
      </c>
    </row>
    <row r="118" s="2" customFormat="1" ht="24.15" customHeight="1">
      <c r="A118" s="39"/>
      <c r="B118" s="165"/>
      <c r="C118" s="166" t="s">
        <v>271</v>
      </c>
      <c r="D118" s="166" t="s">
        <v>147</v>
      </c>
      <c r="E118" s="167" t="s">
        <v>1559</v>
      </c>
      <c r="F118" s="168" t="s">
        <v>1560</v>
      </c>
      <c r="G118" s="169" t="s">
        <v>1187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278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278</v>
      </c>
      <c r="BM118" s="177" t="s">
        <v>1763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1562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278</v>
      </c>
      <c r="D120" s="166" t="s">
        <v>147</v>
      </c>
      <c r="E120" s="167" t="s">
        <v>1563</v>
      </c>
      <c r="F120" s="168" t="s">
        <v>1564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278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278</v>
      </c>
      <c r="BM120" s="177" t="s">
        <v>1764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1566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284</v>
      </c>
      <c r="D122" s="166" t="s">
        <v>147</v>
      </c>
      <c r="E122" s="167" t="s">
        <v>1567</v>
      </c>
      <c r="F122" s="168" t="s">
        <v>1568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278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278</v>
      </c>
      <c r="BM122" s="177" t="s">
        <v>1765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1570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289</v>
      </c>
      <c r="D124" s="166" t="s">
        <v>147</v>
      </c>
      <c r="E124" s="167" t="s">
        <v>1571</v>
      </c>
      <c r="F124" s="168" t="s">
        <v>1572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278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278</v>
      </c>
      <c r="BM124" s="177" t="s">
        <v>1766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1574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305</v>
      </c>
      <c r="D126" s="166" t="s">
        <v>147</v>
      </c>
      <c r="E126" s="167" t="s">
        <v>1575</v>
      </c>
      <c r="F126" s="168" t="s">
        <v>1576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278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278</v>
      </c>
      <c r="BM126" s="177" t="s">
        <v>1767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1578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310</v>
      </c>
      <c r="D128" s="166" t="s">
        <v>147</v>
      </c>
      <c r="E128" s="167" t="s">
        <v>1579</v>
      </c>
      <c r="F128" s="168" t="s">
        <v>1580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278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278</v>
      </c>
      <c r="BM128" s="177" t="s">
        <v>1768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1582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1583</v>
      </c>
      <c r="F130" s="168" t="s">
        <v>1584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278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278</v>
      </c>
      <c r="BM130" s="177" t="s">
        <v>1769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1586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319</v>
      </c>
      <c r="D132" s="166" t="s">
        <v>147</v>
      </c>
      <c r="E132" s="167" t="s">
        <v>1587</v>
      </c>
      <c r="F132" s="168" t="s">
        <v>1588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278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278</v>
      </c>
      <c r="BM132" s="177" t="s">
        <v>1770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1590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324</v>
      </c>
      <c r="D134" s="166" t="s">
        <v>147</v>
      </c>
      <c r="E134" s="167" t="s">
        <v>1591</v>
      </c>
      <c r="F134" s="168" t="s">
        <v>1592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278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278</v>
      </c>
      <c r="BM134" s="177" t="s">
        <v>1771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1594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329</v>
      </c>
      <c r="D136" s="166" t="s">
        <v>147</v>
      </c>
      <c r="E136" s="167" t="s">
        <v>1595</v>
      </c>
      <c r="F136" s="168" t="s">
        <v>1596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278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278</v>
      </c>
      <c r="BM136" s="177" t="s">
        <v>1772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1598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334</v>
      </c>
      <c r="D138" s="166" t="s">
        <v>147</v>
      </c>
      <c r="E138" s="167" t="s">
        <v>1599</v>
      </c>
      <c r="F138" s="168" t="s">
        <v>1600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278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278</v>
      </c>
      <c r="BM138" s="177" t="s">
        <v>1773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1602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339</v>
      </c>
      <c r="D140" s="166" t="s">
        <v>147</v>
      </c>
      <c r="E140" s="167" t="s">
        <v>1603</v>
      </c>
      <c r="F140" s="168" t="s">
        <v>1604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278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278</v>
      </c>
      <c r="BM140" s="177" t="s">
        <v>1774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1606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344</v>
      </c>
      <c r="D142" s="166" t="s">
        <v>147</v>
      </c>
      <c r="E142" s="167" t="s">
        <v>1607</v>
      </c>
      <c r="F142" s="168" t="s">
        <v>1608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278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278</v>
      </c>
      <c r="BM142" s="177" t="s">
        <v>1775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1610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349</v>
      </c>
      <c r="D144" s="166" t="s">
        <v>147</v>
      </c>
      <c r="E144" s="167" t="s">
        <v>1611</v>
      </c>
      <c r="F144" s="168" t="s">
        <v>1612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278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278</v>
      </c>
      <c r="BM144" s="177" t="s">
        <v>1776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1614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354</v>
      </c>
      <c r="D146" s="166" t="s">
        <v>147</v>
      </c>
      <c r="E146" s="167" t="s">
        <v>1615</v>
      </c>
      <c r="F146" s="168" t="s">
        <v>1616</v>
      </c>
      <c r="G146" s="169" t="s">
        <v>725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278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278</v>
      </c>
      <c r="BM146" s="177" t="s">
        <v>1777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1618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1619</v>
      </c>
      <c r="F148" s="163" t="s">
        <v>1620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0.13092000000000001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1621</v>
      </c>
      <c r="F149" s="168" t="s">
        <v>1622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278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278</v>
      </c>
      <c r="BM149" s="177" t="s">
        <v>1778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1624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364</v>
      </c>
      <c r="D151" s="166" t="s">
        <v>147</v>
      </c>
      <c r="E151" s="167" t="s">
        <v>1625</v>
      </c>
      <c r="F151" s="168" t="s">
        <v>1626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278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278</v>
      </c>
      <c r="BM151" s="177" t="s">
        <v>1779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1628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373</v>
      </c>
      <c r="D153" s="166" t="s">
        <v>147</v>
      </c>
      <c r="E153" s="167" t="s">
        <v>1731</v>
      </c>
      <c r="F153" s="168" t="s">
        <v>1732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0.012120000000000001</v>
      </c>
      <c r="R153" s="175">
        <f>Q153*H153</f>
        <v>0.024240000000000001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278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278</v>
      </c>
      <c r="BM153" s="177" t="s">
        <v>1780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1734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4.25" customHeight="1">
      <c r="A155" s="39"/>
      <c r="B155" s="165"/>
      <c r="C155" s="166" t="s">
        <v>378</v>
      </c>
      <c r="D155" s="166" t="s">
        <v>147</v>
      </c>
      <c r="E155" s="167" t="s">
        <v>1735</v>
      </c>
      <c r="F155" s="168" t="s">
        <v>1736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0.017080000000000001</v>
      </c>
      <c r="R155" s="175">
        <f>Q155*H155</f>
        <v>0.034160000000000003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278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278</v>
      </c>
      <c r="BM155" s="177" t="s">
        <v>1781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1738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383</v>
      </c>
      <c r="D157" s="166" t="s">
        <v>147</v>
      </c>
      <c r="E157" s="167" t="s">
        <v>1633</v>
      </c>
      <c r="F157" s="168" t="s">
        <v>1634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0.020650000000000002</v>
      </c>
      <c r="R157" s="175">
        <f>Q157*H157</f>
        <v>0.041300000000000003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278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278</v>
      </c>
      <c r="BM157" s="177" t="s">
        <v>1782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1636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385</v>
      </c>
      <c r="D159" s="166" t="s">
        <v>147</v>
      </c>
      <c r="E159" s="167" t="s">
        <v>1740</v>
      </c>
      <c r="F159" s="168" t="s">
        <v>1741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0.031099999999999999</v>
      </c>
      <c r="R159" s="175">
        <f>Q159*H159</f>
        <v>0.031099999999999999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278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278</v>
      </c>
      <c r="BM159" s="177" t="s">
        <v>1783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1743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388</v>
      </c>
      <c r="D161" s="166" t="s">
        <v>147</v>
      </c>
      <c r="E161" s="167" t="s">
        <v>1645</v>
      </c>
      <c r="F161" s="168" t="s">
        <v>1646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278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278</v>
      </c>
      <c r="BM161" s="177" t="s">
        <v>1784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1648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396</v>
      </c>
      <c r="D163" s="166" t="s">
        <v>147</v>
      </c>
      <c r="E163" s="167" t="s">
        <v>1649</v>
      </c>
      <c r="F163" s="168" t="s">
        <v>1650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278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278</v>
      </c>
      <c r="BM163" s="177" t="s">
        <v>1785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1652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399</v>
      </c>
      <c r="D165" s="209" t="s">
        <v>230</v>
      </c>
      <c r="E165" s="210" t="s">
        <v>1653</v>
      </c>
      <c r="F165" s="211" t="s">
        <v>1654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373</v>
      </c>
      <c r="AT165" s="177" t="s">
        <v>230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278</v>
      </c>
      <c r="BM165" s="177" t="s">
        <v>1786</v>
      </c>
    </row>
    <row r="166" s="2" customFormat="1" ht="55.5" customHeight="1">
      <c r="A166" s="39"/>
      <c r="B166" s="165"/>
      <c r="C166" s="166" t="s">
        <v>405</v>
      </c>
      <c r="D166" s="166" t="s">
        <v>147</v>
      </c>
      <c r="E166" s="167" t="s">
        <v>1656</v>
      </c>
      <c r="F166" s="168" t="s">
        <v>1657</v>
      </c>
      <c r="G166" s="169" t="s">
        <v>725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278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278</v>
      </c>
      <c r="BM166" s="177" t="s">
        <v>1787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1659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23230103"/>
    <hyperlink ref="F96" r:id="rId4" display="https://podminky.urs.cz/item/CS_URS_2024_02/731244201"/>
    <hyperlink ref="F98" r:id="rId5" display="https://podminky.urs.cz/item/CS_URS_2024_02/731341140"/>
    <hyperlink ref="F100" r:id="rId6" display="https://podminky.urs.cz/item/CS_URS_2024_02/731810332"/>
    <hyperlink ref="F102" r:id="rId7" display="https://podminky.urs.cz/item/CS_URS_2024_02/731810342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5"/>
    <hyperlink ref="F156" r:id="rId32" display="https://podminky.urs.cz/item/CS_URS_2024_02/735152179"/>
    <hyperlink ref="F158" r:id="rId33" display="https://podminky.urs.cz/item/CS_URS_2024_02/735152276"/>
    <hyperlink ref="F160" r:id="rId34" display="https://podminky.urs.cz/item/CS_URS_2024_02/73516426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1788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ROUND((SUM(BE84:BE115)),  2)</f>
        <v>0</v>
      </c>
      <c r="G33" s="39"/>
      <c r="H33" s="39"/>
      <c r="I33" s="124">
        <v>0.20999999999999999</v>
      </c>
      <c r="J33" s="123">
        <f>ROUND(((SUM(BE84:BE115))*I33),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ROUND((SUM(BF84:BF115)),  2)</f>
        <v>0</v>
      </c>
      <c r="G34" s="39"/>
      <c r="H34" s="39"/>
      <c r="I34" s="124">
        <v>0.12</v>
      </c>
      <c r="J34" s="123">
        <f>ROUND(((SUM(BF84:BF115))*I34),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ROUND((SUM(BG84:BG115)),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ROUND((SUM(BH84:BH115)),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ROUND((SUM(BI84:BI115)),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21 - Elektrotechnika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1789</v>
      </c>
      <c r="E61" s="140"/>
      <c r="F61" s="140"/>
      <c r="G61" s="140"/>
      <c r="H61" s="140"/>
      <c r="I61" s="140"/>
      <c r="J61" s="141">
        <f>J86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1790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4"/>
      <c r="C63" s="9"/>
      <c r="D63" s="135" t="s">
        <v>1791</v>
      </c>
      <c r="E63" s="136"/>
      <c r="F63" s="136"/>
      <c r="G63" s="136"/>
      <c r="H63" s="136"/>
      <c r="I63" s="136"/>
      <c r="J63" s="137">
        <f>J97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8"/>
      <c r="C64" s="10"/>
      <c r="D64" s="139" t="s">
        <v>1792</v>
      </c>
      <c r="E64" s="140"/>
      <c r="F64" s="140"/>
      <c r="G64" s="140"/>
      <c r="H64" s="140"/>
      <c r="I64" s="140"/>
      <c r="J64" s="141">
        <f>J98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129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39"/>
      <c r="D74" s="39"/>
      <c r="E74" s="116" t="str">
        <f>E7</f>
        <v>Regenerace bytového fondu Mírová Osada – V. etapa, ul. Koněvova 22, 24, 26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104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21 - Elektrotechnika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>Koněvova 249/22</v>
      </c>
      <c r="G78" s="39"/>
      <c r="H78" s="39"/>
      <c r="I78" s="33" t="s">
        <v>23</v>
      </c>
      <c r="J78" s="65" t="str">
        <f>IF(J12="","",J12)</f>
        <v>4. 1. 2021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39"/>
      <c r="E80" s="39"/>
      <c r="F80" s="28" t="str">
        <f>E15</f>
        <v>městský obvod Slezská Ostrava</v>
      </c>
      <c r="G80" s="39"/>
      <c r="H80" s="39"/>
      <c r="I80" s="33" t="s">
        <v>31</v>
      </c>
      <c r="J80" s="37" t="str">
        <f>E21</f>
        <v xml:space="preserve">Made 4 BIM s.r.o. 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39"/>
      <c r="E81" s="39"/>
      <c r="F81" s="28" t="str">
        <f>IF(E18="","",E18)</f>
        <v>Vyplň údaj</v>
      </c>
      <c r="G81" s="39"/>
      <c r="H81" s="39"/>
      <c r="I81" s="33" t="s">
        <v>34</v>
      </c>
      <c r="J81" s="37" t="str">
        <f>E24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130</v>
      </c>
      <c r="D83" s="145" t="s">
        <v>56</v>
      </c>
      <c r="E83" s="145" t="s">
        <v>52</v>
      </c>
      <c r="F83" s="145" t="s">
        <v>53</v>
      </c>
      <c r="G83" s="145" t="s">
        <v>131</v>
      </c>
      <c r="H83" s="145" t="s">
        <v>132</v>
      </c>
      <c r="I83" s="145" t="s">
        <v>133</v>
      </c>
      <c r="J83" s="145" t="s">
        <v>109</v>
      </c>
      <c r="K83" s="146" t="s">
        <v>134</v>
      </c>
      <c r="L83" s="147"/>
      <c r="M83" s="81" t="s">
        <v>3</v>
      </c>
      <c r="N83" s="82" t="s">
        <v>41</v>
      </c>
      <c r="O83" s="82" t="s">
        <v>135</v>
      </c>
      <c r="P83" s="82" t="s">
        <v>136</v>
      </c>
      <c r="Q83" s="82" t="s">
        <v>137</v>
      </c>
      <c r="R83" s="82" t="s">
        <v>138</v>
      </c>
      <c r="S83" s="82" t="s">
        <v>139</v>
      </c>
      <c r="T83" s="83" t="s">
        <v>140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141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P85+P97</f>
        <v>0</v>
      </c>
      <c r="Q84" s="85"/>
      <c r="R84" s="149">
        <f>R85+R97</f>
        <v>0.0044000000000000003</v>
      </c>
      <c r="S84" s="85"/>
      <c r="T84" s="150">
        <f>T85+T97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70</v>
      </c>
      <c r="AU84" s="20" t="s">
        <v>110</v>
      </c>
      <c r="BK84" s="151">
        <f>BK85+BK97</f>
        <v>0</v>
      </c>
    </row>
    <row r="85" s="12" customFormat="1" ht="25.92" customHeight="1">
      <c r="A85" s="12"/>
      <c r="B85" s="152"/>
      <c r="C85" s="12"/>
      <c r="D85" s="153" t="s">
        <v>70</v>
      </c>
      <c r="E85" s="154" t="s">
        <v>667</v>
      </c>
      <c r="F85" s="154" t="s">
        <v>668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P86+P90</f>
        <v>0</v>
      </c>
      <c r="Q85" s="158"/>
      <c r="R85" s="159">
        <f>R86+R90</f>
        <v>0.0044000000000000003</v>
      </c>
      <c r="S85" s="158"/>
      <c r="T85" s="160">
        <f>T86+T90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153</v>
      </c>
      <c r="AT85" s="161" t="s">
        <v>70</v>
      </c>
      <c r="AU85" s="161" t="s">
        <v>71</v>
      </c>
      <c r="AY85" s="153" t="s">
        <v>144</v>
      </c>
      <c r="BK85" s="162">
        <f>BK86+BK90</f>
        <v>0</v>
      </c>
    </row>
    <row r="86" s="12" customFormat="1" ht="22.8" customHeight="1">
      <c r="A86" s="12"/>
      <c r="B86" s="152"/>
      <c r="C86" s="12"/>
      <c r="D86" s="153" t="s">
        <v>70</v>
      </c>
      <c r="E86" s="163" t="s">
        <v>1793</v>
      </c>
      <c r="F86" s="163" t="s">
        <v>1794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SUM(P87:P89)</f>
        <v>0</v>
      </c>
      <c r="Q86" s="158"/>
      <c r="R86" s="159">
        <f>SUM(R87:R89)</f>
        <v>0.00080000000000000004</v>
      </c>
      <c r="S86" s="158"/>
      <c r="T86" s="16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79</v>
      </c>
      <c r="AY86" s="153" t="s">
        <v>144</v>
      </c>
      <c r="BK86" s="162">
        <f>SUM(BK87:BK89)</f>
        <v>0</v>
      </c>
    </row>
    <row r="87" s="2" customFormat="1" ht="49.05" customHeight="1">
      <c r="A87" s="39"/>
      <c r="B87" s="165"/>
      <c r="C87" s="166" t="s">
        <v>79</v>
      </c>
      <c r="D87" s="166" t="s">
        <v>147</v>
      </c>
      <c r="E87" s="167" t="s">
        <v>1795</v>
      </c>
      <c r="F87" s="168" t="s">
        <v>1796</v>
      </c>
      <c r="G87" s="169" t="s">
        <v>150</v>
      </c>
      <c r="H87" s="170">
        <v>1</v>
      </c>
      <c r="I87" s="171"/>
      <c r="J87" s="172">
        <f>ROUND(I87*H87,2)</f>
        <v>0</v>
      </c>
      <c r="K87" s="168" t="s">
        <v>151</v>
      </c>
      <c r="L87" s="40"/>
      <c r="M87" s="173" t="s">
        <v>3</v>
      </c>
      <c r="N87" s="174" t="s">
        <v>43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278</v>
      </c>
      <c r="AT87" s="177" t="s">
        <v>147</v>
      </c>
      <c r="AU87" s="177" t="s">
        <v>153</v>
      </c>
      <c r="AY87" s="20" t="s">
        <v>144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153</v>
      </c>
      <c r="BK87" s="178">
        <f>ROUND(I87*H87,2)</f>
        <v>0</v>
      </c>
      <c r="BL87" s="20" t="s">
        <v>278</v>
      </c>
      <c r="BM87" s="177" t="s">
        <v>1797</v>
      </c>
    </row>
    <row r="88" s="2" customFormat="1">
      <c r="A88" s="39"/>
      <c r="B88" s="40"/>
      <c r="C88" s="39"/>
      <c r="D88" s="179" t="s">
        <v>155</v>
      </c>
      <c r="E88" s="39"/>
      <c r="F88" s="180" t="s">
        <v>1798</v>
      </c>
      <c r="G88" s="39"/>
      <c r="H88" s="39"/>
      <c r="I88" s="181"/>
      <c r="J88" s="39"/>
      <c r="K88" s="39"/>
      <c r="L88" s="40"/>
      <c r="M88" s="182"/>
      <c r="N88" s="183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155</v>
      </c>
      <c r="AU88" s="20" t="s">
        <v>153</v>
      </c>
    </row>
    <row r="89" s="2" customFormat="1" ht="16.5" customHeight="1">
      <c r="A89" s="39"/>
      <c r="B89" s="165"/>
      <c r="C89" s="209" t="s">
        <v>153</v>
      </c>
      <c r="D89" s="209" t="s">
        <v>230</v>
      </c>
      <c r="E89" s="210" t="s">
        <v>1799</v>
      </c>
      <c r="F89" s="211" t="s">
        <v>1800</v>
      </c>
      <c r="G89" s="212" t="s">
        <v>150</v>
      </c>
      <c r="H89" s="213">
        <v>1</v>
      </c>
      <c r="I89" s="214"/>
      <c r="J89" s="215">
        <f>ROUND(I89*H89,2)</f>
        <v>0</v>
      </c>
      <c r="K89" s="211" t="s">
        <v>151</v>
      </c>
      <c r="L89" s="216"/>
      <c r="M89" s="217" t="s">
        <v>3</v>
      </c>
      <c r="N89" s="218" t="s">
        <v>43</v>
      </c>
      <c r="O89" s="73"/>
      <c r="P89" s="175">
        <f>O89*H89</f>
        <v>0</v>
      </c>
      <c r="Q89" s="175">
        <v>0.00080000000000000004</v>
      </c>
      <c r="R89" s="175">
        <f>Q89*H89</f>
        <v>0.00080000000000000004</v>
      </c>
      <c r="S89" s="175">
        <v>0</v>
      </c>
      <c r="T89" s="17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7" t="s">
        <v>373</v>
      </c>
      <c r="AT89" s="177" t="s">
        <v>230</v>
      </c>
      <c r="AU89" s="177" t="s">
        <v>153</v>
      </c>
      <c r="AY89" s="20" t="s">
        <v>144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20" t="s">
        <v>153</v>
      </c>
      <c r="BK89" s="178">
        <f>ROUND(I89*H89,2)</f>
        <v>0</v>
      </c>
      <c r="BL89" s="20" t="s">
        <v>278</v>
      </c>
      <c r="BM89" s="177" t="s">
        <v>1801</v>
      </c>
    </row>
    <row r="90" s="12" customFormat="1" ht="22.8" customHeight="1">
      <c r="A90" s="12"/>
      <c r="B90" s="152"/>
      <c r="C90" s="12"/>
      <c r="D90" s="153" t="s">
        <v>70</v>
      </c>
      <c r="E90" s="163" t="s">
        <v>1802</v>
      </c>
      <c r="F90" s="163" t="s">
        <v>1803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SUM(P91:P96)</f>
        <v>0</v>
      </c>
      <c r="Q90" s="158"/>
      <c r="R90" s="159">
        <f>SUM(R91:R96)</f>
        <v>0.0036000000000000003</v>
      </c>
      <c r="S90" s="158"/>
      <c r="T90" s="16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SUM(BK91:BK96)</f>
        <v>0</v>
      </c>
    </row>
    <row r="91" s="2" customFormat="1" ht="24.15" customHeight="1">
      <c r="A91" s="39"/>
      <c r="B91" s="165"/>
      <c r="C91" s="166" t="s">
        <v>145</v>
      </c>
      <c r="D91" s="166" t="s">
        <v>147</v>
      </c>
      <c r="E91" s="167" t="s">
        <v>1804</v>
      </c>
      <c r="F91" s="168" t="s">
        <v>1805</v>
      </c>
      <c r="G91" s="169" t="s">
        <v>150</v>
      </c>
      <c r="H91" s="170">
        <v>4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578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578</v>
      </c>
      <c r="BM91" s="177" t="s">
        <v>1806</v>
      </c>
    </row>
    <row r="92" s="2" customFormat="1">
      <c r="A92" s="39"/>
      <c r="B92" s="40"/>
      <c r="C92" s="39"/>
      <c r="D92" s="179" t="s">
        <v>155</v>
      </c>
      <c r="E92" s="39"/>
      <c r="F92" s="180" t="s">
        <v>1807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24.15" customHeight="1">
      <c r="A93" s="39"/>
      <c r="B93" s="165"/>
      <c r="C93" s="209" t="s">
        <v>152</v>
      </c>
      <c r="D93" s="209" t="s">
        <v>230</v>
      </c>
      <c r="E93" s="210" t="s">
        <v>1808</v>
      </c>
      <c r="F93" s="211" t="s">
        <v>1809</v>
      </c>
      <c r="G93" s="212" t="s">
        <v>150</v>
      </c>
      <c r="H93" s="213">
        <v>1</v>
      </c>
      <c r="I93" s="214"/>
      <c r="J93" s="215">
        <f>ROUND(I93*H93,2)</f>
        <v>0</v>
      </c>
      <c r="K93" s="211" t="s">
        <v>151</v>
      </c>
      <c r="L93" s="216"/>
      <c r="M93" s="217" t="s">
        <v>3</v>
      </c>
      <c r="N93" s="218" t="s">
        <v>43</v>
      </c>
      <c r="O93" s="73"/>
      <c r="P93" s="175">
        <f>O93*H93</f>
        <v>0</v>
      </c>
      <c r="Q93" s="175">
        <v>0.0012999999999999999</v>
      </c>
      <c r="R93" s="175">
        <f>Q93*H93</f>
        <v>0.0012999999999999999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1810</v>
      </c>
      <c r="AT93" s="177" t="s">
        <v>230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578</v>
      </c>
      <c r="BM93" s="177" t="s">
        <v>1811</v>
      </c>
    </row>
    <row r="94" s="2" customFormat="1" ht="24.15" customHeight="1">
      <c r="A94" s="39"/>
      <c r="B94" s="165"/>
      <c r="C94" s="209" t="s">
        <v>196</v>
      </c>
      <c r="D94" s="209" t="s">
        <v>230</v>
      </c>
      <c r="E94" s="210" t="s">
        <v>1812</v>
      </c>
      <c r="F94" s="211" t="s">
        <v>1813</v>
      </c>
      <c r="G94" s="212" t="s">
        <v>150</v>
      </c>
      <c r="H94" s="213">
        <v>1</v>
      </c>
      <c r="I94" s="214"/>
      <c r="J94" s="215">
        <f>ROUND(I94*H94,2)</f>
        <v>0</v>
      </c>
      <c r="K94" s="211" t="s">
        <v>151</v>
      </c>
      <c r="L94" s="216"/>
      <c r="M94" s="217" t="s">
        <v>3</v>
      </c>
      <c r="N94" s="218" t="s">
        <v>43</v>
      </c>
      <c r="O94" s="73"/>
      <c r="P94" s="175">
        <f>O94*H94</f>
        <v>0</v>
      </c>
      <c r="Q94" s="175">
        <v>0.0015</v>
      </c>
      <c r="R94" s="175">
        <f>Q94*H94</f>
        <v>0.0015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1810</v>
      </c>
      <c r="AT94" s="177" t="s">
        <v>230</v>
      </c>
      <c r="AU94" s="177" t="s">
        <v>153</v>
      </c>
      <c r="AY94" s="20" t="s">
        <v>144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153</v>
      </c>
      <c r="BK94" s="178">
        <f>ROUND(I94*H94,2)</f>
        <v>0</v>
      </c>
      <c r="BL94" s="20" t="s">
        <v>578</v>
      </c>
      <c r="BM94" s="177" t="s">
        <v>1814</v>
      </c>
    </row>
    <row r="95" s="2" customFormat="1" ht="16.5" customHeight="1">
      <c r="A95" s="39"/>
      <c r="B95" s="165"/>
      <c r="C95" s="209" t="s">
        <v>159</v>
      </c>
      <c r="D95" s="209" t="s">
        <v>230</v>
      </c>
      <c r="E95" s="210" t="s">
        <v>1815</v>
      </c>
      <c r="F95" s="211" t="s">
        <v>1816</v>
      </c>
      <c r="G95" s="212" t="s">
        <v>150</v>
      </c>
      <c r="H95" s="213">
        <v>1</v>
      </c>
      <c r="I95" s="214"/>
      <c r="J95" s="215">
        <f>ROUND(I95*H95,2)</f>
        <v>0</v>
      </c>
      <c r="K95" s="211" t="s">
        <v>151</v>
      </c>
      <c r="L95" s="216"/>
      <c r="M95" s="217" t="s">
        <v>3</v>
      </c>
      <c r="N95" s="218" t="s">
        <v>43</v>
      </c>
      <c r="O95" s="73"/>
      <c r="P95" s="175">
        <f>O95*H95</f>
        <v>0</v>
      </c>
      <c r="Q95" s="175">
        <v>0.00040000000000000002</v>
      </c>
      <c r="R95" s="175">
        <f>Q95*H95</f>
        <v>0.00040000000000000002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1810</v>
      </c>
      <c r="AT95" s="177" t="s">
        <v>230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578</v>
      </c>
      <c r="BM95" s="177" t="s">
        <v>1817</v>
      </c>
    </row>
    <row r="96" s="2" customFormat="1" ht="16.5" customHeight="1">
      <c r="A96" s="39"/>
      <c r="B96" s="165"/>
      <c r="C96" s="209" t="s">
        <v>214</v>
      </c>
      <c r="D96" s="209" t="s">
        <v>230</v>
      </c>
      <c r="E96" s="210" t="s">
        <v>1818</v>
      </c>
      <c r="F96" s="211" t="s">
        <v>1819</v>
      </c>
      <c r="G96" s="212" t="s">
        <v>150</v>
      </c>
      <c r="H96" s="213">
        <v>4</v>
      </c>
      <c r="I96" s="214"/>
      <c r="J96" s="215">
        <f>ROUND(I96*H96,2)</f>
        <v>0</v>
      </c>
      <c r="K96" s="211" t="s">
        <v>151</v>
      </c>
      <c r="L96" s="216"/>
      <c r="M96" s="217" t="s">
        <v>3</v>
      </c>
      <c r="N96" s="218" t="s">
        <v>43</v>
      </c>
      <c r="O96" s="73"/>
      <c r="P96" s="175">
        <f>O96*H96</f>
        <v>0</v>
      </c>
      <c r="Q96" s="175">
        <v>0.00010000000000000001</v>
      </c>
      <c r="R96" s="175">
        <f>Q96*H96</f>
        <v>0.00040000000000000002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1810</v>
      </c>
      <c r="AT96" s="177" t="s">
        <v>230</v>
      </c>
      <c r="AU96" s="177" t="s">
        <v>153</v>
      </c>
      <c r="AY96" s="20" t="s">
        <v>144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153</v>
      </c>
      <c r="BK96" s="178">
        <f>ROUND(I96*H96,2)</f>
        <v>0</v>
      </c>
      <c r="BL96" s="20" t="s">
        <v>578</v>
      </c>
      <c r="BM96" s="177" t="s">
        <v>1820</v>
      </c>
    </row>
    <row r="97" s="12" customFormat="1" ht="25.92" customHeight="1">
      <c r="A97" s="12"/>
      <c r="B97" s="152"/>
      <c r="C97" s="12"/>
      <c r="D97" s="153" t="s">
        <v>70</v>
      </c>
      <c r="E97" s="154" t="s">
        <v>230</v>
      </c>
      <c r="F97" s="154" t="s">
        <v>1821</v>
      </c>
      <c r="G97" s="12"/>
      <c r="H97" s="12"/>
      <c r="I97" s="155"/>
      <c r="J97" s="156">
        <f>BK97</f>
        <v>0</v>
      </c>
      <c r="K97" s="12"/>
      <c r="L97" s="152"/>
      <c r="M97" s="157"/>
      <c r="N97" s="158"/>
      <c r="O97" s="158"/>
      <c r="P97" s="159">
        <f>P98</f>
        <v>0</v>
      </c>
      <c r="Q97" s="158"/>
      <c r="R97" s="159">
        <f>R98</f>
        <v>0</v>
      </c>
      <c r="S97" s="158"/>
      <c r="T97" s="16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3" t="s">
        <v>145</v>
      </c>
      <c r="AT97" s="161" t="s">
        <v>70</v>
      </c>
      <c r="AU97" s="161" t="s">
        <v>71</v>
      </c>
      <c r="AY97" s="153" t="s">
        <v>144</v>
      </c>
      <c r="BK97" s="162">
        <f>BK98</f>
        <v>0</v>
      </c>
    </row>
    <row r="98" s="12" customFormat="1" ht="22.8" customHeight="1">
      <c r="A98" s="12"/>
      <c r="B98" s="152"/>
      <c r="C98" s="12"/>
      <c r="D98" s="153" t="s">
        <v>70</v>
      </c>
      <c r="E98" s="163" t="s">
        <v>1822</v>
      </c>
      <c r="F98" s="163" t="s">
        <v>1823</v>
      </c>
      <c r="G98" s="12"/>
      <c r="H98" s="12"/>
      <c r="I98" s="155"/>
      <c r="J98" s="164">
        <f>BK98</f>
        <v>0</v>
      </c>
      <c r="K98" s="12"/>
      <c r="L98" s="152"/>
      <c r="M98" s="157"/>
      <c r="N98" s="158"/>
      <c r="O98" s="158"/>
      <c r="P98" s="159">
        <f>SUM(P99:P115)</f>
        <v>0</v>
      </c>
      <c r="Q98" s="158"/>
      <c r="R98" s="159">
        <f>SUM(R99:R115)</f>
        <v>0</v>
      </c>
      <c r="S98" s="158"/>
      <c r="T98" s="16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145</v>
      </c>
      <c r="AT98" s="161" t="s">
        <v>70</v>
      </c>
      <c r="AU98" s="161" t="s">
        <v>79</v>
      </c>
      <c r="AY98" s="153" t="s">
        <v>144</v>
      </c>
      <c r="BK98" s="162">
        <f>SUM(BK99:BK115)</f>
        <v>0</v>
      </c>
    </row>
    <row r="99" s="2" customFormat="1" ht="16.5" customHeight="1">
      <c r="A99" s="39"/>
      <c r="B99" s="165"/>
      <c r="C99" s="166" t="s">
        <v>219</v>
      </c>
      <c r="D99" s="166" t="s">
        <v>147</v>
      </c>
      <c r="E99" s="167" t="s">
        <v>1824</v>
      </c>
      <c r="F99" s="168" t="s">
        <v>1825</v>
      </c>
      <c r="G99" s="169" t="s">
        <v>199</v>
      </c>
      <c r="H99" s="170">
        <v>145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578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578</v>
      </c>
      <c r="BM99" s="177" t="s">
        <v>1826</v>
      </c>
    </row>
    <row r="100" s="2" customFormat="1" ht="16.5" customHeight="1">
      <c r="A100" s="39"/>
      <c r="B100" s="165"/>
      <c r="C100" s="166" t="s">
        <v>224</v>
      </c>
      <c r="D100" s="166" t="s">
        <v>147</v>
      </c>
      <c r="E100" s="167" t="s">
        <v>1827</v>
      </c>
      <c r="F100" s="168" t="s">
        <v>1828</v>
      </c>
      <c r="G100" s="169" t="s">
        <v>199</v>
      </c>
      <c r="H100" s="170">
        <v>18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578</v>
      </c>
      <c r="AT100" s="177" t="s">
        <v>147</v>
      </c>
      <c r="AU100" s="177" t="s">
        <v>153</v>
      </c>
      <c r="AY100" s="20" t="s">
        <v>144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153</v>
      </c>
      <c r="BK100" s="178">
        <f>ROUND(I100*H100,2)</f>
        <v>0</v>
      </c>
      <c r="BL100" s="20" t="s">
        <v>578</v>
      </c>
      <c r="BM100" s="177" t="s">
        <v>1829</v>
      </c>
    </row>
    <row r="101" s="2" customFormat="1" ht="16.5" customHeight="1">
      <c r="A101" s="39"/>
      <c r="B101" s="165"/>
      <c r="C101" s="166" t="s">
        <v>229</v>
      </c>
      <c r="D101" s="166" t="s">
        <v>147</v>
      </c>
      <c r="E101" s="167" t="s">
        <v>1830</v>
      </c>
      <c r="F101" s="168" t="s">
        <v>1831</v>
      </c>
      <c r="G101" s="169" t="s">
        <v>842</v>
      </c>
      <c r="H101" s="170">
        <v>95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578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578</v>
      </c>
      <c r="BM101" s="177" t="s">
        <v>1832</v>
      </c>
    </row>
    <row r="102" s="2" customFormat="1" ht="16.5" customHeight="1">
      <c r="A102" s="39"/>
      <c r="B102" s="165"/>
      <c r="C102" s="166" t="s">
        <v>235</v>
      </c>
      <c r="D102" s="166" t="s">
        <v>147</v>
      </c>
      <c r="E102" s="167" t="s">
        <v>1833</v>
      </c>
      <c r="F102" s="168" t="s">
        <v>1834</v>
      </c>
      <c r="G102" s="169" t="s">
        <v>199</v>
      </c>
      <c r="H102" s="170">
        <v>50</v>
      </c>
      <c r="I102" s="171"/>
      <c r="J102" s="172">
        <f>ROUND(I102*H102,2)</f>
        <v>0</v>
      </c>
      <c r="K102" s="168" t="s">
        <v>3</v>
      </c>
      <c r="L102" s="40"/>
      <c r="M102" s="173" t="s">
        <v>3</v>
      </c>
      <c r="N102" s="174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578</v>
      </c>
      <c r="AT102" s="177" t="s">
        <v>147</v>
      </c>
      <c r="AU102" s="177" t="s">
        <v>153</v>
      </c>
      <c r="AY102" s="20" t="s">
        <v>144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153</v>
      </c>
      <c r="BK102" s="178">
        <f>ROUND(I102*H102,2)</f>
        <v>0</v>
      </c>
      <c r="BL102" s="20" t="s">
        <v>578</v>
      </c>
      <c r="BM102" s="177" t="s">
        <v>1835</v>
      </c>
    </row>
    <row r="103" s="2" customFormat="1" ht="16.5" customHeight="1">
      <c r="A103" s="39"/>
      <c r="B103" s="165"/>
      <c r="C103" s="166" t="s">
        <v>9</v>
      </c>
      <c r="D103" s="166" t="s">
        <v>147</v>
      </c>
      <c r="E103" s="167" t="s">
        <v>1836</v>
      </c>
      <c r="F103" s="168" t="s">
        <v>1837</v>
      </c>
      <c r="G103" s="169" t="s">
        <v>842</v>
      </c>
      <c r="H103" s="170">
        <v>6</v>
      </c>
      <c r="I103" s="171"/>
      <c r="J103" s="172">
        <f>ROUND(I103*H103,2)</f>
        <v>0</v>
      </c>
      <c r="K103" s="168" t="s">
        <v>3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578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578</v>
      </c>
      <c r="BM103" s="177" t="s">
        <v>1838</v>
      </c>
    </row>
    <row r="104" s="2" customFormat="1" ht="16.5" customHeight="1">
      <c r="A104" s="39"/>
      <c r="B104" s="165"/>
      <c r="C104" s="166" t="s">
        <v>244</v>
      </c>
      <c r="D104" s="166" t="s">
        <v>147</v>
      </c>
      <c r="E104" s="167" t="s">
        <v>1839</v>
      </c>
      <c r="F104" s="168" t="s">
        <v>1840</v>
      </c>
      <c r="G104" s="169" t="s">
        <v>842</v>
      </c>
      <c r="H104" s="170">
        <v>10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578</v>
      </c>
      <c r="AT104" s="177" t="s">
        <v>147</v>
      </c>
      <c r="AU104" s="177" t="s">
        <v>153</v>
      </c>
      <c r="AY104" s="20" t="s">
        <v>144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153</v>
      </c>
      <c r="BK104" s="178">
        <f>ROUND(I104*H104,2)</f>
        <v>0</v>
      </c>
      <c r="BL104" s="20" t="s">
        <v>578</v>
      </c>
      <c r="BM104" s="177" t="s">
        <v>1841</v>
      </c>
    </row>
    <row r="105" s="2" customFormat="1" ht="16.5" customHeight="1">
      <c r="A105" s="39"/>
      <c r="B105" s="165"/>
      <c r="C105" s="166" t="s">
        <v>249</v>
      </c>
      <c r="D105" s="166" t="s">
        <v>147</v>
      </c>
      <c r="E105" s="167" t="s">
        <v>1842</v>
      </c>
      <c r="F105" s="168" t="s">
        <v>1843</v>
      </c>
      <c r="G105" s="169" t="s">
        <v>842</v>
      </c>
      <c r="H105" s="170">
        <v>15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578</v>
      </c>
      <c r="AT105" s="177" t="s">
        <v>147</v>
      </c>
      <c r="AU105" s="177" t="s">
        <v>153</v>
      </c>
      <c r="AY105" s="20" t="s">
        <v>144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153</v>
      </c>
      <c r="BK105" s="178">
        <f>ROUND(I105*H105,2)</f>
        <v>0</v>
      </c>
      <c r="BL105" s="20" t="s">
        <v>578</v>
      </c>
      <c r="BM105" s="177" t="s">
        <v>1844</v>
      </c>
    </row>
    <row r="106" s="2" customFormat="1" ht="16.5" customHeight="1">
      <c r="A106" s="39"/>
      <c r="B106" s="165"/>
      <c r="C106" s="166" t="s">
        <v>271</v>
      </c>
      <c r="D106" s="166" t="s">
        <v>147</v>
      </c>
      <c r="E106" s="167" t="s">
        <v>1845</v>
      </c>
      <c r="F106" s="168" t="s">
        <v>1846</v>
      </c>
      <c r="G106" s="169" t="s">
        <v>842</v>
      </c>
      <c r="H106" s="170">
        <v>6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578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578</v>
      </c>
      <c r="BM106" s="177" t="s">
        <v>1847</v>
      </c>
    </row>
    <row r="107" s="2" customFormat="1" ht="16.5" customHeight="1">
      <c r="A107" s="39"/>
      <c r="B107" s="165"/>
      <c r="C107" s="166" t="s">
        <v>278</v>
      </c>
      <c r="D107" s="166" t="s">
        <v>147</v>
      </c>
      <c r="E107" s="167" t="s">
        <v>1848</v>
      </c>
      <c r="F107" s="168" t="s">
        <v>1849</v>
      </c>
      <c r="G107" s="169" t="s">
        <v>842</v>
      </c>
      <c r="H107" s="170">
        <v>40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578</v>
      </c>
      <c r="AT107" s="177" t="s">
        <v>147</v>
      </c>
      <c r="AU107" s="177" t="s">
        <v>153</v>
      </c>
      <c r="AY107" s="20" t="s">
        <v>144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153</v>
      </c>
      <c r="BK107" s="178">
        <f>ROUND(I107*H107,2)</f>
        <v>0</v>
      </c>
      <c r="BL107" s="20" t="s">
        <v>578</v>
      </c>
      <c r="BM107" s="177" t="s">
        <v>1850</v>
      </c>
    </row>
    <row r="108" s="2" customFormat="1" ht="16.5" customHeight="1">
      <c r="A108" s="39"/>
      <c r="B108" s="165"/>
      <c r="C108" s="166" t="s">
        <v>284</v>
      </c>
      <c r="D108" s="166" t="s">
        <v>147</v>
      </c>
      <c r="E108" s="167" t="s">
        <v>1851</v>
      </c>
      <c r="F108" s="168" t="s">
        <v>1852</v>
      </c>
      <c r="G108" s="169" t="s">
        <v>842</v>
      </c>
      <c r="H108" s="170">
        <v>2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578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578</v>
      </c>
      <c r="BM108" s="177" t="s">
        <v>1853</v>
      </c>
    </row>
    <row r="109" s="2" customFormat="1" ht="16.5" customHeight="1">
      <c r="A109" s="39"/>
      <c r="B109" s="165"/>
      <c r="C109" s="166" t="s">
        <v>289</v>
      </c>
      <c r="D109" s="166" t="s">
        <v>147</v>
      </c>
      <c r="E109" s="167" t="s">
        <v>1854</v>
      </c>
      <c r="F109" s="168" t="s">
        <v>1855</v>
      </c>
      <c r="G109" s="169" t="s">
        <v>842</v>
      </c>
      <c r="H109" s="170">
        <v>6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578</v>
      </c>
      <c r="AT109" s="177" t="s">
        <v>147</v>
      </c>
      <c r="AU109" s="177" t="s">
        <v>153</v>
      </c>
      <c r="AY109" s="20" t="s">
        <v>144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153</v>
      </c>
      <c r="BK109" s="178">
        <f>ROUND(I109*H109,2)</f>
        <v>0</v>
      </c>
      <c r="BL109" s="20" t="s">
        <v>578</v>
      </c>
      <c r="BM109" s="177" t="s">
        <v>1856</v>
      </c>
    </row>
    <row r="110" s="2" customFormat="1" ht="16.5" customHeight="1">
      <c r="A110" s="39"/>
      <c r="B110" s="165"/>
      <c r="C110" s="166" t="s">
        <v>305</v>
      </c>
      <c r="D110" s="166" t="s">
        <v>147</v>
      </c>
      <c r="E110" s="167" t="s">
        <v>1857</v>
      </c>
      <c r="F110" s="168" t="s">
        <v>1858</v>
      </c>
      <c r="G110" s="169" t="s">
        <v>842</v>
      </c>
      <c r="H110" s="170">
        <v>2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578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578</v>
      </c>
      <c r="BM110" s="177" t="s">
        <v>1859</v>
      </c>
    </row>
    <row r="111" s="2" customFormat="1" ht="16.5" customHeight="1">
      <c r="A111" s="39"/>
      <c r="B111" s="165"/>
      <c r="C111" s="166" t="s">
        <v>310</v>
      </c>
      <c r="D111" s="166" t="s">
        <v>147</v>
      </c>
      <c r="E111" s="167" t="s">
        <v>1860</v>
      </c>
      <c r="F111" s="168" t="s">
        <v>1861</v>
      </c>
      <c r="G111" s="169" t="s">
        <v>842</v>
      </c>
      <c r="H111" s="170">
        <v>1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43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578</v>
      </c>
      <c r="AT111" s="177" t="s">
        <v>147</v>
      </c>
      <c r="AU111" s="177" t="s">
        <v>153</v>
      </c>
      <c r="AY111" s="20" t="s">
        <v>144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153</v>
      </c>
      <c r="BK111" s="178">
        <f>ROUND(I111*H111,2)</f>
        <v>0</v>
      </c>
      <c r="BL111" s="20" t="s">
        <v>578</v>
      </c>
      <c r="BM111" s="177" t="s">
        <v>1862</v>
      </c>
    </row>
    <row r="112" s="2" customFormat="1" ht="16.5" customHeight="1">
      <c r="A112" s="39"/>
      <c r="B112" s="165"/>
      <c r="C112" s="166" t="s">
        <v>8</v>
      </c>
      <c r="D112" s="166" t="s">
        <v>147</v>
      </c>
      <c r="E112" s="167" t="s">
        <v>1863</v>
      </c>
      <c r="F112" s="168" t="s">
        <v>1864</v>
      </c>
      <c r="G112" s="169" t="s">
        <v>842</v>
      </c>
      <c r="H112" s="170">
        <v>6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578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578</v>
      </c>
      <c r="BM112" s="177" t="s">
        <v>1865</v>
      </c>
    </row>
    <row r="113" s="2" customFormat="1" ht="16.5" customHeight="1">
      <c r="A113" s="39"/>
      <c r="B113" s="165"/>
      <c r="C113" s="166" t="s">
        <v>319</v>
      </c>
      <c r="D113" s="166" t="s">
        <v>147</v>
      </c>
      <c r="E113" s="167" t="s">
        <v>1866</v>
      </c>
      <c r="F113" s="168" t="s">
        <v>1867</v>
      </c>
      <c r="G113" s="169" t="s">
        <v>842</v>
      </c>
      <c r="H113" s="170">
        <v>12</v>
      </c>
      <c r="I113" s="171"/>
      <c r="J113" s="172">
        <f>ROUND(I113*H113,2)</f>
        <v>0</v>
      </c>
      <c r="K113" s="168" t="s">
        <v>3</v>
      </c>
      <c r="L113" s="40"/>
      <c r="M113" s="173" t="s">
        <v>3</v>
      </c>
      <c r="N113" s="174" t="s">
        <v>43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578</v>
      </c>
      <c r="AT113" s="177" t="s">
        <v>147</v>
      </c>
      <c r="AU113" s="177" t="s">
        <v>153</v>
      </c>
      <c r="AY113" s="20" t="s">
        <v>144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153</v>
      </c>
      <c r="BK113" s="178">
        <f>ROUND(I113*H113,2)</f>
        <v>0</v>
      </c>
      <c r="BL113" s="20" t="s">
        <v>578</v>
      </c>
      <c r="BM113" s="177" t="s">
        <v>1868</v>
      </c>
    </row>
    <row r="114" s="2" customFormat="1" ht="16.5" customHeight="1">
      <c r="A114" s="39"/>
      <c r="B114" s="165"/>
      <c r="C114" s="166" t="s">
        <v>324</v>
      </c>
      <c r="D114" s="166" t="s">
        <v>147</v>
      </c>
      <c r="E114" s="167" t="s">
        <v>1869</v>
      </c>
      <c r="F114" s="168" t="s">
        <v>1870</v>
      </c>
      <c r="G114" s="169" t="s">
        <v>842</v>
      </c>
      <c r="H114" s="170">
        <v>6</v>
      </c>
      <c r="I114" s="171"/>
      <c r="J114" s="172">
        <f>ROUND(I114*H114,2)</f>
        <v>0</v>
      </c>
      <c r="K114" s="168" t="s">
        <v>3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578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578</v>
      </c>
      <c r="BM114" s="177" t="s">
        <v>1871</v>
      </c>
    </row>
    <row r="115" s="2" customFormat="1" ht="16.5" customHeight="1">
      <c r="A115" s="39"/>
      <c r="B115" s="165"/>
      <c r="C115" s="166" t="s">
        <v>329</v>
      </c>
      <c r="D115" s="166" t="s">
        <v>147</v>
      </c>
      <c r="E115" s="167" t="s">
        <v>1872</v>
      </c>
      <c r="F115" s="168" t="s">
        <v>1873</v>
      </c>
      <c r="G115" s="169" t="s">
        <v>998</v>
      </c>
      <c r="H115" s="170">
        <v>50</v>
      </c>
      <c r="I115" s="171"/>
      <c r="J115" s="172">
        <f>ROUND(I115*H115,2)</f>
        <v>0</v>
      </c>
      <c r="K115" s="168" t="s">
        <v>3</v>
      </c>
      <c r="L115" s="40"/>
      <c r="M115" s="230" t="s">
        <v>3</v>
      </c>
      <c r="N115" s="231" t="s">
        <v>43</v>
      </c>
      <c r="O115" s="228"/>
      <c r="P115" s="232">
        <f>O115*H115</f>
        <v>0</v>
      </c>
      <c r="Q115" s="232">
        <v>0</v>
      </c>
      <c r="R115" s="232">
        <f>Q115*H115</f>
        <v>0</v>
      </c>
      <c r="S115" s="232">
        <v>0</v>
      </c>
      <c r="T115" s="23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578</v>
      </c>
      <c r="AT115" s="177" t="s">
        <v>147</v>
      </c>
      <c r="AU115" s="177" t="s">
        <v>153</v>
      </c>
      <c r="AY115" s="20" t="s">
        <v>144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153</v>
      </c>
      <c r="BK115" s="178">
        <f>ROUND(I115*H115,2)</f>
        <v>0</v>
      </c>
      <c r="BL115" s="20" t="s">
        <v>578</v>
      </c>
      <c r="BM115" s="177" t="s">
        <v>1874</v>
      </c>
    </row>
    <row r="116" s="2" customFormat="1" ht="6.96" customHeight="1">
      <c r="A116" s="39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40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741372067"/>
    <hyperlink ref="F92" r:id="rId2" display="https://podminky.urs.cz/item/CS_URS_2024_02/2203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1875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ROUND((SUM(BE82:BE91)),  2)</f>
        <v>0</v>
      </c>
      <c r="G33" s="39"/>
      <c r="H33" s="39"/>
      <c r="I33" s="124">
        <v>0.20999999999999999</v>
      </c>
      <c r="J33" s="123">
        <f>ROUND(((SUM(BE82:BE91))*I33),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ROUND((SUM(BF82:BF91)),  2)</f>
        <v>0</v>
      </c>
      <c r="G34" s="39"/>
      <c r="H34" s="39"/>
      <c r="I34" s="124">
        <v>0.12</v>
      </c>
      <c r="J34" s="123">
        <f>ROUND(((SUM(BF82:BF91))*I34),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ROUND((SUM(BG82:BG91)),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ROUND((SUM(BH82:BH91)),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ROUND((SUM(BI82:BI91)),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30 - Vedlejší náklady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1876</v>
      </c>
      <c r="E60" s="136"/>
      <c r="F60" s="136"/>
      <c r="G60" s="136"/>
      <c r="H60" s="136"/>
      <c r="I60" s="136"/>
      <c r="J60" s="137">
        <f>J83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1877</v>
      </c>
      <c r="E61" s="140"/>
      <c r="F61" s="140"/>
      <c r="G61" s="140"/>
      <c r="H61" s="140"/>
      <c r="I61" s="140"/>
      <c r="J61" s="141">
        <f>J84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1878</v>
      </c>
      <c r="E62" s="140"/>
      <c r="F62" s="140"/>
      <c r="G62" s="140"/>
      <c r="H62" s="140"/>
      <c r="I62" s="140"/>
      <c r="J62" s="141">
        <f>J87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11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11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129</v>
      </c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17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6.25" customHeight="1">
      <c r="A72" s="39"/>
      <c r="B72" s="40"/>
      <c r="C72" s="39"/>
      <c r="D72" s="39"/>
      <c r="E72" s="116" t="str">
        <f>E7</f>
        <v>Regenerace bytového fondu Mírová Osada – V. etapa, ul. Koněvova 22, 24, 26</v>
      </c>
      <c r="F72" s="33"/>
      <c r="G72" s="33"/>
      <c r="H72" s="33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104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63" t="str">
        <f>E9</f>
        <v>30 - Vedlejší náklady</v>
      </c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39"/>
      <c r="E76" s="39"/>
      <c r="F76" s="28" t="str">
        <f>F12</f>
        <v>Koněvova 249/22</v>
      </c>
      <c r="G76" s="39"/>
      <c r="H76" s="39"/>
      <c r="I76" s="33" t="s">
        <v>23</v>
      </c>
      <c r="J76" s="65" t="str">
        <f>IF(J12="","",J12)</f>
        <v>4. 1. 2021</v>
      </c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39"/>
      <c r="E78" s="39"/>
      <c r="F78" s="28" t="str">
        <f>E15</f>
        <v>městský obvod Slezská Ostrava</v>
      </c>
      <c r="G78" s="39"/>
      <c r="H78" s="39"/>
      <c r="I78" s="33" t="s">
        <v>31</v>
      </c>
      <c r="J78" s="37" t="str">
        <f>E21</f>
        <v xml:space="preserve">Made 4 BIM s.r.o. 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39"/>
      <c r="E79" s="39"/>
      <c r="F79" s="28" t="str">
        <f>IF(E18="","",E18)</f>
        <v>Vyplň údaj</v>
      </c>
      <c r="G79" s="39"/>
      <c r="H79" s="39"/>
      <c r="I79" s="33" t="s">
        <v>34</v>
      </c>
      <c r="J79" s="37" t="str">
        <f>E24</f>
        <v xml:space="preserve">Made 4 BIM s.r.o. 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42"/>
      <c r="B81" s="143"/>
      <c r="C81" s="144" t="s">
        <v>130</v>
      </c>
      <c r="D81" s="145" t="s">
        <v>56</v>
      </c>
      <c r="E81" s="145" t="s">
        <v>52</v>
      </c>
      <c r="F81" s="145" t="s">
        <v>53</v>
      </c>
      <c r="G81" s="145" t="s">
        <v>131</v>
      </c>
      <c r="H81" s="145" t="s">
        <v>132</v>
      </c>
      <c r="I81" s="145" t="s">
        <v>133</v>
      </c>
      <c r="J81" s="145" t="s">
        <v>109</v>
      </c>
      <c r="K81" s="146" t="s">
        <v>134</v>
      </c>
      <c r="L81" s="147"/>
      <c r="M81" s="81" t="s">
        <v>3</v>
      </c>
      <c r="N81" s="82" t="s">
        <v>41</v>
      </c>
      <c r="O81" s="82" t="s">
        <v>135</v>
      </c>
      <c r="P81" s="82" t="s">
        <v>136</v>
      </c>
      <c r="Q81" s="82" t="s">
        <v>137</v>
      </c>
      <c r="R81" s="82" t="s">
        <v>138</v>
      </c>
      <c r="S81" s="82" t="s">
        <v>139</v>
      </c>
      <c r="T81" s="83" t="s">
        <v>140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="2" customFormat="1" ht="22.8" customHeight="1">
      <c r="A82" s="39"/>
      <c r="B82" s="40"/>
      <c r="C82" s="88" t="s">
        <v>141</v>
      </c>
      <c r="D82" s="39"/>
      <c r="E82" s="39"/>
      <c r="F82" s="39"/>
      <c r="G82" s="39"/>
      <c r="H82" s="39"/>
      <c r="I82" s="39"/>
      <c r="J82" s="148">
        <f>BK82</f>
        <v>0</v>
      </c>
      <c r="K82" s="39"/>
      <c r="L82" s="40"/>
      <c r="M82" s="84"/>
      <c r="N82" s="69"/>
      <c r="O82" s="85"/>
      <c r="P82" s="149">
        <f>P83</f>
        <v>0</v>
      </c>
      <c r="Q82" s="85"/>
      <c r="R82" s="149">
        <f>R83</f>
        <v>0</v>
      </c>
      <c r="S82" s="85"/>
      <c r="T82" s="150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20" t="s">
        <v>70</v>
      </c>
      <c r="AU82" s="20" t="s">
        <v>110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70</v>
      </c>
      <c r="E83" s="154" t="s">
        <v>1879</v>
      </c>
      <c r="F83" s="154" t="s">
        <v>1880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P84+P87</f>
        <v>0</v>
      </c>
      <c r="Q83" s="158"/>
      <c r="R83" s="159">
        <f>R84+R87</f>
        <v>0</v>
      </c>
      <c r="S83" s="158"/>
      <c r="T83" s="160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196</v>
      </c>
      <c r="AT83" s="161" t="s">
        <v>70</v>
      </c>
      <c r="AU83" s="161" t="s">
        <v>71</v>
      </c>
      <c r="AY83" s="153" t="s">
        <v>144</v>
      </c>
      <c r="BK83" s="162">
        <f>BK84+BK87</f>
        <v>0</v>
      </c>
    </row>
    <row r="84" s="12" customFormat="1" ht="22.8" customHeight="1">
      <c r="A84" s="12"/>
      <c r="B84" s="152"/>
      <c r="C84" s="12"/>
      <c r="D84" s="153" t="s">
        <v>70</v>
      </c>
      <c r="E84" s="163" t="s">
        <v>1881</v>
      </c>
      <c r="F84" s="163" t="s">
        <v>1882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SUM(P85:P86)</f>
        <v>0</v>
      </c>
      <c r="Q84" s="158"/>
      <c r="R84" s="159">
        <f>SUM(R85:R86)</f>
        <v>0</v>
      </c>
      <c r="S84" s="158"/>
      <c r="T84" s="160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196</v>
      </c>
      <c r="AT84" s="161" t="s">
        <v>70</v>
      </c>
      <c r="AU84" s="161" t="s">
        <v>79</v>
      </c>
      <c r="AY84" s="153" t="s">
        <v>144</v>
      </c>
      <c r="BK84" s="162">
        <f>SUM(BK85:BK86)</f>
        <v>0</v>
      </c>
    </row>
    <row r="85" s="2" customFormat="1" ht="24.15" customHeight="1">
      <c r="A85" s="39"/>
      <c r="B85" s="165"/>
      <c r="C85" s="166" t="s">
        <v>79</v>
      </c>
      <c r="D85" s="166" t="s">
        <v>147</v>
      </c>
      <c r="E85" s="167" t="s">
        <v>1883</v>
      </c>
      <c r="F85" s="168" t="s">
        <v>1884</v>
      </c>
      <c r="G85" s="169" t="s">
        <v>1187</v>
      </c>
      <c r="H85" s="170">
        <v>1</v>
      </c>
      <c r="I85" s="171"/>
      <c r="J85" s="172">
        <f>ROUND(I85*H85,2)</f>
        <v>0</v>
      </c>
      <c r="K85" s="168" t="s">
        <v>720</v>
      </c>
      <c r="L85" s="40"/>
      <c r="M85" s="173" t="s">
        <v>3</v>
      </c>
      <c r="N85" s="174" t="s">
        <v>43</v>
      </c>
      <c r="O85" s="73"/>
      <c r="P85" s="175">
        <f>O85*H85</f>
        <v>0</v>
      </c>
      <c r="Q85" s="175">
        <v>0</v>
      </c>
      <c r="R85" s="175">
        <f>Q85*H85</f>
        <v>0</v>
      </c>
      <c r="S85" s="175">
        <v>0</v>
      </c>
      <c r="T85" s="17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177" t="s">
        <v>1885</v>
      </c>
      <c r="AT85" s="177" t="s">
        <v>147</v>
      </c>
      <c r="AU85" s="177" t="s">
        <v>153</v>
      </c>
      <c r="AY85" s="20" t="s">
        <v>144</v>
      </c>
      <c r="BE85" s="178">
        <f>IF(N85="základní",J85,0)</f>
        <v>0</v>
      </c>
      <c r="BF85" s="178">
        <f>IF(N85="snížená",J85,0)</f>
        <v>0</v>
      </c>
      <c r="BG85" s="178">
        <f>IF(N85="zákl. přenesená",J85,0)</f>
        <v>0</v>
      </c>
      <c r="BH85" s="178">
        <f>IF(N85="sníž. přenesená",J85,0)</f>
        <v>0</v>
      </c>
      <c r="BI85" s="178">
        <f>IF(N85="nulová",J85,0)</f>
        <v>0</v>
      </c>
      <c r="BJ85" s="20" t="s">
        <v>153</v>
      </c>
      <c r="BK85" s="178">
        <f>ROUND(I85*H85,2)</f>
        <v>0</v>
      </c>
      <c r="BL85" s="20" t="s">
        <v>1885</v>
      </c>
      <c r="BM85" s="177" t="s">
        <v>1886</v>
      </c>
    </row>
    <row r="86" s="2" customFormat="1">
      <c r="A86" s="39"/>
      <c r="B86" s="40"/>
      <c r="C86" s="39"/>
      <c r="D86" s="185" t="s">
        <v>165</v>
      </c>
      <c r="E86" s="39"/>
      <c r="F86" s="200" t="s">
        <v>1887</v>
      </c>
      <c r="G86" s="39"/>
      <c r="H86" s="39"/>
      <c r="I86" s="181"/>
      <c r="J86" s="39"/>
      <c r="K86" s="39"/>
      <c r="L86" s="40"/>
      <c r="M86" s="182"/>
      <c r="N86" s="183"/>
      <c r="O86" s="73"/>
      <c r="P86" s="73"/>
      <c r="Q86" s="73"/>
      <c r="R86" s="73"/>
      <c r="S86" s="73"/>
      <c r="T86" s="7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165</v>
      </c>
      <c r="AU86" s="20" t="s">
        <v>153</v>
      </c>
    </row>
    <row r="87" s="12" customFormat="1" ht="22.8" customHeight="1">
      <c r="A87" s="12"/>
      <c r="B87" s="152"/>
      <c r="C87" s="12"/>
      <c r="D87" s="153" t="s">
        <v>70</v>
      </c>
      <c r="E87" s="163" t="s">
        <v>1888</v>
      </c>
      <c r="F87" s="163" t="s">
        <v>1889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SUM(P88:P91)</f>
        <v>0</v>
      </c>
      <c r="Q87" s="158"/>
      <c r="R87" s="159">
        <f>SUM(R88:R91)</f>
        <v>0</v>
      </c>
      <c r="S87" s="158"/>
      <c r="T87" s="16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196</v>
      </c>
      <c r="AT87" s="161" t="s">
        <v>70</v>
      </c>
      <c r="AU87" s="161" t="s">
        <v>79</v>
      </c>
      <c r="AY87" s="153" t="s">
        <v>144</v>
      </c>
      <c r="BK87" s="162">
        <f>SUM(BK88:BK91)</f>
        <v>0</v>
      </c>
    </row>
    <row r="88" s="2" customFormat="1" ht="16.5" customHeight="1">
      <c r="A88" s="39"/>
      <c r="B88" s="165"/>
      <c r="C88" s="166" t="s">
        <v>153</v>
      </c>
      <c r="D88" s="166" t="s">
        <v>147</v>
      </c>
      <c r="E88" s="167" t="s">
        <v>1890</v>
      </c>
      <c r="F88" s="168" t="s">
        <v>1891</v>
      </c>
      <c r="G88" s="169" t="s">
        <v>1187</v>
      </c>
      <c r="H88" s="170">
        <v>1</v>
      </c>
      <c r="I88" s="171"/>
      <c r="J88" s="172">
        <f>ROUND(I88*H88,2)</f>
        <v>0</v>
      </c>
      <c r="K88" s="168" t="s">
        <v>720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1885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1885</v>
      </c>
      <c r="BM88" s="177" t="s">
        <v>1892</v>
      </c>
    </row>
    <row r="89" s="2" customFormat="1">
      <c r="A89" s="39"/>
      <c r="B89" s="40"/>
      <c r="C89" s="39"/>
      <c r="D89" s="185" t="s">
        <v>165</v>
      </c>
      <c r="E89" s="39"/>
      <c r="F89" s="200" t="s">
        <v>1893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165</v>
      </c>
      <c r="AU89" s="20" t="s">
        <v>153</v>
      </c>
    </row>
    <row r="90" s="2" customFormat="1" ht="16.5" customHeight="1">
      <c r="A90" s="39"/>
      <c r="B90" s="165"/>
      <c r="C90" s="166" t="s">
        <v>145</v>
      </c>
      <c r="D90" s="166" t="s">
        <v>147</v>
      </c>
      <c r="E90" s="167" t="s">
        <v>1894</v>
      </c>
      <c r="F90" s="168" t="s">
        <v>1895</v>
      </c>
      <c r="G90" s="169" t="s">
        <v>1187</v>
      </c>
      <c r="H90" s="170">
        <v>1</v>
      </c>
      <c r="I90" s="171"/>
      <c r="J90" s="172">
        <f>ROUND(I90*H90,2)</f>
        <v>0</v>
      </c>
      <c r="K90" s="168" t="s">
        <v>720</v>
      </c>
      <c r="L90" s="40"/>
      <c r="M90" s="173" t="s">
        <v>3</v>
      </c>
      <c r="N90" s="174" t="s">
        <v>43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1885</v>
      </c>
      <c r="AT90" s="177" t="s">
        <v>147</v>
      </c>
      <c r="AU90" s="177" t="s">
        <v>153</v>
      </c>
      <c r="AY90" s="20" t="s">
        <v>144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153</v>
      </c>
      <c r="BK90" s="178">
        <f>ROUND(I90*H90,2)</f>
        <v>0</v>
      </c>
      <c r="BL90" s="20" t="s">
        <v>1885</v>
      </c>
      <c r="BM90" s="177" t="s">
        <v>1896</v>
      </c>
    </row>
    <row r="91" s="2" customFormat="1">
      <c r="A91" s="39"/>
      <c r="B91" s="40"/>
      <c r="C91" s="39"/>
      <c r="D91" s="185" t="s">
        <v>165</v>
      </c>
      <c r="E91" s="39"/>
      <c r="F91" s="200" t="s">
        <v>1897</v>
      </c>
      <c r="G91" s="39"/>
      <c r="H91" s="39"/>
      <c r="I91" s="181"/>
      <c r="J91" s="39"/>
      <c r="K91" s="39"/>
      <c r="L91" s="40"/>
      <c r="M91" s="226"/>
      <c r="N91" s="227"/>
      <c r="O91" s="228"/>
      <c r="P91" s="228"/>
      <c r="Q91" s="228"/>
      <c r="R91" s="228"/>
      <c r="S91" s="228"/>
      <c r="T91" s="22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165</v>
      </c>
      <c r="AU91" s="20" t="s">
        <v>153</v>
      </c>
    </row>
    <row r="92" s="2" customFormat="1" ht="6.96" customHeight="1">
      <c r="A92" s="39"/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40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4" customWidth="1"/>
    <col min="2" max="2" width="1.667969" style="234" customWidth="1"/>
    <col min="3" max="4" width="5" style="234" customWidth="1"/>
    <col min="5" max="5" width="11.66016" style="234" customWidth="1"/>
    <col min="6" max="6" width="9.160156" style="234" customWidth="1"/>
    <col min="7" max="7" width="5" style="234" customWidth="1"/>
    <col min="8" max="8" width="77.83203" style="234" customWidth="1"/>
    <col min="9" max="10" width="20" style="234" customWidth="1"/>
    <col min="11" max="11" width="1.667969" style="234" customWidth="1"/>
  </cols>
  <sheetData>
    <row r="1" s="1" customFormat="1" ht="37.5" customHeight="1"/>
    <row r="2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="16" customFormat="1" ht="45" customHeight="1">
      <c r="B3" s="238"/>
      <c r="C3" s="239" t="s">
        <v>1898</v>
      </c>
      <c r="D3" s="239"/>
      <c r="E3" s="239"/>
      <c r="F3" s="239"/>
      <c r="G3" s="239"/>
      <c r="H3" s="239"/>
      <c r="I3" s="239"/>
      <c r="J3" s="239"/>
      <c r="K3" s="240"/>
    </row>
    <row r="4" s="1" customFormat="1" ht="25.5" customHeight="1">
      <c r="B4" s="241"/>
      <c r="C4" s="242" t="s">
        <v>1899</v>
      </c>
      <c r="D4" s="242"/>
      <c r="E4" s="242"/>
      <c r="F4" s="242"/>
      <c r="G4" s="242"/>
      <c r="H4" s="242"/>
      <c r="I4" s="242"/>
      <c r="J4" s="242"/>
      <c r="K4" s="243"/>
    </row>
    <row r="5" s="1" customFormat="1" ht="5.25" customHeight="1">
      <c r="B5" s="241"/>
      <c r="C5" s="244"/>
      <c r="D5" s="244"/>
      <c r="E5" s="244"/>
      <c r="F5" s="244"/>
      <c r="G5" s="244"/>
      <c r="H5" s="244"/>
      <c r="I5" s="244"/>
      <c r="J5" s="244"/>
      <c r="K5" s="243"/>
    </row>
    <row r="6" s="1" customFormat="1" ht="15" customHeight="1">
      <c r="B6" s="241"/>
      <c r="C6" s="245" t="s">
        <v>1900</v>
      </c>
      <c r="D6" s="245"/>
      <c r="E6" s="245"/>
      <c r="F6" s="245"/>
      <c r="G6" s="245"/>
      <c r="H6" s="245"/>
      <c r="I6" s="245"/>
      <c r="J6" s="245"/>
      <c r="K6" s="243"/>
    </row>
    <row r="7" s="1" customFormat="1" ht="15" customHeight="1">
      <c r="B7" s="246"/>
      <c r="C7" s="245" t="s">
        <v>1901</v>
      </c>
      <c r="D7" s="245"/>
      <c r="E7" s="245"/>
      <c r="F7" s="245"/>
      <c r="G7" s="245"/>
      <c r="H7" s="245"/>
      <c r="I7" s="245"/>
      <c r="J7" s="245"/>
      <c r="K7" s="243"/>
    </row>
    <row r="8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="1" customFormat="1" ht="15" customHeight="1">
      <c r="B9" s="246"/>
      <c r="C9" s="245" t="s">
        <v>1902</v>
      </c>
      <c r="D9" s="245"/>
      <c r="E9" s="245"/>
      <c r="F9" s="245"/>
      <c r="G9" s="245"/>
      <c r="H9" s="245"/>
      <c r="I9" s="245"/>
      <c r="J9" s="245"/>
      <c r="K9" s="243"/>
    </row>
    <row r="10" s="1" customFormat="1" ht="15" customHeight="1">
      <c r="B10" s="246"/>
      <c r="C10" s="245"/>
      <c r="D10" s="245" t="s">
        <v>1903</v>
      </c>
      <c r="E10" s="245"/>
      <c r="F10" s="245"/>
      <c r="G10" s="245"/>
      <c r="H10" s="245"/>
      <c r="I10" s="245"/>
      <c r="J10" s="245"/>
      <c r="K10" s="243"/>
    </row>
    <row r="11" s="1" customFormat="1" ht="15" customHeight="1">
      <c r="B11" s="246"/>
      <c r="C11" s="247"/>
      <c r="D11" s="245" t="s">
        <v>1904</v>
      </c>
      <c r="E11" s="245"/>
      <c r="F11" s="245"/>
      <c r="G11" s="245"/>
      <c r="H11" s="245"/>
      <c r="I11" s="245"/>
      <c r="J11" s="245"/>
      <c r="K11" s="243"/>
    </row>
    <row r="12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="1" customFormat="1" ht="15" customHeight="1">
      <c r="B13" s="246"/>
      <c r="C13" s="247"/>
      <c r="D13" s="248" t="s">
        <v>1905</v>
      </c>
      <c r="E13" s="245"/>
      <c r="F13" s="245"/>
      <c r="G13" s="245"/>
      <c r="H13" s="245"/>
      <c r="I13" s="245"/>
      <c r="J13" s="245"/>
      <c r="K13" s="243"/>
    </row>
    <row r="14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="1" customFormat="1" ht="15" customHeight="1">
      <c r="B15" s="246"/>
      <c r="C15" s="247"/>
      <c r="D15" s="245" t="s">
        <v>1906</v>
      </c>
      <c r="E15" s="245"/>
      <c r="F15" s="245"/>
      <c r="G15" s="245"/>
      <c r="H15" s="245"/>
      <c r="I15" s="245"/>
      <c r="J15" s="245"/>
      <c r="K15" s="243"/>
    </row>
    <row r="16" s="1" customFormat="1" ht="15" customHeight="1">
      <c r="B16" s="246"/>
      <c r="C16" s="247"/>
      <c r="D16" s="245" t="s">
        <v>1907</v>
      </c>
      <c r="E16" s="245"/>
      <c r="F16" s="245"/>
      <c r="G16" s="245"/>
      <c r="H16" s="245"/>
      <c r="I16" s="245"/>
      <c r="J16" s="245"/>
      <c r="K16" s="243"/>
    </row>
    <row r="17" s="1" customFormat="1" ht="15" customHeight="1">
      <c r="B17" s="246"/>
      <c r="C17" s="247"/>
      <c r="D17" s="245" t="s">
        <v>1908</v>
      </c>
      <c r="E17" s="245"/>
      <c r="F17" s="245"/>
      <c r="G17" s="245"/>
      <c r="H17" s="245"/>
      <c r="I17" s="245"/>
      <c r="J17" s="245"/>
      <c r="K17" s="243"/>
    </row>
    <row r="18" s="1" customFormat="1" ht="15" customHeight="1">
      <c r="B18" s="246"/>
      <c r="C18" s="247"/>
      <c r="D18" s="247"/>
      <c r="E18" s="249" t="s">
        <v>78</v>
      </c>
      <c r="F18" s="245" t="s">
        <v>1909</v>
      </c>
      <c r="G18" s="245"/>
      <c r="H18" s="245"/>
      <c r="I18" s="245"/>
      <c r="J18" s="245"/>
      <c r="K18" s="243"/>
    </row>
    <row r="19" s="1" customFormat="1" ht="15" customHeight="1">
      <c r="B19" s="246"/>
      <c r="C19" s="247"/>
      <c r="D19" s="247"/>
      <c r="E19" s="249" t="s">
        <v>1910</v>
      </c>
      <c r="F19" s="245" t="s">
        <v>1911</v>
      </c>
      <c r="G19" s="245"/>
      <c r="H19" s="245"/>
      <c r="I19" s="245"/>
      <c r="J19" s="245"/>
      <c r="K19" s="243"/>
    </row>
    <row r="20" s="1" customFormat="1" ht="15" customHeight="1">
      <c r="B20" s="246"/>
      <c r="C20" s="247"/>
      <c r="D20" s="247"/>
      <c r="E20" s="249" t="s">
        <v>1912</v>
      </c>
      <c r="F20" s="245" t="s">
        <v>1913</v>
      </c>
      <c r="G20" s="245"/>
      <c r="H20" s="245"/>
      <c r="I20" s="245"/>
      <c r="J20" s="245"/>
      <c r="K20" s="243"/>
    </row>
    <row r="21" s="1" customFormat="1" ht="15" customHeight="1">
      <c r="B21" s="246"/>
      <c r="C21" s="247"/>
      <c r="D21" s="247"/>
      <c r="E21" s="249" t="s">
        <v>1914</v>
      </c>
      <c r="F21" s="245" t="s">
        <v>1915</v>
      </c>
      <c r="G21" s="245"/>
      <c r="H21" s="245"/>
      <c r="I21" s="245"/>
      <c r="J21" s="245"/>
      <c r="K21" s="243"/>
    </row>
    <row r="22" s="1" customFormat="1" ht="15" customHeight="1">
      <c r="B22" s="246"/>
      <c r="C22" s="247"/>
      <c r="D22" s="247"/>
      <c r="E22" s="249" t="s">
        <v>1916</v>
      </c>
      <c r="F22" s="245" t="s">
        <v>1917</v>
      </c>
      <c r="G22" s="245"/>
      <c r="H22" s="245"/>
      <c r="I22" s="245"/>
      <c r="J22" s="245"/>
      <c r="K22" s="243"/>
    </row>
    <row r="23" s="1" customFormat="1" ht="15" customHeight="1">
      <c r="B23" s="246"/>
      <c r="C23" s="247"/>
      <c r="D23" s="247"/>
      <c r="E23" s="249" t="s">
        <v>1918</v>
      </c>
      <c r="F23" s="245" t="s">
        <v>1919</v>
      </c>
      <c r="G23" s="245"/>
      <c r="H23" s="245"/>
      <c r="I23" s="245"/>
      <c r="J23" s="245"/>
      <c r="K23" s="243"/>
    </row>
    <row r="24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="1" customFormat="1" ht="15" customHeight="1">
      <c r="B25" s="246"/>
      <c r="C25" s="245" t="s">
        <v>1920</v>
      </c>
      <c r="D25" s="245"/>
      <c r="E25" s="245"/>
      <c r="F25" s="245"/>
      <c r="G25" s="245"/>
      <c r="H25" s="245"/>
      <c r="I25" s="245"/>
      <c r="J25" s="245"/>
      <c r="K25" s="243"/>
    </row>
    <row r="26" s="1" customFormat="1" ht="15" customHeight="1">
      <c r="B26" s="246"/>
      <c r="C26" s="245" t="s">
        <v>1921</v>
      </c>
      <c r="D26" s="245"/>
      <c r="E26" s="245"/>
      <c r="F26" s="245"/>
      <c r="G26" s="245"/>
      <c r="H26" s="245"/>
      <c r="I26" s="245"/>
      <c r="J26" s="245"/>
      <c r="K26" s="243"/>
    </row>
    <row r="27" s="1" customFormat="1" ht="15" customHeight="1">
      <c r="B27" s="246"/>
      <c r="C27" s="245"/>
      <c r="D27" s="245" t="s">
        <v>1922</v>
      </c>
      <c r="E27" s="245"/>
      <c r="F27" s="245"/>
      <c r="G27" s="245"/>
      <c r="H27" s="245"/>
      <c r="I27" s="245"/>
      <c r="J27" s="245"/>
      <c r="K27" s="243"/>
    </row>
    <row r="28" s="1" customFormat="1" ht="15" customHeight="1">
      <c r="B28" s="246"/>
      <c r="C28" s="247"/>
      <c r="D28" s="245" t="s">
        <v>1923</v>
      </c>
      <c r="E28" s="245"/>
      <c r="F28" s="245"/>
      <c r="G28" s="245"/>
      <c r="H28" s="245"/>
      <c r="I28" s="245"/>
      <c r="J28" s="245"/>
      <c r="K28" s="243"/>
    </row>
    <row r="29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="1" customFormat="1" ht="15" customHeight="1">
      <c r="B30" s="246"/>
      <c r="C30" s="247"/>
      <c r="D30" s="245" t="s">
        <v>1924</v>
      </c>
      <c r="E30" s="245"/>
      <c r="F30" s="245"/>
      <c r="G30" s="245"/>
      <c r="H30" s="245"/>
      <c r="I30" s="245"/>
      <c r="J30" s="245"/>
      <c r="K30" s="243"/>
    </row>
    <row r="31" s="1" customFormat="1" ht="15" customHeight="1">
      <c r="B31" s="246"/>
      <c r="C31" s="247"/>
      <c r="D31" s="245" t="s">
        <v>1925</v>
      </c>
      <c r="E31" s="245"/>
      <c r="F31" s="245"/>
      <c r="G31" s="245"/>
      <c r="H31" s="245"/>
      <c r="I31" s="245"/>
      <c r="J31" s="245"/>
      <c r="K31" s="243"/>
    </row>
    <row r="32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="1" customFormat="1" ht="15" customHeight="1">
      <c r="B33" s="246"/>
      <c r="C33" s="247"/>
      <c r="D33" s="245" t="s">
        <v>1926</v>
      </c>
      <c r="E33" s="245"/>
      <c r="F33" s="245"/>
      <c r="G33" s="245"/>
      <c r="H33" s="245"/>
      <c r="I33" s="245"/>
      <c r="J33" s="245"/>
      <c r="K33" s="243"/>
    </row>
    <row r="34" s="1" customFormat="1" ht="15" customHeight="1">
      <c r="B34" s="246"/>
      <c r="C34" s="247"/>
      <c r="D34" s="245" t="s">
        <v>1927</v>
      </c>
      <c r="E34" s="245"/>
      <c r="F34" s="245"/>
      <c r="G34" s="245"/>
      <c r="H34" s="245"/>
      <c r="I34" s="245"/>
      <c r="J34" s="245"/>
      <c r="K34" s="243"/>
    </row>
    <row r="35" s="1" customFormat="1" ht="15" customHeight="1">
      <c r="B35" s="246"/>
      <c r="C35" s="247"/>
      <c r="D35" s="245" t="s">
        <v>1928</v>
      </c>
      <c r="E35" s="245"/>
      <c r="F35" s="245"/>
      <c r="G35" s="245"/>
      <c r="H35" s="245"/>
      <c r="I35" s="245"/>
      <c r="J35" s="245"/>
      <c r="K35" s="243"/>
    </row>
    <row r="36" s="1" customFormat="1" ht="15" customHeight="1">
      <c r="B36" s="246"/>
      <c r="C36" s="247"/>
      <c r="D36" s="245"/>
      <c r="E36" s="248" t="s">
        <v>130</v>
      </c>
      <c r="F36" s="245"/>
      <c r="G36" s="245" t="s">
        <v>1929</v>
      </c>
      <c r="H36" s="245"/>
      <c r="I36" s="245"/>
      <c r="J36" s="245"/>
      <c r="K36" s="243"/>
    </row>
    <row r="37" s="1" customFormat="1" ht="30.75" customHeight="1">
      <c r="B37" s="246"/>
      <c r="C37" s="247"/>
      <c r="D37" s="245"/>
      <c r="E37" s="248" t="s">
        <v>1930</v>
      </c>
      <c r="F37" s="245"/>
      <c r="G37" s="245" t="s">
        <v>1931</v>
      </c>
      <c r="H37" s="245"/>
      <c r="I37" s="245"/>
      <c r="J37" s="245"/>
      <c r="K37" s="243"/>
    </row>
    <row r="38" s="1" customFormat="1" ht="15" customHeight="1">
      <c r="B38" s="246"/>
      <c r="C38" s="247"/>
      <c r="D38" s="245"/>
      <c r="E38" s="248" t="s">
        <v>52</v>
      </c>
      <c r="F38" s="245"/>
      <c r="G38" s="245" t="s">
        <v>1932</v>
      </c>
      <c r="H38" s="245"/>
      <c r="I38" s="245"/>
      <c r="J38" s="245"/>
      <c r="K38" s="243"/>
    </row>
    <row r="39" s="1" customFormat="1" ht="15" customHeight="1">
      <c r="B39" s="246"/>
      <c r="C39" s="247"/>
      <c r="D39" s="245"/>
      <c r="E39" s="248" t="s">
        <v>53</v>
      </c>
      <c r="F39" s="245"/>
      <c r="G39" s="245" t="s">
        <v>1933</v>
      </c>
      <c r="H39" s="245"/>
      <c r="I39" s="245"/>
      <c r="J39" s="245"/>
      <c r="K39" s="243"/>
    </row>
    <row r="40" s="1" customFormat="1" ht="15" customHeight="1">
      <c r="B40" s="246"/>
      <c r="C40" s="247"/>
      <c r="D40" s="245"/>
      <c r="E40" s="248" t="s">
        <v>131</v>
      </c>
      <c r="F40" s="245"/>
      <c r="G40" s="245" t="s">
        <v>1934</v>
      </c>
      <c r="H40" s="245"/>
      <c r="I40" s="245"/>
      <c r="J40" s="245"/>
      <c r="K40" s="243"/>
    </row>
    <row r="41" s="1" customFormat="1" ht="15" customHeight="1">
      <c r="B41" s="246"/>
      <c r="C41" s="247"/>
      <c r="D41" s="245"/>
      <c r="E41" s="248" t="s">
        <v>132</v>
      </c>
      <c r="F41" s="245"/>
      <c r="G41" s="245" t="s">
        <v>1935</v>
      </c>
      <c r="H41" s="245"/>
      <c r="I41" s="245"/>
      <c r="J41" s="245"/>
      <c r="K41" s="243"/>
    </row>
    <row r="42" s="1" customFormat="1" ht="15" customHeight="1">
      <c r="B42" s="246"/>
      <c r="C42" s="247"/>
      <c r="D42" s="245"/>
      <c r="E42" s="248" t="s">
        <v>1936</v>
      </c>
      <c r="F42" s="245"/>
      <c r="G42" s="245" t="s">
        <v>1937</v>
      </c>
      <c r="H42" s="245"/>
      <c r="I42" s="245"/>
      <c r="J42" s="245"/>
      <c r="K42" s="243"/>
    </row>
    <row r="43" s="1" customFormat="1" ht="15" customHeight="1">
      <c r="B43" s="246"/>
      <c r="C43" s="247"/>
      <c r="D43" s="245"/>
      <c r="E43" s="248"/>
      <c r="F43" s="245"/>
      <c r="G43" s="245" t="s">
        <v>1938</v>
      </c>
      <c r="H43" s="245"/>
      <c r="I43" s="245"/>
      <c r="J43" s="245"/>
      <c r="K43" s="243"/>
    </row>
    <row r="44" s="1" customFormat="1" ht="15" customHeight="1">
      <c r="B44" s="246"/>
      <c r="C44" s="247"/>
      <c r="D44" s="245"/>
      <c r="E44" s="248" t="s">
        <v>1939</v>
      </c>
      <c r="F44" s="245"/>
      <c r="G44" s="245" t="s">
        <v>1940</v>
      </c>
      <c r="H44" s="245"/>
      <c r="I44" s="245"/>
      <c r="J44" s="245"/>
      <c r="K44" s="243"/>
    </row>
    <row r="45" s="1" customFormat="1" ht="15" customHeight="1">
      <c r="B45" s="246"/>
      <c r="C45" s="247"/>
      <c r="D45" s="245"/>
      <c r="E45" s="248" t="s">
        <v>134</v>
      </c>
      <c r="F45" s="245"/>
      <c r="G45" s="245" t="s">
        <v>1941</v>
      </c>
      <c r="H45" s="245"/>
      <c r="I45" s="245"/>
      <c r="J45" s="245"/>
      <c r="K45" s="243"/>
    </row>
    <row r="46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="1" customFormat="1" ht="15" customHeight="1">
      <c r="B47" s="246"/>
      <c r="C47" s="247"/>
      <c r="D47" s="245" t="s">
        <v>1942</v>
      </c>
      <c r="E47" s="245"/>
      <c r="F47" s="245"/>
      <c r="G47" s="245"/>
      <c r="H47" s="245"/>
      <c r="I47" s="245"/>
      <c r="J47" s="245"/>
      <c r="K47" s="243"/>
    </row>
    <row r="48" s="1" customFormat="1" ht="15" customHeight="1">
      <c r="B48" s="246"/>
      <c r="C48" s="247"/>
      <c r="D48" s="247"/>
      <c r="E48" s="245" t="s">
        <v>1943</v>
      </c>
      <c r="F48" s="245"/>
      <c r="G48" s="245"/>
      <c r="H48" s="245"/>
      <c r="I48" s="245"/>
      <c r="J48" s="245"/>
      <c r="K48" s="243"/>
    </row>
    <row r="49" s="1" customFormat="1" ht="15" customHeight="1">
      <c r="B49" s="246"/>
      <c r="C49" s="247"/>
      <c r="D49" s="247"/>
      <c r="E49" s="245" t="s">
        <v>1944</v>
      </c>
      <c r="F49" s="245"/>
      <c r="G49" s="245"/>
      <c r="H49" s="245"/>
      <c r="I49" s="245"/>
      <c r="J49" s="245"/>
      <c r="K49" s="243"/>
    </row>
    <row r="50" s="1" customFormat="1" ht="15" customHeight="1">
      <c r="B50" s="246"/>
      <c r="C50" s="247"/>
      <c r="D50" s="247"/>
      <c r="E50" s="245" t="s">
        <v>1945</v>
      </c>
      <c r="F50" s="245"/>
      <c r="G50" s="245"/>
      <c r="H50" s="245"/>
      <c r="I50" s="245"/>
      <c r="J50" s="245"/>
      <c r="K50" s="243"/>
    </row>
    <row r="51" s="1" customFormat="1" ht="15" customHeight="1">
      <c r="B51" s="246"/>
      <c r="C51" s="247"/>
      <c r="D51" s="245" t="s">
        <v>1946</v>
      </c>
      <c r="E51" s="245"/>
      <c r="F51" s="245"/>
      <c r="G51" s="245"/>
      <c r="H51" s="245"/>
      <c r="I51" s="245"/>
      <c r="J51" s="245"/>
      <c r="K51" s="243"/>
    </row>
    <row r="52" s="1" customFormat="1" ht="25.5" customHeight="1">
      <c r="B52" s="241"/>
      <c r="C52" s="242" t="s">
        <v>1947</v>
      </c>
      <c r="D52" s="242"/>
      <c r="E52" s="242"/>
      <c r="F52" s="242"/>
      <c r="G52" s="242"/>
      <c r="H52" s="242"/>
      <c r="I52" s="242"/>
      <c r="J52" s="242"/>
      <c r="K52" s="243"/>
    </row>
    <row r="53" s="1" customFormat="1" ht="5.25" customHeight="1">
      <c r="B53" s="241"/>
      <c r="C53" s="244"/>
      <c r="D53" s="244"/>
      <c r="E53" s="244"/>
      <c r="F53" s="244"/>
      <c r="G53" s="244"/>
      <c r="H53" s="244"/>
      <c r="I53" s="244"/>
      <c r="J53" s="244"/>
      <c r="K53" s="243"/>
    </row>
    <row r="54" s="1" customFormat="1" ht="15" customHeight="1">
      <c r="B54" s="241"/>
      <c r="C54" s="245" t="s">
        <v>1948</v>
      </c>
      <c r="D54" s="245"/>
      <c r="E54" s="245"/>
      <c r="F54" s="245"/>
      <c r="G54" s="245"/>
      <c r="H54" s="245"/>
      <c r="I54" s="245"/>
      <c r="J54" s="245"/>
      <c r="K54" s="243"/>
    </row>
    <row r="55" s="1" customFormat="1" ht="15" customHeight="1">
      <c r="B55" s="241"/>
      <c r="C55" s="245" t="s">
        <v>1949</v>
      </c>
      <c r="D55" s="245"/>
      <c r="E55" s="245"/>
      <c r="F55" s="245"/>
      <c r="G55" s="245"/>
      <c r="H55" s="245"/>
      <c r="I55" s="245"/>
      <c r="J55" s="245"/>
      <c r="K55" s="243"/>
    </row>
    <row r="56" s="1" customFormat="1" ht="12.75" customHeight="1">
      <c r="B56" s="241"/>
      <c r="C56" s="245"/>
      <c r="D56" s="245"/>
      <c r="E56" s="245"/>
      <c r="F56" s="245"/>
      <c r="G56" s="245"/>
      <c r="H56" s="245"/>
      <c r="I56" s="245"/>
      <c r="J56" s="245"/>
      <c r="K56" s="243"/>
    </row>
    <row r="57" s="1" customFormat="1" ht="15" customHeight="1">
      <c r="B57" s="241"/>
      <c r="C57" s="245" t="s">
        <v>1950</v>
      </c>
      <c r="D57" s="245"/>
      <c r="E57" s="245"/>
      <c r="F57" s="245"/>
      <c r="G57" s="245"/>
      <c r="H57" s="245"/>
      <c r="I57" s="245"/>
      <c r="J57" s="245"/>
      <c r="K57" s="243"/>
    </row>
    <row r="58" s="1" customFormat="1" ht="15" customHeight="1">
      <c r="B58" s="241"/>
      <c r="C58" s="247"/>
      <c r="D58" s="245" t="s">
        <v>1951</v>
      </c>
      <c r="E58" s="245"/>
      <c r="F58" s="245"/>
      <c r="G58" s="245"/>
      <c r="H58" s="245"/>
      <c r="I58" s="245"/>
      <c r="J58" s="245"/>
      <c r="K58" s="243"/>
    </row>
    <row r="59" s="1" customFormat="1" ht="15" customHeight="1">
      <c r="B59" s="241"/>
      <c r="C59" s="247"/>
      <c r="D59" s="245" t="s">
        <v>1952</v>
      </c>
      <c r="E59" s="245"/>
      <c r="F59" s="245"/>
      <c r="G59" s="245"/>
      <c r="H59" s="245"/>
      <c r="I59" s="245"/>
      <c r="J59" s="245"/>
      <c r="K59" s="243"/>
    </row>
    <row r="60" s="1" customFormat="1" ht="15" customHeight="1">
      <c r="B60" s="241"/>
      <c r="C60" s="247"/>
      <c r="D60" s="245" t="s">
        <v>1953</v>
      </c>
      <c r="E60" s="245"/>
      <c r="F60" s="245"/>
      <c r="G60" s="245"/>
      <c r="H60" s="245"/>
      <c r="I60" s="245"/>
      <c r="J60" s="245"/>
      <c r="K60" s="243"/>
    </row>
    <row r="61" s="1" customFormat="1" ht="15" customHeight="1">
      <c r="B61" s="241"/>
      <c r="C61" s="247"/>
      <c r="D61" s="245" t="s">
        <v>1954</v>
      </c>
      <c r="E61" s="245"/>
      <c r="F61" s="245"/>
      <c r="G61" s="245"/>
      <c r="H61" s="245"/>
      <c r="I61" s="245"/>
      <c r="J61" s="245"/>
      <c r="K61" s="243"/>
    </row>
    <row r="62" s="1" customFormat="1" ht="15" customHeight="1">
      <c r="B62" s="241"/>
      <c r="C62" s="247"/>
      <c r="D62" s="250" t="s">
        <v>1955</v>
      </c>
      <c r="E62" s="250"/>
      <c r="F62" s="250"/>
      <c r="G62" s="250"/>
      <c r="H62" s="250"/>
      <c r="I62" s="250"/>
      <c r="J62" s="250"/>
      <c r="K62" s="243"/>
    </row>
    <row r="63" s="1" customFormat="1" ht="15" customHeight="1">
      <c r="B63" s="241"/>
      <c r="C63" s="247"/>
      <c r="D63" s="245" t="s">
        <v>1956</v>
      </c>
      <c r="E63" s="245"/>
      <c r="F63" s="245"/>
      <c r="G63" s="245"/>
      <c r="H63" s="245"/>
      <c r="I63" s="245"/>
      <c r="J63" s="245"/>
      <c r="K63" s="243"/>
    </row>
    <row r="64" s="1" customFormat="1" ht="12.75" customHeight="1">
      <c r="B64" s="241"/>
      <c r="C64" s="247"/>
      <c r="D64" s="247"/>
      <c r="E64" s="251"/>
      <c r="F64" s="247"/>
      <c r="G64" s="247"/>
      <c r="H64" s="247"/>
      <c r="I64" s="247"/>
      <c r="J64" s="247"/>
      <c r="K64" s="243"/>
    </row>
    <row r="65" s="1" customFormat="1" ht="15" customHeight="1">
      <c r="B65" s="241"/>
      <c r="C65" s="247"/>
      <c r="D65" s="245" t="s">
        <v>1957</v>
      </c>
      <c r="E65" s="245"/>
      <c r="F65" s="245"/>
      <c r="G65" s="245"/>
      <c r="H65" s="245"/>
      <c r="I65" s="245"/>
      <c r="J65" s="245"/>
      <c r="K65" s="243"/>
    </row>
    <row r="66" s="1" customFormat="1" ht="15" customHeight="1">
      <c r="B66" s="241"/>
      <c r="C66" s="247"/>
      <c r="D66" s="250" t="s">
        <v>1958</v>
      </c>
      <c r="E66" s="250"/>
      <c r="F66" s="250"/>
      <c r="G66" s="250"/>
      <c r="H66" s="250"/>
      <c r="I66" s="250"/>
      <c r="J66" s="250"/>
      <c r="K66" s="243"/>
    </row>
    <row r="67" s="1" customFormat="1" ht="15" customHeight="1">
      <c r="B67" s="241"/>
      <c r="C67" s="247"/>
      <c r="D67" s="245" t="s">
        <v>1959</v>
      </c>
      <c r="E67" s="245"/>
      <c r="F67" s="245"/>
      <c r="G67" s="245"/>
      <c r="H67" s="245"/>
      <c r="I67" s="245"/>
      <c r="J67" s="245"/>
      <c r="K67" s="243"/>
    </row>
    <row r="68" s="1" customFormat="1" ht="15" customHeight="1">
      <c r="B68" s="241"/>
      <c r="C68" s="247"/>
      <c r="D68" s="245" t="s">
        <v>1960</v>
      </c>
      <c r="E68" s="245"/>
      <c r="F68" s="245"/>
      <c r="G68" s="245"/>
      <c r="H68" s="245"/>
      <c r="I68" s="245"/>
      <c r="J68" s="245"/>
      <c r="K68" s="243"/>
    </row>
    <row r="69" s="1" customFormat="1" ht="15" customHeight="1">
      <c r="B69" s="241"/>
      <c r="C69" s="247"/>
      <c r="D69" s="245" t="s">
        <v>1961</v>
      </c>
      <c r="E69" s="245"/>
      <c r="F69" s="245"/>
      <c r="G69" s="245"/>
      <c r="H69" s="245"/>
      <c r="I69" s="245"/>
      <c r="J69" s="245"/>
      <c r="K69" s="243"/>
    </row>
    <row r="70" s="1" customFormat="1" ht="15" customHeight="1">
      <c r="B70" s="241"/>
      <c r="C70" s="247"/>
      <c r="D70" s="245" t="s">
        <v>1962</v>
      </c>
      <c r="E70" s="245"/>
      <c r="F70" s="245"/>
      <c r="G70" s="245"/>
      <c r="H70" s="245"/>
      <c r="I70" s="245"/>
      <c r="J70" s="245"/>
      <c r="K70" s="243"/>
    </row>
    <row r="7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="1" customFormat="1" ht="45" customHeight="1">
      <c r="B75" s="260"/>
      <c r="C75" s="261" t="s">
        <v>1963</v>
      </c>
      <c r="D75" s="261"/>
      <c r="E75" s="261"/>
      <c r="F75" s="261"/>
      <c r="G75" s="261"/>
      <c r="H75" s="261"/>
      <c r="I75" s="261"/>
      <c r="J75" s="261"/>
      <c r="K75" s="262"/>
    </row>
    <row r="76" s="1" customFormat="1" ht="17.25" customHeight="1">
      <c r="B76" s="260"/>
      <c r="C76" s="263" t="s">
        <v>1964</v>
      </c>
      <c r="D76" s="263"/>
      <c r="E76" s="263"/>
      <c r="F76" s="263" t="s">
        <v>1965</v>
      </c>
      <c r="G76" s="264"/>
      <c r="H76" s="263" t="s">
        <v>53</v>
      </c>
      <c r="I76" s="263" t="s">
        <v>56</v>
      </c>
      <c r="J76" s="263" t="s">
        <v>1966</v>
      </c>
      <c r="K76" s="262"/>
    </row>
    <row r="77" s="1" customFormat="1" ht="17.25" customHeight="1">
      <c r="B77" s="260"/>
      <c r="C77" s="265" t="s">
        <v>1967</v>
      </c>
      <c r="D77" s="265"/>
      <c r="E77" s="265"/>
      <c r="F77" s="266" t="s">
        <v>1968</v>
      </c>
      <c r="G77" s="267"/>
      <c r="H77" s="265"/>
      <c r="I77" s="265"/>
      <c r="J77" s="265" t="s">
        <v>1969</v>
      </c>
      <c r="K77" s="262"/>
    </row>
    <row r="78" s="1" customFormat="1" ht="5.25" customHeight="1">
      <c r="B78" s="260"/>
      <c r="C78" s="268"/>
      <c r="D78" s="268"/>
      <c r="E78" s="268"/>
      <c r="F78" s="268"/>
      <c r="G78" s="269"/>
      <c r="H78" s="268"/>
      <c r="I78" s="268"/>
      <c r="J78" s="268"/>
      <c r="K78" s="262"/>
    </row>
    <row r="79" s="1" customFormat="1" ht="15" customHeight="1">
      <c r="B79" s="260"/>
      <c r="C79" s="248" t="s">
        <v>52</v>
      </c>
      <c r="D79" s="270"/>
      <c r="E79" s="270"/>
      <c r="F79" s="271" t="s">
        <v>1970</v>
      </c>
      <c r="G79" s="272"/>
      <c r="H79" s="248" t="s">
        <v>1971</v>
      </c>
      <c r="I79" s="248" t="s">
        <v>1972</v>
      </c>
      <c r="J79" s="248">
        <v>20</v>
      </c>
      <c r="K79" s="262"/>
    </row>
    <row r="80" s="1" customFormat="1" ht="15" customHeight="1">
      <c r="B80" s="260"/>
      <c r="C80" s="248" t="s">
        <v>1973</v>
      </c>
      <c r="D80" s="248"/>
      <c r="E80" s="248"/>
      <c r="F80" s="271" t="s">
        <v>1970</v>
      </c>
      <c r="G80" s="272"/>
      <c r="H80" s="248" t="s">
        <v>1974</v>
      </c>
      <c r="I80" s="248" t="s">
        <v>1972</v>
      </c>
      <c r="J80" s="248">
        <v>120</v>
      </c>
      <c r="K80" s="262"/>
    </row>
    <row r="81" s="1" customFormat="1" ht="15" customHeight="1">
      <c r="B81" s="273"/>
      <c r="C81" s="248" t="s">
        <v>1975</v>
      </c>
      <c r="D81" s="248"/>
      <c r="E81" s="248"/>
      <c r="F81" s="271" t="s">
        <v>1976</v>
      </c>
      <c r="G81" s="272"/>
      <c r="H81" s="248" t="s">
        <v>1977</v>
      </c>
      <c r="I81" s="248" t="s">
        <v>1972</v>
      </c>
      <c r="J81" s="248">
        <v>50</v>
      </c>
      <c r="K81" s="262"/>
    </row>
    <row r="82" s="1" customFormat="1" ht="15" customHeight="1">
      <c r="B82" s="273"/>
      <c r="C82" s="248" t="s">
        <v>1978</v>
      </c>
      <c r="D82" s="248"/>
      <c r="E82" s="248"/>
      <c r="F82" s="271" t="s">
        <v>1970</v>
      </c>
      <c r="G82" s="272"/>
      <c r="H82" s="248" t="s">
        <v>1979</v>
      </c>
      <c r="I82" s="248" t="s">
        <v>1980</v>
      </c>
      <c r="J82" s="248"/>
      <c r="K82" s="262"/>
    </row>
    <row r="83" s="1" customFormat="1" ht="15" customHeight="1">
      <c r="B83" s="273"/>
      <c r="C83" s="274" t="s">
        <v>1981</v>
      </c>
      <c r="D83" s="274"/>
      <c r="E83" s="274"/>
      <c r="F83" s="275" t="s">
        <v>1976</v>
      </c>
      <c r="G83" s="274"/>
      <c r="H83" s="274" t="s">
        <v>1982</v>
      </c>
      <c r="I83" s="274" t="s">
        <v>1972</v>
      </c>
      <c r="J83" s="274">
        <v>15</v>
      </c>
      <c r="K83" s="262"/>
    </row>
    <row r="84" s="1" customFormat="1" ht="15" customHeight="1">
      <c r="B84" s="273"/>
      <c r="C84" s="274" t="s">
        <v>1983</v>
      </c>
      <c r="D84" s="274"/>
      <c r="E84" s="274"/>
      <c r="F84" s="275" t="s">
        <v>1976</v>
      </c>
      <c r="G84" s="274"/>
      <c r="H84" s="274" t="s">
        <v>1984</v>
      </c>
      <c r="I84" s="274" t="s">
        <v>1972</v>
      </c>
      <c r="J84" s="274">
        <v>15</v>
      </c>
      <c r="K84" s="262"/>
    </row>
    <row r="85" s="1" customFormat="1" ht="15" customHeight="1">
      <c r="B85" s="273"/>
      <c r="C85" s="274" t="s">
        <v>1985</v>
      </c>
      <c r="D85" s="274"/>
      <c r="E85" s="274"/>
      <c r="F85" s="275" t="s">
        <v>1976</v>
      </c>
      <c r="G85" s="274"/>
      <c r="H85" s="274" t="s">
        <v>1986</v>
      </c>
      <c r="I85" s="274" t="s">
        <v>1972</v>
      </c>
      <c r="J85" s="274">
        <v>20</v>
      </c>
      <c r="K85" s="262"/>
    </row>
    <row r="86" s="1" customFormat="1" ht="15" customHeight="1">
      <c r="B86" s="273"/>
      <c r="C86" s="274" t="s">
        <v>1987</v>
      </c>
      <c r="D86" s="274"/>
      <c r="E86" s="274"/>
      <c r="F86" s="275" t="s">
        <v>1976</v>
      </c>
      <c r="G86" s="274"/>
      <c r="H86" s="274" t="s">
        <v>1988</v>
      </c>
      <c r="I86" s="274" t="s">
        <v>1972</v>
      </c>
      <c r="J86" s="274">
        <v>20</v>
      </c>
      <c r="K86" s="262"/>
    </row>
    <row r="87" s="1" customFormat="1" ht="15" customHeight="1">
      <c r="B87" s="273"/>
      <c r="C87" s="248" t="s">
        <v>1989</v>
      </c>
      <c r="D87" s="248"/>
      <c r="E87" s="248"/>
      <c r="F87" s="271" t="s">
        <v>1976</v>
      </c>
      <c r="G87" s="272"/>
      <c r="H87" s="248" t="s">
        <v>1990</v>
      </c>
      <c r="I87" s="248" t="s">
        <v>1972</v>
      </c>
      <c r="J87" s="248">
        <v>50</v>
      </c>
      <c r="K87" s="262"/>
    </row>
    <row r="88" s="1" customFormat="1" ht="15" customHeight="1">
      <c r="B88" s="273"/>
      <c r="C88" s="248" t="s">
        <v>1991</v>
      </c>
      <c r="D88" s="248"/>
      <c r="E88" s="248"/>
      <c r="F88" s="271" t="s">
        <v>1976</v>
      </c>
      <c r="G88" s="272"/>
      <c r="H88" s="248" t="s">
        <v>1992</v>
      </c>
      <c r="I88" s="248" t="s">
        <v>1972</v>
      </c>
      <c r="J88" s="248">
        <v>20</v>
      </c>
      <c r="K88" s="262"/>
    </row>
    <row r="89" s="1" customFormat="1" ht="15" customHeight="1">
      <c r="B89" s="273"/>
      <c r="C89" s="248" t="s">
        <v>1993</v>
      </c>
      <c r="D89" s="248"/>
      <c r="E89" s="248"/>
      <c r="F89" s="271" t="s">
        <v>1976</v>
      </c>
      <c r="G89" s="272"/>
      <c r="H89" s="248" t="s">
        <v>1994</v>
      </c>
      <c r="I89" s="248" t="s">
        <v>1972</v>
      </c>
      <c r="J89" s="248">
        <v>20</v>
      </c>
      <c r="K89" s="262"/>
    </row>
    <row r="90" s="1" customFormat="1" ht="15" customHeight="1">
      <c r="B90" s="273"/>
      <c r="C90" s="248" t="s">
        <v>1995</v>
      </c>
      <c r="D90" s="248"/>
      <c r="E90" s="248"/>
      <c r="F90" s="271" t="s">
        <v>1976</v>
      </c>
      <c r="G90" s="272"/>
      <c r="H90" s="248" t="s">
        <v>1996</v>
      </c>
      <c r="I90" s="248" t="s">
        <v>1972</v>
      </c>
      <c r="J90" s="248">
        <v>50</v>
      </c>
      <c r="K90" s="262"/>
    </row>
    <row r="91" s="1" customFormat="1" ht="15" customHeight="1">
      <c r="B91" s="273"/>
      <c r="C91" s="248" t="s">
        <v>1997</v>
      </c>
      <c r="D91" s="248"/>
      <c r="E91" s="248"/>
      <c r="F91" s="271" t="s">
        <v>1976</v>
      </c>
      <c r="G91" s="272"/>
      <c r="H91" s="248" t="s">
        <v>1997</v>
      </c>
      <c r="I91" s="248" t="s">
        <v>1972</v>
      </c>
      <c r="J91" s="248">
        <v>50</v>
      </c>
      <c r="K91" s="262"/>
    </row>
    <row r="92" s="1" customFormat="1" ht="15" customHeight="1">
      <c r="B92" s="273"/>
      <c r="C92" s="248" t="s">
        <v>1998</v>
      </c>
      <c r="D92" s="248"/>
      <c r="E92" s="248"/>
      <c r="F92" s="271" t="s">
        <v>1976</v>
      </c>
      <c r="G92" s="272"/>
      <c r="H92" s="248" t="s">
        <v>1999</v>
      </c>
      <c r="I92" s="248" t="s">
        <v>1972</v>
      </c>
      <c r="J92" s="248">
        <v>255</v>
      </c>
      <c r="K92" s="262"/>
    </row>
    <row r="93" s="1" customFormat="1" ht="15" customHeight="1">
      <c r="B93" s="273"/>
      <c r="C93" s="248" t="s">
        <v>2000</v>
      </c>
      <c r="D93" s="248"/>
      <c r="E93" s="248"/>
      <c r="F93" s="271" t="s">
        <v>1970</v>
      </c>
      <c r="G93" s="272"/>
      <c r="H93" s="248" t="s">
        <v>2001</v>
      </c>
      <c r="I93" s="248" t="s">
        <v>2002</v>
      </c>
      <c r="J93" s="248"/>
      <c r="K93" s="262"/>
    </row>
    <row r="94" s="1" customFormat="1" ht="15" customHeight="1">
      <c r="B94" s="273"/>
      <c r="C94" s="248" t="s">
        <v>2003</v>
      </c>
      <c r="D94" s="248"/>
      <c r="E94" s="248"/>
      <c r="F94" s="271" t="s">
        <v>1970</v>
      </c>
      <c r="G94" s="272"/>
      <c r="H94" s="248" t="s">
        <v>2004</v>
      </c>
      <c r="I94" s="248" t="s">
        <v>2005</v>
      </c>
      <c r="J94" s="248"/>
      <c r="K94" s="262"/>
    </row>
    <row r="95" s="1" customFormat="1" ht="15" customHeight="1">
      <c r="B95" s="273"/>
      <c r="C95" s="248" t="s">
        <v>2006</v>
      </c>
      <c r="D95" s="248"/>
      <c r="E95" s="248"/>
      <c r="F95" s="271" t="s">
        <v>1970</v>
      </c>
      <c r="G95" s="272"/>
      <c r="H95" s="248" t="s">
        <v>2006</v>
      </c>
      <c r="I95" s="248" t="s">
        <v>2005</v>
      </c>
      <c r="J95" s="248"/>
      <c r="K95" s="262"/>
    </row>
    <row r="96" s="1" customFormat="1" ht="15" customHeight="1">
      <c r="B96" s="273"/>
      <c r="C96" s="248" t="s">
        <v>37</v>
      </c>
      <c r="D96" s="248"/>
      <c r="E96" s="248"/>
      <c r="F96" s="271" t="s">
        <v>1970</v>
      </c>
      <c r="G96" s="272"/>
      <c r="H96" s="248" t="s">
        <v>2007</v>
      </c>
      <c r="I96" s="248" t="s">
        <v>2005</v>
      </c>
      <c r="J96" s="248"/>
      <c r="K96" s="262"/>
    </row>
    <row r="97" s="1" customFormat="1" ht="15" customHeight="1">
      <c r="B97" s="273"/>
      <c r="C97" s="248" t="s">
        <v>47</v>
      </c>
      <c r="D97" s="248"/>
      <c r="E97" s="248"/>
      <c r="F97" s="271" t="s">
        <v>1970</v>
      </c>
      <c r="G97" s="272"/>
      <c r="H97" s="248" t="s">
        <v>2008</v>
      </c>
      <c r="I97" s="248" t="s">
        <v>2005</v>
      </c>
      <c r="J97" s="248"/>
      <c r="K97" s="262"/>
    </row>
    <row r="98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="1" customFormat="1" ht="45" customHeight="1">
      <c r="B102" s="260"/>
      <c r="C102" s="261" t="s">
        <v>2009</v>
      </c>
      <c r="D102" s="261"/>
      <c r="E102" s="261"/>
      <c r="F102" s="261"/>
      <c r="G102" s="261"/>
      <c r="H102" s="261"/>
      <c r="I102" s="261"/>
      <c r="J102" s="261"/>
      <c r="K102" s="262"/>
    </row>
    <row r="103" s="1" customFormat="1" ht="17.25" customHeight="1">
      <c r="B103" s="260"/>
      <c r="C103" s="263" t="s">
        <v>1964</v>
      </c>
      <c r="D103" s="263"/>
      <c r="E103" s="263"/>
      <c r="F103" s="263" t="s">
        <v>1965</v>
      </c>
      <c r="G103" s="264"/>
      <c r="H103" s="263" t="s">
        <v>53</v>
      </c>
      <c r="I103" s="263" t="s">
        <v>56</v>
      </c>
      <c r="J103" s="263" t="s">
        <v>1966</v>
      </c>
      <c r="K103" s="262"/>
    </row>
    <row r="104" s="1" customFormat="1" ht="17.25" customHeight="1">
      <c r="B104" s="260"/>
      <c r="C104" s="265" t="s">
        <v>1967</v>
      </c>
      <c r="D104" s="265"/>
      <c r="E104" s="265"/>
      <c r="F104" s="266" t="s">
        <v>1968</v>
      </c>
      <c r="G104" s="267"/>
      <c r="H104" s="265"/>
      <c r="I104" s="265"/>
      <c r="J104" s="265" t="s">
        <v>1969</v>
      </c>
      <c r="K104" s="262"/>
    </row>
    <row r="105" s="1" customFormat="1" ht="5.25" customHeight="1">
      <c r="B105" s="260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="1" customFormat="1" ht="15" customHeight="1">
      <c r="B106" s="260"/>
      <c r="C106" s="248" t="s">
        <v>52</v>
      </c>
      <c r="D106" s="270"/>
      <c r="E106" s="270"/>
      <c r="F106" s="271" t="s">
        <v>1970</v>
      </c>
      <c r="G106" s="248"/>
      <c r="H106" s="248" t="s">
        <v>2010</v>
      </c>
      <c r="I106" s="248" t="s">
        <v>1972</v>
      </c>
      <c r="J106" s="248">
        <v>20</v>
      </c>
      <c r="K106" s="262"/>
    </row>
    <row r="107" s="1" customFormat="1" ht="15" customHeight="1">
      <c r="B107" s="260"/>
      <c r="C107" s="248" t="s">
        <v>1973</v>
      </c>
      <c r="D107" s="248"/>
      <c r="E107" s="248"/>
      <c r="F107" s="271" t="s">
        <v>1970</v>
      </c>
      <c r="G107" s="248"/>
      <c r="H107" s="248" t="s">
        <v>2010</v>
      </c>
      <c r="I107" s="248" t="s">
        <v>1972</v>
      </c>
      <c r="J107" s="248">
        <v>120</v>
      </c>
      <c r="K107" s="262"/>
    </row>
    <row r="108" s="1" customFormat="1" ht="15" customHeight="1">
      <c r="B108" s="273"/>
      <c r="C108" s="248" t="s">
        <v>1975</v>
      </c>
      <c r="D108" s="248"/>
      <c r="E108" s="248"/>
      <c r="F108" s="271" t="s">
        <v>1976</v>
      </c>
      <c r="G108" s="248"/>
      <c r="H108" s="248" t="s">
        <v>2010</v>
      </c>
      <c r="I108" s="248" t="s">
        <v>1972</v>
      </c>
      <c r="J108" s="248">
        <v>50</v>
      </c>
      <c r="K108" s="262"/>
    </row>
    <row r="109" s="1" customFormat="1" ht="15" customHeight="1">
      <c r="B109" s="273"/>
      <c r="C109" s="248" t="s">
        <v>1978</v>
      </c>
      <c r="D109" s="248"/>
      <c r="E109" s="248"/>
      <c r="F109" s="271" t="s">
        <v>1970</v>
      </c>
      <c r="G109" s="248"/>
      <c r="H109" s="248" t="s">
        <v>2010</v>
      </c>
      <c r="I109" s="248" t="s">
        <v>1980</v>
      </c>
      <c r="J109" s="248"/>
      <c r="K109" s="262"/>
    </row>
    <row r="110" s="1" customFormat="1" ht="15" customHeight="1">
      <c r="B110" s="273"/>
      <c r="C110" s="248" t="s">
        <v>1989</v>
      </c>
      <c r="D110" s="248"/>
      <c r="E110" s="248"/>
      <c r="F110" s="271" t="s">
        <v>1976</v>
      </c>
      <c r="G110" s="248"/>
      <c r="H110" s="248" t="s">
        <v>2010</v>
      </c>
      <c r="I110" s="248" t="s">
        <v>1972</v>
      </c>
      <c r="J110" s="248">
        <v>50</v>
      </c>
      <c r="K110" s="262"/>
    </row>
    <row r="111" s="1" customFormat="1" ht="15" customHeight="1">
      <c r="B111" s="273"/>
      <c r="C111" s="248" t="s">
        <v>1997</v>
      </c>
      <c r="D111" s="248"/>
      <c r="E111" s="248"/>
      <c r="F111" s="271" t="s">
        <v>1976</v>
      </c>
      <c r="G111" s="248"/>
      <c r="H111" s="248" t="s">
        <v>2010</v>
      </c>
      <c r="I111" s="248" t="s">
        <v>1972</v>
      </c>
      <c r="J111" s="248">
        <v>50</v>
      </c>
      <c r="K111" s="262"/>
    </row>
    <row r="112" s="1" customFormat="1" ht="15" customHeight="1">
      <c r="B112" s="273"/>
      <c r="C112" s="248" t="s">
        <v>1995</v>
      </c>
      <c r="D112" s="248"/>
      <c r="E112" s="248"/>
      <c r="F112" s="271" t="s">
        <v>1976</v>
      </c>
      <c r="G112" s="248"/>
      <c r="H112" s="248" t="s">
        <v>2010</v>
      </c>
      <c r="I112" s="248" t="s">
        <v>1972</v>
      </c>
      <c r="J112" s="248">
        <v>50</v>
      </c>
      <c r="K112" s="262"/>
    </row>
    <row r="113" s="1" customFormat="1" ht="15" customHeight="1">
      <c r="B113" s="273"/>
      <c r="C113" s="248" t="s">
        <v>52</v>
      </c>
      <c r="D113" s="248"/>
      <c r="E113" s="248"/>
      <c r="F113" s="271" t="s">
        <v>1970</v>
      </c>
      <c r="G113" s="248"/>
      <c r="H113" s="248" t="s">
        <v>2011</v>
      </c>
      <c r="I113" s="248" t="s">
        <v>1972</v>
      </c>
      <c r="J113" s="248">
        <v>20</v>
      </c>
      <c r="K113" s="262"/>
    </row>
    <row r="114" s="1" customFormat="1" ht="15" customHeight="1">
      <c r="B114" s="273"/>
      <c r="C114" s="248" t="s">
        <v>2012</v>
      </c>
      <c r="D114" s="248"/>
      <c r="E114" s="248"/>
      <c r="F114" s="271" t="s">
        <v>1970</v>
      </c>
      <c r="G114" s="248"/>
      <c r="H114" s="248" t="s">
        <v>2013</v>
      </c>
      <c r="I114" s="248" t="s">
        <v>1972</v>
      </c>
      <c r="J114" s="248">
        <v>120</v>
      </c>
      <c r="K114" s="262"/>
    </row>
    <row r="115" s="1" customFormat="1" ht="15" customHeight="1">
      <c r="B115" s="273"/>
      <c r="C115" s="248" t="s">
        <v>37</v>
      </c>
      <c r="D115" s="248"/>
      <c r="E115" s="248"/>
      <c r="F115" s="271" t="s">
        <v>1970</v>
      </c>
      <c r="G115" s="248"/>
      <c r="H115" s="248" t="s">
        <v>2014</v>
      </c>
      <c r="I115" s="248" t="s">
        <v>2005</v>
      </c>
      <c r="J115" s="248"/>
      <c r="K115" s="262"/>
    </row>
    <row r="116" s="1" customFormat="1" ht="15" customHeight="1">
      <c r="B116" s="273"/>
      <c r="C116" s="248" t="s">
        <v>47</v>
      </c>
      <c r="D116" s="248"/>
      <c r="E116" s="248"/>
      <c r="F116" s="271" t="s">
        <v>1970</v>
      </c>
      <c r="G116" s="248"/>
      <c r="H116" s="248" t="s">
        <v>2015</v>
      </c>
      <c r="I116" s="248" t="s">
        <v>2005</v>
      </c>
      <c r="J116" s="248"/>
      <c r="K116" s="262"/>
    </row>
    <row r="117" s="1" customFormat="1" ht="15" customHeight="1">
      <c r="B117" s="273"/>
      <c r="C117" s="248" t="s">
        <v>56</v>
      </c>
      <c r="D117" s="248"/>
      <c r="E117" s="248"/>
      <c r="F117" s="271" t="s">
        <v>1970</v>
      </c>
      <c r="G117" s="248"/>
      <c r="H117" s="248" t="s">
        <v>2016</v>
      </c>
      <c r="I117" s="248" t="s">
        <v>2017</v>
      </c>
      <c r="J117" s="248"/>
      <c r="K117" s="262"/>
    </row>
    <row r="118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="1" customFormat="1" ht="45" customHeight="1">
      <c r="B122" s="289"/>
      <c r="C122" s="239" t="s">
        <v>2018</v>
      </c>
      <c r="D122" s="239"/>
      <c r="E122" s="239"/>
      <c r="F122" s="239"/>
      <c r="G122" s="239"/>
      <c r="H122" s="239"/>
      <c r="I122" s="239"/>
      <c r="J122" s="239"/>
      <c r="K122" s="290"/>
    </row>
    <row r="123" s="1" customFormat="1" ht="17.25" customHeight="1">
      <c r="B123" s="291"/>
      <c r="C123" s="263" t="s">
        <v>1964</v>
      </c>
      <c r="D123" s="263"/>
      <c r="E123" s="263"/>
      <c r="F123" s="263" t="s">
        <v>1965</v>
      </c>
      <c r="G123" s="264"/>
      <c r="H123" s="263" t="s">
        <v>53</v>
      </c>
      <c r="I123" s="263" t="s">
        <v>56</v>
      </c>
      <c r="J123" s="263" t="s">
        <v>1966</v>
      </c>
      <c r="K123" s="292"/>
    </row>
    <row r="124" s="1" customFormat="1" ht="17.25" customHeight="1">
      <c r="B124" s="291"/>
      <c r="C124" s="265" t="s">
        <v>1967</v>
      </c>
      <c r="D124" s="265"/>
      <c r="E124" s="265"/>
      <c r="F124" s="266" t="s">
        <v>1968</v>
      </c>
      <c r="G124" s="267"/>
      <c r="H124" s="265"/>
      <c r="I124" s="265"/>
      <c r="J124" s="265" t="s">
        <v>1969</v>
      </c>
      <c r="K124" s="292"/>
    </row>
    <row r="125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="1" customFormat="1" ht="15" customHeight="1">
      <c r="B126" s="293"/>
      <c r="C126" s="248" t="s">
        <v>1973</v>
      </c>
      <c r="D126" s="270"/>
      <c r="E126" s="270"/>
      <c r="F126" s="271" t="s">
        <v>1970</v>
      </c>
      <c r="G126" s="248"/>
      <c r="H126" s="248" t="s">
        <v>2010</v>
      </c>
      <c r="I126" s="248" t="s">
        <v>1972</v>
      </c>
      <c r="J126" s="248">
        <v>120</v>
      </c>
      <c r="K126" s="296"/>
    </row>
    <row r="127" s="1" customFormat="1" ht="15" customHeight="1">
      <c r="B127" s="293"/>
      <c r="C127" s="248" t="s">
        <v>2019</v>
      </c>
      <c r="D127" s="248"/>
      <c r="E127" s="248"/>
      <c r="F127" s="271" t="s">
        <v>1970</v>
      </c>
      <c r="G127" s="248"/>
      <c r="H127" s="248" t="s">
        <v>2020</v>
      </c>
      <c r="I127" s="248" t="s">
        <v>1972</v>
      </c>
      <c r="J127" s="248" t="s">
        <v>2021</v>
      </c>
      <c r="K127" s="296"/>
    </row>
    <row r="128" s="1" customFormat="1" ht="15" customHeight="1">
      <c r="B128" s="293"/>
      <c r="C128" s="248" t="s">
        <v>1918</v>
      </c>
      <c r="D128" s="248"/>
      <c r="E128" s="248"/>
      <c r="F128" s="271" t="s">
        <v>1970</v>
      </c>
      <c r="G128" s="248"/>
      <c r="H128" s="248" t="s">
        <v>2022</v>
      </c>
      <c r="I128" s="248" t="s">
        <v>1972</v>
      </c>
      <c r="J128" s="248" t="s">
        <v>2021</v>
      </c>
      <c r="K128" s="296"/>
    </row>
    <row r="129" s="1" customFormat="1" ht="15" customHeight="1">
      <c r="B129" s="293"/>
      <c r="C129" s="248" t="s">
        <v>1981</v>
      </c>
      <c r="D129" s="248"/>
      <c r="E129" s="248"/>
      <c r="F129" s="271" t="s">
        <v>1976</v>
      </c>
      <c r="G129" s="248"/>
      <c r="H129" s="248" t="s">
        <v>1982</v>
      </c>
      <c r="I129" s="248" t="s">
        <v>1972</v>
      </c>
      <c r="J129" s="248">
        <v>15</v>
      </c>
      <c r="K129" s="296"/>
    </row>
    <row r="130" s="1" customFormat="1" ht="15" customHeight="1">
      <c r="B130" s="293"/>
      <c r="C130" s="274" t="s">
        <v>1983</v>
      </c>
      <c r="D130" s="274"/>
      <c r="E130" s="274"/>
      <c r="F130" s="275" t="s">
        <v>1976</v>
      </c>
      <c r="G130" s="274"/>
      <c r="H130" s="274" t="s">
        <v>1984</v>
      </c>
      <c r="I130" s="274" t="s">
        <v>1972</v>
      </c>
      <c r="J130" s="274">
        <v>15</v>
      </c>
      <c r="K130" s="296"/>
    </row>
    <row r="131" s="1" customFormat="1" ht="15" customHeight="1">
      <c r="B131" s="293"/>
      <c r="C131" s="274" t="s">
        <v>1985</v>
      </c>
      <c r="D131" s="274"/>
      <c r="E131" s="274"/>
      <c r="F131" s="275" t="s">
        <v>1976</v>
      </c>
      <c r="G131" s="274"/>
      <c r="H131" s="274" t="s">
        <v>1986</v>
      </c>
      <c r="I131" s="274" t="s">
        <v>1972</v>
      </c>
      <c r="J131" s="274">
        <v>20</v>
      </c>
      <c r="K131" s="296"/>
    </row>
    <row r="132" s="1" customFormat="1" ht="15" customHeight="1">
      <c r="B132" s="293"/>
      <c r="C132" s="274" t="s">
        <v>1987</v>
      </c>
      <c r="D132" s="274"/>
      <c r="E132" s="274"/>
      <c r="F132" s="275" t="s">
        <v>1976</v>
      </c>
      <c r="G132" s="274"/>
      <c r="H132" s="274" t="s">
        <v>1988</v>
      </c>
      <c r="I132" s="274" t="s">
        <v>1972</v>
      </c>
      <c r="J132" s="274">
        <v>20</v>
      </c>
      <c r="K132" s="296"/>
    </row>
    <row r="133" s="1" customFormat="1" ht="15" customHeight="1">
      <c r="B133" s="293"/>
      <c r="C133" s="248" t="s">
        <v>1975</v>
      </c>
      <c r="D133" s="248"/>
      <c r="E133" s="248"/>
      <c r="F133" s="271" t="s">
        <v>1976</v>
      </c>
      <c r="G133" s="248"/>
      <c r="H133" s="248" t="s">
        <v>2010</v>
      </c>
      <c r="I133" s="248" t="s">
        <v>1972</v>
      </c>
      <c r="J133" s="248">
        <v>50</v>
      </c>
      <c r="K133" s="296"/>
    </row>
    <row r="134" s="1" customFormat="1" ht="15" customHeight="1">
      <c r="B134" s="293"/>
      <c r="C134" s="248" t="s">
        <v>1989</v>
      </c>
      <c r="D134" s="248"/>
      <c r="E134" s="248"/>
      <c r="F134" s="271" t="s">
        <v>1976</v>
      </c>
      <c r="G134" s="248"/>
      <c r="H134" s="248" t="s">
        <v>2010</v>
      </c>
      <c r="I134" s="248" t="s">
        <v>1972</v>
      </c>
      <c r="J134" s="248">
        <v>50</v>
      </c>
      <c r="K134" s="296"/>
    </row>
    <row r="135" s="1" customFormat="1" ht="15" customHeight="1">
      <c r="B135" s="293"/>
      <c r="C135" s="248" t="s">
        <v>1995</v>
      </c>
      <c r="D135" s="248"/>
      <c r="E135" s="248"/>
      <c r="F135" s="271" t="s">
        <v>1976</v>
      </c>
      <c r="G135" s="248"/>
      <c r="H135" s="248" t="s">
        <v>2010</v>
      </c>
      <c r="I135" s="248" t="s">
        <v>1972</v>
      </c>
      <c r="J135" s="248">
        <v>50</v>
      </c>
      <c r="K135" s="296"/>
    </row>
    <row r="136" s="1" customFormat="1" ht="15" customHeight="1">
      <c r="B136" s="293"/>
      <c r="C136" s="248" t="s">
        <v>1997</v>
      </c>
      <c r="D136" s="248"/>
      <c r="E136" s="248"/>
      <c r="F136" s="271" t="s">
        <v>1976</v>
      </c>
      <c r="G136" s="248"/>
      <c r="H136" s="248" t="s">
        <v>2010</v>
      </c>
      <c r="I136" s="248" t="s">
        <v>1972</v>
      </c>
      <c r="J136" s="248">
        <v>50</v>
      </c>
      <c r="K136" s="296"/>
    </row>
    <row r="137" s="1" customFormat="1" ht="15" customHeight="1">
      <c r="B137" s="293"/>
      <c r="C137" s="248" t="s">
        <v>1998</v>
      </c>
      <c r="D137" s="248"/>
      <c r="E137" s="248"/>
      <c r="F137" s="271" t="s">
        <v>1976</v>
      </c>
      <c r="G137" s="248"/>
      <c r="H137" s="248" t="s">
        <v>2023</v>
      </c>
      <c r="I137" s="248" t="s">
        <v>1972</v>
      </c>
      <c r="J137" s="248">
        <v>255</v>
      </c>
      <c r="K137" s="296"/>
    </row>
    <row r="138" s="1" customFormat="1" ht="15" customHeight="1">
      <c r="B138" s="293"/>
      <c r="C138" s="248" t="s">
        <v>2000</v>
      </c>
      <c r="D138" s="248"/>
      <c r="E138" s="248"/>
      <c r="F138" s="271" t="s">
        <v>1970</v>
      </c>
      <c r="G138" s="248"/>
      <c r="H138" s="248" t="s">
        <v>2024</v>
      </c>
      <c r="I138" s="248" t="s">
        <v>2002</v>
      </c>
      <c r="J138" s="248"/>
      <c r="K138" s="296"/>
    </row>
    <row r="139" s="1" customFormat="1" ht="15" customHeight="1">
      <c r="B139" s="293"/>
      <c r="C139" s="248" t="s">
        <v>2003</v>
      </c>
      <c r="D139" s="248"/>
      <c r="E139" s="248"/>
      <c r="F139" s="271" t="s">
        <v>1970</v>
      </c>
      <c r="G139" s="248"/>
      <c r="H139" s="248" t="s">
        <v>2025</v>
      </c>
      <c r="I139" s="248" t="s">
        <v>2005</v>
      </c>
      <c r="J139" s="248"/>
      <c r="K139" s="296"/>
    </row>
    <row r="140" s="1" customFormat="1" ht="15" customHeight="1">
      <c r="B140" s="293"/>
      <c r="C140" s="248" t="s">
        <v>2006</v>
      </c>
      <c r="D140" s="248"/>
      <c r="E140" s="248"/>
      <c r="F140" s="271" t="s">
        <v>1970</v>
      </c>
      <c r="G140" s="248"/>
      <c r="H140" s="248" t="s">
        <v>2006</v>
      </c>
      <c r="I140" s="248" t="s">
        <v>2005</v>
      </c>
      <c r="J140" s="248"/>
      <c r="K140" s="296"/>
    </row>
    <row r="141" s="1" customFormat="1" ht="15" customHeight="1">
      <c r="B141" s="293"/>
      <c r="C141" s="248" t="s">
        <v>37</v>
      </c>
      <c r="D141" s="248"/>
      <c r="E141" s="248"/>
      <c r="F141" s="271" t="s">
        <v>1970</v>
      </c>
      <c r="G141" s="248"/>
      <c r="H141" s="248" t="s">
        <v>2026</v>
      </c>
      <c r="I141" s="248" t="s">
        <v>2005</v>
      </c>
      <c r="J141" s="248"/>
      <c r="K141" s="296"/>
    </row>
    <row r="142" s="1" customFormat="1" ht="15" customHeight="1">
      <c r="B142" s="293"/>
      <c r="C142" s="248" t="s">
        <v>2027</v>
      </c>
      <c r="D142" s="248"/>
      <c r="E142" s="248"/>
      <c r="F142" s="271" t="s">
        <v>1970</v>
      </c>
      <c r="G142" s="248"/>
      <c r="H142" s="248" t="s">
        <v>2028</v>
      </c>
      <c r="I142" s="248" t="s">
        <v>2005</v>
      </c>
      <c r="J142" s="248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="1" customFormat="1" ht="45" customHeight="1">
      <c r="B147" s="260"/>
      <c r="C147" s="261" t="s">
        <v>2029</v>
      </c>
      <c r="D147" s="261"/>
      <c r="E147" s="261"/>
      <c r="F147" s="261"/>
      <c r="G147" s="261"/>
      <c r="H147" s="261"/>
      <c r="I147" s="261"/>
      <c r="J147" s="261"/>
      <c r="K147" s="262"/>
    </row>
    <row r="148" s="1" customFormat="1" ht="17.25" customHeight="1">
      <c r="B148" s="260"/>
      <c r="C148" s="263" t="s">
        <v>1964</v>
      </c>
      <c r="D148" s="263"/>
      <c r="E148" s="263"/>
      <c r="F148" s="263" t="s">
        <v>1965</v>
      </c>
      <c r="G148" s="264"/>
      <c r="H148" s="263" t="s">
        <v>53</v>
      </c>
      <c r="I148" s="263" t="s">
        <v>56</v>
      </c>
      <c r="J148" s="263" t="s">
        <v>1966</v>
      </c>
      <c r="K148" s="262"/>
    </row>
    <row r="149" s="1" customFormat="1" ht="17.25" customHeight="1">
      <c r="B149" s="260"/>
      <c r="C149" s="265" t="s">
        <v>1967</v>
      </c>
      <c r="D149" s="265"/>
      <c r="E149" s="265"/>
      <c r="F149" s="266" t="s">
        <v>1968</v>
      </c>
      <c r="G149" s="267"/>
      <c r="H149" s="265"/>
      <c r="I149" s="265"/>
      <c r="J149" s="265" t="s">
        <v>1969</v>
      </c>
      <c r="K149" s="262"/>
    </row>
    <row r="150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="1" customFormat="1" ht="15" customHeight="1">
      <c r="B151" s="273"/>
      <c r="C151" s="300" t="s">
        <v>1973</v>
      </c>
      <c r="D151" s="248"/>
      <c r="E151" s="248"/>
      <c r="F151" s="301" t="s">
        <v>1970</v>
      </c>
      <c r="G151" s="248"/>
      <c r="H151" s="300" t="s">
        <v>2010</v>
      </c>
      <c r="I151" s="300" t="s">
        <v>1972</v>
      </c>
      <c r="J151" s="300">
        <v>120</v>
      </c>
      <c r="K151" s="296"/>
    </row>
    <row r="152" s="1" customFormat="1" ht="15" customHeight="1">
      <c r="B152" s="273"/>
      <c r="C152" s="300" t="s">
        <v>2019</v>
      </c>
      <c r="D152" s="248"/>
      <c r="E152" s="248"/>
      <c r="F152" s="301" t="s">
        <v>1970</v>
      </c>
      <c r="G152" s="248"/>
      <c r="H152" s="300" t="s">
        <v>2030</v>
      </c>
      <c r="I152" s="300" t="s">
        <v>1972</v>
      </c>
      <c r="J152" s="300" t="s">
        <v>2021</v>
      </c>
      <c r="K152" s="296"/>
    </row>
    <row r="153" s="1" customFormat="1" ht="15" customHeight="1">
      <c r="B153" s="273"/>
      <c r="C153" s="300" t="s">
        <v>1918</v>
      </c>
      <c r="D153" s="248"/>
      <c r="E153" s="248"/>
      <c r="F153" s="301" t="s">
        <v>1970</v>
      </c>
      <c r="G153" s="248"/>
      <c r="H153" s="300" t="s">
        <v>2031</v>
      </c>
      <c r="I153" s="300" t="s">
        <v>1972</v>
      </c>
      <c r="J153" s="300" t="s">
        <v>2021</v>
      </c>
      <c r="K153" s="296"/>
    </row>
    <row r="154" s="1" customFormat="1" ht="15" customHeight="1">
      <c r="B154" s="273"/>
      <c r="C154" s="300" t="s">
        <v>1975</v>
      </c>
      <c r="D154" s="248"/>
      <c r="E154" s="248"/>
      <c r="F154" s="301" t="s">
        <v>1976</v>
      </c>
      <c r="G154" s="248"/>
      <c r="H154" s="300" t="s">
        <v>2010</v>
      </c>
      <c r="I154" s="300" t="s">
        <v>1972</v>
      </c>
      <c r="J154" s="300">
        <v>50</v>
      </c>
      <c r="K154" s="296"/>
    </row>
    <row r="155" s="1" customFormat="1" ht="15" customHeight="1">
      <c r="B155" s="273"/>
      <c r="C155" s="300" t="s">
        <v>1978</v>
      </c>
      <c r="D155" s="248"/>
      <c r="E155" s="248"/>
      <c r="F155" s="301" t="s">
        <v>1970</v>
      </c>
      <c r="G155" s="248"/>
      <c r="H155" s="300" t="s">
        <v>2010</v>
      </c>
      <c r="I155" s="300" t="s">
        <v>1980</v>
      </c>
      <c r="J155" s="300"/>
      <c r="K155" s="296"/>
    </row>
    <row r="156" s="1" customFormat="1" ht="15" customHeight="1">
      <c r="B156" s="273"/>
      <c r="C156" s="300" t="s">
        <v>1989</v>
      </c>
      <c r="D156" s="248"/>
      <c r="E156" s="248"/>
      <c r="F156" s="301" t="s">
        <v>1976</v>
      </c>
      <c r="G156" s="248"/>
      <c r="H156" s="300" t="s">
        <v>2010</v>
      </c>
      <c r="I156" s="300" t="s">
        <v>1972</v>
      </c>
      <c r="J156" s="300">
        <v>50</v>
      </c>
      <c r="K156" s="296"/>
    </row>
    <row r="157" s="1" customFormat="1" ht="15" customHeight="1">
      <c r="B157" s="273"/>
      <c r="C157" s="300" t="s">
        <v>1997</v>
      </c>
      <c r="D157" s="248"/>
      <c r="E157" s="248"/>
      <c r="F157" s="301" t="s">
        <v>1976</v>
      </c>
      <c r="G157" s="248"/>
      <c r="H157" s="300" t="s">
        <v>2010</v>
      </c>
      <c r="I157" s="300" t="s">
        <v>1972</v>
      </c>
      <c r="J157" s="300">
        <v>50</v>
      </c>
      <c r="K157" s="296"/>
    </row>
    <row r="158" s="1" customFormat="1" ht="15" customHeight="1">
      <c r="B158" s="273"/>
      <c r="C158" s="300" t="s">
        <v>1995</v>
      </c>
      <c r="D158" s="248"/>
      <c r="E158" s="248"/>
      <c r="F158" s="301" t="s">
        <v>1976</v>
      </c>
      <c r="G158" s="248"/>
      <c r="H158" s="300" t="s">
        <v>2010</v>
      </c>
      <c r="I158" s="300" t="s">
        <v>1972</v>
      </c>
      <c r="J158" s="300">
        <v>50</v>
      </c>
      <c r="K158" s="296"/>
    </row>
    <row r="159" s="1" customFormat="1" ht="15" customHeight="1">
      <c r="B159" s="273"/>
      <c r="C159" s="300" t="s">
        <v>108</v>
      </c>
      <c r="D159" s="248"/>
      <c r="E159" s="248"/>
      <c r="F159" s="301" t="s">
        <v>1970</v>
      </c>
      <c r="G159" s="248"/>
      <c r="H159" s="300" t="s">
        <v>2032</v>
      </c>
      <c r="I159" s="300" t="s">
        <v>1972</v>
      </c>
      <c r="J159" s="300" t="s">
        <v>2033</v>
      </c>
      <c r="K159" s="296"/>
    </row>
    <row r="160" s="1" customFormat="1" ht="15" customHeight="1">
      <c r="B160" s="273"/>
      <c r="C160" s="300" t="s">
        <v>2034</v>
      </c>
      <c r="D160" s="248"/>
      <c r="E160" s="248"/>
      <c r="F160" s="301" t="s">
        <v>1970</v>
      </c>
      <c r="G160" s="248"/>
      <c r="H160" s="300" t="s">
        <v>2035</v>
      </c>
      <c r="I160" s="300" t="s">
        <v>2005</v>
      </c>
      <c r="J160" s="300"/>
      <c r="K160" s="296"/>
    </row>
    <row r="16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="1" customFormat="1" ht="45" customHeight="1">
      <c r="B165" s="238"/>
      <c r="C165" s="239" t="s">
        <v>2036</v>
      </c>
      <c r="D165" s="239"/>
      <c r="E165" s="239"/>
      <c r="F165" s="239"/>
      <c r="G165" s="239"/>
      <c r="H165" s="239"/>
      <c r="I165" s="239"/>
      <c r="J165" s="239"/>
      <c r="K165" s="240"/>
    </row>
    <row r="166" s="1" customFormat="1" ht="17.25" customHeight="1">
      <c r="B166" s="238"/>
      <c r="C166" s="263" t="s">
        <v>1964</v>
      </c>
      <c r="D166" s="263"/>
      <c r="E166" s="263"/>
      <c r="F166" s="263" t="s">
        <v>1965</v>
      </c>
      <c r="G166" s="305"/>
      <c r="H166" s="306" t="s">
        <v>53</v>
      </c>
      <c r="I166" s="306" t="s">
        <v>56</v>
      </c>
      <c r="J166" s="263" t="s">
        <v>1966</v>
      </c>
      <c r="K166" s="240"/>
    </row>
    <row r="167" s="1" customFormat="1" ht="17.25" customHeight="1">
      <c r="B167" s="241"/>
      <c r="C167" s="265" t="s">
        <v>1967</v>
      </c>
      <c r="D167" s="265"/>
      <c r="E167" s="265"/>
      <c r="F167" s="266" t="s">
        <v>1968</v>
      </c>
      <c r="G167" s="307"/>
      <c r="H167" s="308"/>
      <c r="I167" s="308"/>
      <c r="J167" s="265" t="s">
        <v>1969</v>
      </c>
      <c r="K167" s="243"/>
    </row>
    <row r="168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="1" customFormat="1" ht="15" customHeight="1">
      <c r="B169" s="273"/>
      <c r="C169" s="248" t="s">
        <v>1973</v>
      </c>
      <c r="D169" s="248"/>
      <c r="E169" s="248"/>
      <c r="F169" s="271" t="s">
        <v>1970</v>
      </c>
      <c r="G169" s="248"/>
      <c r="H169" s="248" t="s">
        <v>2010</v>
      </c>
      <c r="I169" s="248" t="s">
        <v>1972</v>
      </c>
      <c r="J169" s="248">
        <v>120</v>
      </c>
      <c r="K169" s="296"/>
    </row>
    <row r="170" s="1" customFormat="1" ht="15" customHeight="1">
      <c r="B170" s="273"/>
      <c r="C170" s="248" t="s">
        <v>2019</v>
      </c>
      <c r="D170" s="248"/>
      <c r="E170" s="248"/>
      <c r="F170" s="271" t="s">
        <v>1970</v>
      </c>
      <c r="G170" s="248"/>
      <c r="H170" s="248" t="s">
        <v>2020</v>
      </c>
      <c r="I170" s="248" t="s">
        <v>1972</v>
      </c>
      <c r="J170" s="248" t="s">
        <v>2021</v>
      </c>
      <c r="K170" s="296"/>
    </row>
    <row r="171" s="1" customFormat="1" ht="15" customHeight="1">
      <c r="B171" s="273"/>
      <c r="C171" s="248" t="s">
        <v>1918</v>
      </c>
      <c r="D171" s="248"/>
      <c r="E171" s="248"/>
      <c r="F171" s="271" t="s">
        <v>1970</v>
      </c>
      <c r="G171" s="248"/>
      <c r="H171" s="248" t="s">
        <v>2037</v>
      </c>
      <c r="I171" s="248" t="s">
        <v>1972</v>
      </c>
      <c r="J171" s="248" t="s">
        <v>2021</v>
      </c>
      <c r="K171" s="296"/>
    </row>
    <row r="172" s="1" customFormat="1" ht="15" customHeight="1">
      <c r="B172" s="273"/>
      <c r="C172" s="248" t="s">
        <v>1975</v>
      </c>
      <c r="D172" s="248"/>
      <c r="E172" s="248"/>
      <c r="F172" s="271" t="s">
        <v>1976</v>
      </c>
      <c r="G172" s="248"/>
      <c r="H172" s="248" t="s">
        <v>2037</v>
      </c>
      <c r="I172" s="248" t="s">
        <v>1972</v>
      </c>
      <c r="J172" s="248">
        <v>50</v>
      </c>
      <c r="K172" s="296"/>
    </row>
    <row r="173" s="1" customFormat="1" ht="15" customHeight="1">
      <c r="B173" s="273"/>
      <c r="C173" s="248" t="s">
        <v>1978</v>
      </c>
      <c r="D173" s="248"/>
      <c r="E173" s="248"/>
      <c r="F173" s="271" t="s">
        <v>1970</v>
      </c>
      <c r="G173" s="248"/>
      <c r="H173" s="248" t="s">
        <v>2037</v>
      </c>
      <c r="I173" s="248" t="s">
        <v>1980</v>
      </c>
      <c r="J173" s="248"/>
      <c r="K173" s="296"/>
    </row>
    <row r="174" s="1" customFormat="1" ht="15" customHeight="1">
      <c r="B174" s="273"/>
      <c r="C174" s="248" t="s">
        <v>1989</v>
      </c>
      <c r="D174" s="248"/>
      <c r="E174" s="248"/>
      <c r="F174" s="271" t="s">
        <v>1976</v>
      </c>
      <c r="G174" s="248"/>
      <c r="H174" s="248" t="s">
        <v>2037</v>
      </c>
      <c r="I174" s="248" t="s">
        <v>1972</v>
      </c>
      <c r="J174" s="248">
        <v>50</v>
      </c>
      <c r="K174" s="296"/>
    </row>
    <row r="175" s="1" customFormat="1" ht="15" customHeight="1">
      <c r="B175" s="273"/>
      <c r="C175" s="248" t="s">
        <v>1997</v>
      </c>
      <c r="D175" s="248"/>
      <c r="E175" s="248"/>
      <c r="F175" s="271" t="s">
        <v>1976</v>
      </c>
      <c r="G175" s="248"/>
      <c r="H175" s="248" t="s">
        <v>2037</v>
      </c>
      <c r="I175" s="248" t="s">
        <v>1972</v>
      </c>
      <c r="J175" s="248">
        <v>50</v>
      </c>
      <c r="K175" s="296"/>
    </row>
    <row r="176" s="1" customFormat="1" ht="15" customHeight="1">
      <c r="B176" s="273"/>
      <c r="C176" s="248" t="s">
        <v>1995</v>
      </c>
      <c r="D176" s="248"/>
      <c r="E176" s="248"/>
      <c r="F176" s="271" t="s">
        <v>1976</v>
      </c>
      <c r="G176" s="248"/>
      <c r="H176" s="248" t="s">
        <v>2037</v>
      </c>
      <c r="I176" s="248" t="s">
        <v>1972</v>
      </c>
      <c r="J176" s="248">
        <v>50</v>
      </c>
      <c r="K176" s="296"/>
    </row>
    <row r="177" s="1" customFormat="1" ht="15" customHeight="1">
      <c r="B177" s="273"/>
      <c r="C177" s="248" t="s">
        <v>130</v>
      </c>
      <c r="D177" s="248"/>
      <c r="E177" s="248"/>
      <c r="F177" s="271" t="s">
        <v>1970</v>
      </c>
      <c r="G177" s="248"/>
      <c r="H177" s="248" t="s">
        <v>2038</v>
      </c>
      <c r="I177" s="248" t="s">
        <v>2039</v>
      </c>
      <c r="J177" s="248"/>
      <c r="K177" s="296"/>
    </row>
    <row r="178" s="1" customFormat="1" ht="15" customHeight="1">
      <c r="B178" s="273"/>
      <c r="C178" s="248" t="s">
        <v>56</v>
      </c>
      <c r="D178" s="248"/>
      <c r="E178" s="248"/>
      <c r="F178" s="271" t="s">
        <v>1970</v>
      </c>
      <c r="G178" s="248"/>
      <c r="H178" s="248" t="s">
        <v>2040</v>
      </c>
      <c r="I178" s="248" t="s">
        <v>2041</v>
      </c>
      <c r="J178" s="248">
        <v>1</v>
      </c>
      <c r="K178" s="296"/>
    </row>
    <row r="179" s="1" customFormat="1" ht="15" customHeight="1">
      <c r="B179" s="273"/>
      <c r="C179" s="248" t="s">
        <v>52</v>
      </c>
      <c r="D179" s="248"/>
      <c r="E179" s="248"/>
      <c r="F179" s="271" t="s">
        <v>1970</v>
      </c>
      <c r="G179" s="248"/>
      <c r="H179" s="248" t="s">
        <v>2042</v>
      </c>
      <c r="I179" s="248" t="s">
        <v>1972</v>
      </c>
      <c r="J179" s="248">
        <v>20</v>
      </c>
      <c r="K179" s="296"/>
    </row>
    <row r="180" s="1" customFormat="1" ht="15" customHeight="1">
      <c r="B180" s="273"/>
      <c r="C180" s="248" t="s">
        <v>53</v>
      </c>
      <c r="D180" s="248"/>
      <c r="E180" s="248"/>
      <c r="F180" s="271" t="s">
        <v>1970</v>
      </c>
      <c r="G180" s="248"/>
      <c r="H180" s="248" t="s">
        <v>2043</v>
      </c>
      <c r="I180" s="248" t="s">
        <v>1972</v>
      </c>
      <c r="J180" s="248">
        <v>255</v>
      </c>
      <c r="K180" s="296"/>
    </row>
    <row r="181" s="1" customFormat="1" ht="15" customHeight="1">
      <c r="B181" s="273"/>
      <c r="C181" s="248" t="s">
        <v>131</v>
      </c>
      <c r="D181" s="248"/>
      <c r="E181" s="248"/>
      <c r="F181" s="271" t="s">
        <v>1970</v>
      </c>
      <c r="G181" s="248"/>
      <c r="H181" s="248" t="s">
        <v>1934</v>
      </c>
      <c r="I181" s="248" t="s">
        <v>1972</v>
      </c>
      <c r="J181" s="248">
        <v>10</v>
      </c>
      <c r="K181" s="296"/>
    </row>
    <row r="182" s="1" customFormat="1" ht="15" customHeight="1">
      <c r="B182" s="273"/>
      <c r="C182" s="248" t="s">
        <v>132</v>
      </c>
      <c r="D182" s="248"/>
      <c r="E182" s="248"/>
      <c r="F182" s="271" t="s">
        <v>1970</v>
      </c>
      <c r="G182" s="248"/>
      <c r="H182" s="248" t="s">
        <v>2044</v>
      </c>
      <c r="I182" s="248" t="s">
        <v>2005</v>
      </c>
      <c r="J182" s="248"/>
      <c r="K182" s="296"/>
    </row>
    <row r="183" s="1" customFormat="1" ht="15" customHeight="1">
      <c r="B183" s="273"/>
      <c r="C183" s="248" t="s">
        <v>2045</v>
      </c>
      <c r="D183" s="248"/>
      <c r="E183" s="248"/>
      <c r="F183" s="271" t="s">
        <v>1970</v>
      </c>
      <c r="G183" s="248"/>
      <c r="H183" s="248" t="s">
        <v>2046</v>
      </c>
      <c r="I183" s="248" t="s">
        <v>2005</v>
      </c>
      <c r="J183" s="248"/>
      <c r="K183" s="296"/>
    </row>
    <row r="184" s="1" customFormat="1" ht="15" customHeight="1">
      <c r="B184" s="273"/>
      <c r="C184" s="248" t="s">
        <v>2034</v>
      </c>
      <c r="D184" s="248"/>
      <c r="E184" s="248"/>
      <c r="F184" s="271" t="s">
        <v>1970</v>
      </c>
      <c r="G184" s="248"/>
      <c r="H184" s="248" t="s">
        <v>2047</v>
      </c>
      <c r="I184" s="248" t="s">
        <v>2005</v>
      </c>
      <c r="J184" s="248"/>
      <c r="K184" s="296"/>
    </row>
    <row r="185" s="1" customFormat="1" ht="15" customHeight="1">
      <c r="B185" s="273"/>
      <c r="C185" s="248" t="s">
        <v>134</v>
      </c>
      <c r="D185" s="248"/>
      <c r="E185" s="248"/>
      <c r="F185" s="271" t="s">
        <v>1976</v>
      </c>
      <c r="G185" s="248"/>
      <c r="H185" s="248" t="s">
        <v>2048</v>
      </c>
      <c r="I185" s="248" t="s">
        <v>1972</v>
      </c>
      <c r="J185" s="248">
        <v>50</v>
      </c>
      <c r="K185" s="296"/>
    </row>
    <row r="186" s="1" customFormat="1" ht="15" customHeight="1">
      <c r="B186" s="273"/>
      <c r="C186" s="248" t="s">
        <v>2049</v>
      </c>
      <c r="D186" s="248"/>
      <c r="E186" s="248"/>
      <c r="F186" s="271" t="s">
        <v>1976</v>
      </c>
      <c r="G186" s="248"/>
      <c r="H186" s="248" t="s">
        <v>2050</v>
      </c>
      <c r="I186" s="248" t="s">
        <v>2051</v>
      </c>
      <c r="J186" s="248"/>
      <c r="K186" s="296"/>
    </row>
    <row r="187" s="1" customFormat="1" ht="15" customHeight="1">
      <c r="B187" s="273"/>
      <c r="C187" s="248" t="s">
        <v>2052</v>
      </c>
      <c r="D187" s="248"/>
      <c r="E187" s="248"/>
      <c r="F187" s="271" t="s">
        <v>1976</v>
      </c>
      <c r="G187" s="248"/>
      <c r="H187" s="248" t="s">
        <v>2053</v>
      </c>
      <c r="I187" s="248" t="s">
        <v>2051</v>
      </c>
      <c r="J187" s="248"/>
      <c r="K187" s="296"/>
    </row>
    <row r="188" s="1" customFormat="1" ht="15" customHeight="1">
      <c r="B188" s="273"/>
      <c r="C188" s="248" t="s">
        <v>2054</v>
      </c>
      <c r="D188" s="248"/>
      <c r="E188" s="248"/>
      <c r="F188" s="271" t="s">
        <v>1976</v>
      </c>
      <c r="G188" s="248"/>
      <c r="H188" s="248" t="s">
        <v>2055</v>
      </c>
      <c r="I188" s="248" t="s">
        <v>2051</v>
      </c>
      <c r="J188" s="248"/>
      <c r="K188" s="296"/>
    </row>
    <row r="189" s="1" customFormat="1" ht="15" customHeight="1">
      <c r="B189" s="273"/>
      <c r="C189" s="309" t="s">
        <v>2056</v>
      </c>
      <c r="D189" s="248"/>
      <c r="E189" s="248"/>
      <c r="F189" s="271" t="s">
        <v>1976</v>
      </c>
      <c r="G189" s="248"/>
      <c r="H189" s="248" t="s">
        <v>2057</v>
      </c>
      <c r="I189" s="248" t="s">
        <v>2058</v>
      </c>
      <c r="J189" s="310" t="s">
        <v>2059</v>
      </c>
      <c r="K189" s="296"/>
    </row>
    <row r="190" s="17" customFormat="1" ht="15" customHeight="1">
      <c r="B190" s="311"/>
      <c r="C190" s="312" t="s">
        <v>2060</v>
      </c>
      <c r="D190" s="313"/>
      <c r="E190" s="313"/>
      <c r="F190" s="314" t="s">
        <v>1976</v>
      </c>
      <c r="G190" s="313"/>
      <c r="H190" s="313" t="s">
        <v>2061</v>
      </c>
      <c r="I190" s="313" t="s">
        <v>2058</v>
      </c>
      <c r="J190" s="315" t="s">
        <v>2059</v>
      </c>
      <c r="K190" s="316"/>
    </row>
    <row r="191" s="1" customFormat="1" ht="15" customHeight="1">
      <c r="B191" s="273"/>
      <c r="C191" s="309" t="s">
        <v>41</v>
      </c>
      <c r="D191" s="248"/>
      <c r="E191" s="248"/>
      <c r="F191" s="271" t="s">
        <v>1970</v>
      </c>
      <c r="G191" s="248"/>
      <c r="H191" s="245" t="s">
        <v>2062</v>
      </c>
      <c r="I191" s="248" t="s">
        <v>2063</v>
      </c>
      <c r="J191" s="248"/>
      <c r="K191" s="296"/>
    </row>
    <row r="192" s="1" customFormat="1" ht="15" customHeight="1">
      <c r="B192" s="273"/>
      <c r="C192" s="309" t="s">
        <v>2064</v>
      </c>
      <c r="D192" s="248"/>
      <c r="E192" s="248"/>
      <c r="F192" s="271" t="s">
        <v>1970</v>
      </c>
      <c r="G192" s="248"/>
      <c r="H192" s="248" t="s">
        <v>2065</v>
      </c>
      <c r="I192" s="248" t="s">
        <v>2005</v>
      </c>
      <c r="J192" s="248"/>
      <c r="K192" s="296"/>
    </row>
    <row r="193" s="1" customFormat="1" ht="15" customHeight="1">
      <c r="B193" s="273"/>
      <c r="C193" s="309" t="s">
        <v>2066</v>
      </c>
      <c r="D193" s="248"/>
      <c r="E193" s="248"/>
      <c r="F193" s="271" t="s">
        <v>1970</v>
      </c>
      <c r="G193" s="248"/>
      <c r="H193" s="248" t="s">
        <v>2067</v>
      </c>
      <c r="I193" s="248" t="s">
        <v>2005</v>
      </c>
      <c r="J193" s="248"/>
      <c r="K193" s="296"/>
    </row>
    <row r="194" s="1" customFormat="1" ht="15" customHeight="1">
      <c r="B194" s="273"/>
      <c r="C194" s="309" t="s">
        <v>2068</v>
      </c>
      <c r="D194" s="248"/>
      <c r="E194" s="248"/>
      <c r="F194" s="271" t="s">
        <v>1976</v>
      </c>
      <c r="G194" s="248"/>
      <c r="H194" s="248" t="s">
        <v>2069</v>
      </c>
      <c r="I194" s="248" t="s">
        <v>2005</v>
      </c>
      <c r="J194" s="248"/>
      <c r="K194" s="296"/>
    </row>
    <row r="195" s="1" customFormat="1" ht="15" customHeight="1">
      <c r="B195" s="302"/>
      <c r="C195" s="317"/>
      <c r="D195" s="282"/>
      <c r="E195" s="282"/>
      <c r="F195" s="282"/>
      <c r="G195" s="282"/>
      <c r="H195" s="282"/>
      <c r="I195" s="282"/>
      <c r="J195" s="282"/>
      <c r="K195" s="303"/>
    </row>
    <row r="196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="1" customFormat="1" ht="18.75" customHeight="1">
      <c r="B197" s="284"/>
      <c r="C197" s="294"/>
      <c r="D197" s="294"/>
      <c r="E197" s="294"/>
      <c r="F197" s="304"/>
      <c r="G197" s="294"/>
      <c r="H197" s="294"/>
      <c r="I197" s="294"/>
      <c r="J197" s="294"/>
      <c r="K197" s="284"/>
    </row>
    <row r="198" s="1" customFormat="1" ht="18.75" customHeight="1"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</row>
    <row r="199" s="1" customFormat="1" ht="13.5">
      <c r="B199" s="235"/>
      <c r="C199" s="236"/>
      <c r="D199" s="236"/>
      <c r="E199" s="236"/>
      <c r="F199" s="236"/>
      <c r="G199" s="236"/>
      <c r="H199" s="236"/>
      <c r="I199" s="236"/>
      <c r="J199" s="236"/>
      <c r="K199" s="237"/>
    </row>
    <row r="200" s="1" customFormat="1" ht="21">
      <c r="B200" s="238"/>
      <c r="C200" s="239" t="s">
        <v>2070</v>
      </c>
      <c r="D200" s="239"/>
      <c r="E200" s="239"/>
      <c r="F200" s="239"/>
      <c r="G200" s="239"/>
      <c r="H200" s="239"/>
      <c r="I200" s="239"/>
      <c r="J200" s="239"/>
      <c r="K200" s="240"/>
    </row>
    <row r="201" s="1" customFormat="1" ht="25.5" customHeight="1">
      <c r="B201" s="238"/>
      <c r="C201" s="318" t="s">
        <v>2071</v>
      </c>
      <c r="D201" s="318"/>
      <c r="E201" s="318"/>
      <c r="F201" s="318" t="s">
        <v>2072</v>
      </c>
      <c r="G201" s="319"/>
      <c r="H201" s="318" t="s">
        <v>2073</v>
      </c>
      <c r="I201" s="318"/>
      <c r="J201" s="318"/>
      <c r="K201" s="240"/>
    </row>
    <row r="202" s="1" customFormat="1" ht="5.25" customHeight="1">
      <c r="B202" s="273"/>
      <c r="C202" s="268"/>
      <c r="D202" s="268"/>
      <c r="E202" s="268"/>
      <c r="F202" s="268"/>
      <c r="G202" s="294"/>
      <c r="H202" s="268"/>
      <c r="I202" s="268"/>
      <c r="J202" s="268"/>
      <c r="K202" s="296"/>
    </row>
    <row r="203" s="1" customFormat="1" ht="15" customHeight="1">
      <c r="B203" s="273"/>
      <c r="C203" s="248" t="s">
        <v>2063</v>
      </c>
      <c r="D203" s="248"/>
      <c r="E203" s="248"/>
      <c r="F203" s="271" t="s">
        <v>42</v>
      </c>
      <c r="G203" s="248"/>
      <c r="H203" s="248" t="s">
        <v>2074</v>
      </c>
      <c r="I203" s="248"/>
      <c r="J203" s="248"/>
      <c r="K203" s="296"/>
    </row>
    <row r="204" s="1" customFormat="1" ht="15" customHeight="1">
      <c r="B204" s="273"/>
      <c r="C204" s="248"/>
      <c r="D204" s="248"/>
      <c r="E204" s="248"/>
      <c r="F204" s="271" t="s">
        <v>43</v>
      </c>
      <c r="G204" s="248"/>
      <c r="H204" s="248" t="s">
        <v>2075</v>
      </c>
      <c r="I204" s="248"/>
      <c r="J204" s="248"/>
      <c r="K204" s="296"/>
    </row>
    <row r="205" s="1" customFormat="1" ht="15" customHeight="1">
      <c r="B205" s="273"/>
      <c r="C205" s="248"/>
      <c r="D205" s="248"/>
      <c r="E205" s="248"/>
      <c r="F205" s="271" t="s">
        <v>46</v>
      </c>
      <c r="G205" s="248"/>
      <c r="H205" s="248" t="s">
        <v>2076</v>
      </c>
      <c r="I205" s="248"/>
      <c r="J205" s="248"/>
      <c r="K205" s="296"/>
    </row>
    <row r="206" s="1" customFormat="1" ht="15" customHeight="1">
      <c r="B206" s="273"/>
      <c r="C206" s="248"/>
      <c r="D206" s="248"/>
      <c r="E206" s="248"/>
      <c r="F206" s="271" t="s">
        <v>44</v>
      </c>
      <c r="G206" s="248"/>
      <c r="H206" s="248" t="s">
        <v>2077</v>
      </c>
      <c r="I206" s="248"/>
      <c r="J206" s="248"/>
      <c r="K206" s="296"/>
    </row>
    <row r="207" s="1" customFormat="1" ht="15" customHeight="1">
      <c r="B207" s="273"/>
      <c r="C207" s="248"/>
      <c r="D207" s="248"/>
      <c r="E207" s="248"/>
      <c r="F207" s="271" t="s">
        <v>45</v>
      </c>
      <c r="G207" s="248"/>
      <c r="H207" s="248" t="s">
        <v>2078</v>
      </c>
      <c r="I207" s="248"/>
      <c r="J207" s="248"/>
      <c r="K207" s="296"/>
    </row>
    <row r="208" s="1" customFormat="1" ht="15" customHeight="1">
      <c r="B208" s="273"/>
      <c r="C208" s="248"/>
      <c r="D208" s="248"/>
      <c r="E208" s="248"/>
      <c r="F208" s="271"/>
      <c r="G208" s="248"/>
      <c r="H208" s="248"/>
      <c r="I208" s="248"/>
      <c r="J208" s="248"/>
      <c r="K208" s="296"/>
    </row>
    <row r="209" s="1" customFormat="1" ht="15" customHeight="1">
      <c r="B209" s="273"/>
      <c r="C209" s="248" t="s">
        <v>2017</v>
      </c>
      <c r="D209" s="248"/>
      <c r="E209" s="248"/>
      <c r="F209" s="271" t="s">
        <v>78</v>
      </c>
      <c r="G209" s="248"/>
      <c r="H209" s="248" t="s">
        <v>2079</v>
      </c>
      <c r="I209" s="248"/>
      <c r="J209" s="248"/>
      <c r="K209" s="296"/>
    </row>
    <row r="210" s="1" customFormat="1" ht="15" customHeight="1">
      <c r="B210" s="273"/>
      <c r="C210" s="248"/>
      <c r="D210" s="248"/>
      <c r="E210" s="248"/>
      <c r="F210" s="271" t="s">
        <v>1912</v>
      </c>
      <c r="G210" s="248"/>
      <c r="H210" s="248" t="s">
        <v>1913</v>
      </c>
      <c r="I210" s="248"/>
      <c r="J210" s="248"/>
      <c r="K210" s="296"/>
    </row>
    <row r="211" s="1" customFormat="1" ht="15" customHeight="1">
      <c r="B211" s="273"/>
      <c r="C211" s="248"/>
      <c r="D211" s="248"/>
      <c r="E211" s="248"/>
      <c r="F211" s="271" t="s">
        <v>1910</v>
      </c>
      <c r="G211" s="248"/>
      <c r="H211" s="248" t="s">
        <v>2080</v>
      </c>
      <c r="I211" s="248"/>
      <c r="J211" s="248"/>
      <c r="K211" s="296"/>
    </row>
    <row r="212" s="1" customFormat="1" ht="15" customHeight="1">
      <c r="B212" s="320"/>
      <c r="C212" s="248"/>
      <c r="D212" s="248"/>
      <c r="E212" s="248"/>
      <c r="F212" s="271" t="s">
        <v>1914</v>
      </c>
      <c r="G212" s="309"/>
      <c r="H212" s="300" t="s">
        <v>1915</v>
      </c>
      <c r="I212" s="300"/>
      <c r="J212" s="300"/>
      <c r="K212" s="321"/>
    </row>
    <row r="213" s="1" customFormat="1" ht="15" customHeight="1">
      <c r="B213" s="320"/>
      <c r="C213" s="248"/>
      <c r="D213" s="248"/>
      <c r="E213" s="248"/>
      <c r="F213" s="271" t="s">
        <v>1916</v>
      </c>
      <c r="G213" s="309"/>
      <c r="H213" s="300" t="s">
        <v>2081</v>
      </c>
      <c r="I213" s="300"/>
      <c r="J213" s="300"/>
      <c r="K213" s="321"/>
    </row>
    <row r="214" s="1" customFormat="1" ht="15" customHeight="1">
      <c r="B214" s="320"/>
      <c r="C214" s="248"/>
      <c r="D214" s="248"/>
      <c r="E214" s="248"/>
      <c r="F214" s="271"/>
      <c r="G214" s="309"/>
      <c r="H214" s="300"/>
      <c r="I214" s="300"/>
      <c r="J214" s="300"/>
      <c r="K214" s="321"/>
    </row>
    <row r="215" s="1" customFormat="1" ht="15" customHeight="1">
      <c r="B215" s="320"/>
      <c r="C215" s="248" t="s">
        <v>2041</v>
      </c>
      <c r="D215" s="248"/>
      <c r="E215" s="248"/>
      <c r="F215" s="271">
        <v>1</v>
      </c>
      <c r="G215" s="309"/>
      <c r="H215" s="300" t="s">
        <v>2082</v>
      </c>
      <c r="I215" s="300"/>
      <c r="J215" s="300"/>
      <c r="K215" s="321"/>
    </row>
    <row r="216" s="1" customFormat="1" ht="15" customHeight="1">
      <c r="B216" s="320"/>
      <c r="C216" s="248"/>
      <c r="D216" s="248"/>
      <c r="E216" s="248"/>
      <c r="F216" s="271">
        <v>2</v>
      </c>
      <c r="G216" s="309"/>
      <c r="H216" s="300" t="s">
        <v>2083</v>
      </c>
      <c r="I216" s="300"/>
      <c r="J216" s="300"/>
      <c r="K216" s="321"/>
    </row>
    <row r="217" s="1" customFormat="1" ht="15" customHeight="1">
      <c r="B217" s="320"/>
      <c r="C217" s="248"/>
      <c r="D217" s="248"/>
      <c r="E217" s="248"/>
      <c r="F217" s="271">
        <v>3</v>
      </c>
      <c r="G217" s="309"/>
      <c r="H217" s="300" t="s">
        <v>2084</v>
      </c>
      <c r="I217" s="300"/>
      <c r="J217" s="300"/>
      <c r="K217" s="321"/>
    </row>
    <row r="218" s="1" customFormat="1" ht="15" customHeight="1">
      <c r="B218" s="320"/>
      <c r="C218" s="248"/>
      <c r="D218" s="248"/>
      <c r="E218" s="248"/>
      <c r="F218" s="271">
        <v>4</v>
      </c>
      <c r="G218" s="309"/>
      <c r="H218" s="300" t="s">
        <v>2085</v>
      </c>
      <c r="I218" s="300"/>
      <c r="J218" s="300"/>
      <c r="K218" s="321"/>
    </row>
    <row r="219" s="1" customFormat="1" ht="12.75" customHeight="1">
      <c r="B219" s="322"/>
      <c r="C219" s="323"/>
      <c r="D219" s="323"/>
      <c r="E219" s="323"/>
      <c r="F219" s="323"/>
      <c r="G219" s="323"/>
      <c r="H219" s="323"/>
      <c r="I219" s="323"/>
      <c r="J219" s="323"/>
      <c r="K219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2025-01-08T11:37:37Z</dcterms:created>
  <dcterms:modified xsi:type="dcterms:W3CDTF">2025-01-08T11:37:41Z</dcterms:modified>
</cp:coreProperties>
</file>